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est-my.sharepoint.com/personal/aqadoumi_mac-est_com/Documents/Desktop/Files/RO Plant and Collection Ground Water System/7.0 Procurement/github_site/"/>
    </mc:Choice>
  </mc:AlternateContent>
  <xr:revisionPtr revIDLastSave="7" documentId="13_ncr:1_{5E7FBC13-A152-4E3C-8692-0AA8A949D02C}" xr6:coauthVersionLast="47" xr6:coauthVersionMax="47" xr10:uidLastSave="{225893DA-A787-432A-A9BD-DCC871B2F947}"/>
  <bookViews>
    <workbookView xWindow="-26505" yWindow="2190" windowWidth="19200" windowHeight="11175" xr2:uid="{3BA48F41-70E9-44C9-815A-92FFBAF3E201}"/>
  </bookViews>
  <sheets>
    <sheet name="Sheet1" sheetId="1" r:id="rId1"/>
    <sheet name="QT Segment (RC Wall)" sheetId="6" r:id="rId2"/>
    <sheet name="Breakdown for Raft found" sheetId="5" r:id="rId3"/>
    <sheet name="Sheet2" sheetId="7" r:id="rId4"/>
  </sheets>
  <definedNames>
    <definedName name="_xlnm._FilterDatabase" localSheetId="0" hidden="1">Sheet1!$A$3:$O$1560</definedName>
    <definedName name="_xlnm._FilterDatabase" localSheetId="3" hidden="1">Sheet2!$A$1:$I$1559</definedName>
    <definedName name="_xlnm.Print_Area" localSheetId="2">'Breakdown for Raft found'!$A$1:$L$29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60" i="1" l="1"/>
  <c r="G1559" i="1"/>
  <c r="G1557" i="1"/>
  <c r="G1555" i="1"/>
  <c r="G1553" i="1"/>
  <c r="G1551" i="1"/>
  <c r="G1549" i="1"/>
  <c r="G1548" i="1"/>
  <c r="G1546" i="1"/>
  <c r="G1545" i="1"/>
  <c r="G1541" i="1"/>
  <c r="G1540" i="1"/>
  <c r="G1538" i="1"/>
  <c r="G1536" i="1"/>
  <c r="G1534" i="1"/>
  <c r="G1532" i="1"/>
  <c r="G1531" i="1"/>
  <c r="G1530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4" i="1"/>
  <c r="G1493" i="1"/>
  <c r="G1491" i="1"/>
  <c r="G1489" i="1"/>
  <c r="G1487" i="1"/>
  <c r="G1485" i="1"/>
  <c r="G1484" i="1"/>
  <c r="G1483" i="1"/>
  <c r="G1482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3" i="1"/>
  <c r="G1442" i="1"/>
  <c r="G1441" i="1"/>
  <c r="G1440" i="1"/>
  <c r="G1439" i="1"/>
  <c r="G1438" i="1"/>
  <c r="G1437" i="1"/>
  <c r="G1435" i="1"/>
  <c r="G1434" i="1"/>
  <c r="G1433" i="1"/>
  <c r="G1432" i="1"/>
  <c r="G1431" i="1"/>
  <c r="G1430" i="1"/>
  <c r="G1429" i="1"/>
  <c r="G1428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2" i="1"/>
  <c r="G1411" i="1"/>
  <c r="G1410" i="1"/>
  <c r="G1409" i="1"/>
  <c r="G1408" i="1"/>
  <c r="G1407" i="1"/>
  <c r="G1406" i="1"/>
  <c r="G1405" i="1"/>
  <c r="G1404" i="1"/>
  <c r="G1403" i="1"/>
  <c r="G1400" i="1"/>
  <c r="G1399" i="1"/>
  <c r="G1398" i="1"/>
  <c r="G1397" i="1"/>
  <c r="G1396" i="1"/>
  <c r="G1393" i="1"/>
  <c r="G1392" i="1"/>
  <c r="G1391" i="1"/>
  <c r="G1390" i="1"/>
  <c r="G1389" i="1"/>
  <c r="G1387" i="1"/>
  <c r="G1386" i="1"/>
  <c r="G1385" i="1"/>
  <c r="G1384" i="1"/>
  <c r="G1382" i="1"/>
  <c r="G1381" i="1"/>
  <c r="G1380" i="1"/>
  <c r="G1379" i="1"/>
  <c r="G1378" i="1"/>
  <c r="G1377" i="1"/>
  <c r="G1376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5" i="1"/>
  <c r="G1324" i="1"/>
  <c r="G1323" i="1"/>
  <c r="G1322" i="1"/>
  <c r="G1321" i="1"/>
  <c r="G1320" i="1"/>
  <c r="G1319" i="1"/>
  <c r="G1318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4" i="1"/>
  <c r="G1253" i="1"/>
  <c r="G1252" i="1"/>
  <c r="G1251" i="1"/>
  <c r="G1250" i="1"/>
  <c r="G1248" i="1"/>
  <c r="G1245" i="1"/>
  <c r="G1244" i="1"/>
  <c r="G1242" i="1"/>
  <c r="G1241" i="1"/>
  <c r="G1239" i="1"/>
  <c r="G1237" i="1"/>
  <c r="G1236" i="1"/>
  <c r="G1235" i="1"/>
  <c r="G1234" i="1"/>
  <c r="G1232" i="1"/>
  <c r="G1231" i="1"/>
  <c r="G1230" i="1"/>
  <c r="G1228" i="1"/>
  <c r="G1226" i="1"/>
  <c r="G1224" i="1"/>
  <c r="G1223" i="1"/>
  <c r="G1222" i="1"/>
  <c r="G1221" i="1"/>
  <c r="G1220" i="1"/>
  <c r="G1219" i="1"/>
  <c r="G1218" i="1"/>
  <c r="G1217" i="1"/>
  <c r="G1216" i="1"/>
  <c r="G1214" i="1"/>
  <c r="G1213" i="1"/>
  <c r="G1212" i="1"/>
  <c r="G1211" i="1"/>
  <c r="G1210" i="1"/>
  <c r="G1208" i="1"/>
  <c r="G1205" i="1"/>
  <c r="G1203" i="1"/>
  <c r="G1202" i="1"/>
  <c r="G1201" i="1"/>
  <c r="G1200" i="1"/>
  <c r="G1199" i="1"/>
  <c r="G1198" i="1"/>
  <c r="G1196" i="1"/>
  <c r="G1195" i="1"/>
  <c r="G1194" i="1"/>
  <c r="G1193" i="1"/>
  <c r="G1192" i="1"/>
  <c r="G1190" i="1"/>
  <c r="G1189" i="1"/>
  <c r="G1188" i="1"/>
  <c r="G1187" i="1"/>
  <c r="G1186" i="1"/>
  <c r="G1185" i="1"/>
  <c r="G1184" i="1"/>
  <c r="G1183" i="1"/>
  <c r="G1182" i="1"/>
  <c r="G1181" i="1"/>
  <c r="G1179" i="1"/>
  <c r="G1178" i="1"/>
  <c r="G1176" i="1"/>
  <c r="G1174" i="1"/>
  <c r="G1172" i="1"/>
  <c r="G1170" i="1"/>
  <c r="G1169" i="1"/>
  <c r="G1168" i="1"/>
  <c r="G1166" i="1"/>
  <c r="G1165" i="1"/>
  <c r="G1163" i="1"/>
  <c r="G1162" i="1"/>
  <c r="G1161" i="1"/>
  <c r="G1160" i="1"/>
  <c r="G1159" i="1"/>
  <c r="G1157" i="1"/>
  <c r="G1155" i="1"/>
  <c r="G1153" i="1"/>
  <c r="G1152" i="1"/>
  <c r="G1151" i="1"/>
  <c r="G1150" i="1"/>
  <c r="G1149" i="1"/>
  <c r="G1148" i="1"/>
  <c r="G1147" i="1"/>
  <c r="G1146" i="1"/>
  <c r="G1144" i="1"/>
  <c r="G1143" i="1"/>
  <c r="G1142" i="1"/>
  <c r="G1141" i="1"/>
  <c r="G1139" i="1"/>
  <c r="G1135" i="1"/>
  <c r="G1133" i="1"/>
  <c r="G1132" i="1"/>
  <c r="G1131" i="1"/>
  <c r="G1130" i="1"/>
  <c r="G1129" i="1"/>
  <c r="G1128" i="1"/>
  <c r="G1126" i="1"/>
  <c r="G1124" i="1"/>
  <c r="G1123" i="1"/>
  <c r="G1121" i="1"/>
  <c r="G1120" i="1"/>
  <c r="G1118" i="1"/>
  <c r="G1116" i="1"/>
  <c r="G1114" i="1"/>
  <c r="G1111" i="1"/>
  <c r="G1110" i="1"/>
  <c r="G1109" i="1"/>
  <c r="G1108" i="1"/>
  <c r="G1107" i="1"/>
  <c r="G1106" i="1"/>
  <c r="G1104" i="1"/>
  <c r="G1103" i="1"/>
  <c r="G1102" i="1"/>
  <c r="G1101" i="1"/>
  <c r="G1100" i="1"/>
  <c r="G1099" i="1"/>
  <c r="G1098" i="1"/>
  <c r="G1096" i="1"/>
  <c r="G1095" i="1"/>
  <c r="G1094" i="1"/>
  <c r="G1093" i="1"/>
  <c r="G1092" i="1"/>
  <c r="G1091" i="1"/>
  <c r="G1090" i="1"/>
  <c r="G1089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2" i="1"/>
  <c r="G1071" i="1"/>
  <c r="G1070" i="1"/>
  <c r="G1069" i="1"/>
  <c r="G1068" i="1"/>
  <c r="G1067" i="1"/>
  <c r="G1066" i="1"/>
  <c r="G1065" i="1"/>
  <c r="G1064" i="1"/>
  <c r="G1063" i="1"/>
  <c r="G1062" i="1"/>
  <c r="G1060" i="1"/>
  <c r="G1059" i="1"/>
  <c r="G1058" i="1"/>
  <c r="G1057" i="1"/>
  <c r="G1056" i="1"/>
  <c r="G1054" i="1"/>
  <c r="G1053" i="1"/>
  <c r="G1051" i="1"/>
  <c r="G1050" i="1"/>
  <c r="G1049" i="1"/>
  <c r="G1048" i="1"/>
  <c r="G1047" i="1"/>
  <c r="G1046" i="1"/>
  <c r="G1044" i="1"/>
  <c r="G1043" i="1"/>
  <c r="G1042" i="1"/>
  <c r="G1040" i="1"/>
  <c r="G1039" i="1"/>
  <c r="G1038" i="1"/>
  <c r="G1037" i="1"/>
  <c r="G1035" i="1"/>
  <c r="G1034" i="1"/>
  <c r="G1033" i="1"/>
  <c r="G1032" i="1"/>
  <c r="G1031" i="1"/>
  <c r="G1029" i="1"/>
  <c r="G1027" i="1"/>
  <c r="G1026" i="1"/>
  <c r="G1025" i="1"/>
  <c r="G1024" i="1"/>
  <c r="G1023" i="1"/>
  <c r="G1022" i="1"/>
  <c r="G1021" i="1"/>
  <c r="G1018" i="1"/>
  <c r="G1017" i="1"/>
  <c r="G1016" i="1"/>
  <c r="G1015" i="1"/>
  <c r="G1014" i="1"/>
  <c r="G1013" i="1"/>
  <c r="G1011" i="1"/>
  <c r="G1010" i="1"/>
  <c r="G1009" i="1"/>
  <c r="G1008" i="1"/>
  <c r="G1007" i="1"/>
  <c r="G1006" i="1"/>
  <c r="G1005" i="1"/>
  <c r="G1004" i="1"/>
  <c r="G1002" i="1"/>
  <c r="G1001" i="1"/>
  <c r="G1000" i="1"/>
  <c r="G999" i="1"/>
  <c r="G998" i="1"/>
  <c r="G997" i="1"/>
  <c r="G996" i="1"/>
  <c r="G995" i="1"/>
  <c r="G994" i="1"/>
  <c r="G993" i="1"/>
  <c r="G992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5" i="1"/>
  <c r="G974" i="1"/>
  <c r="G973" i="1"/>
  <c r="G972" i="1"/>
  <c r="G971" i="1"/>
  <c r="G970" i="1"/>
  <c r="G968" i="1"/>
  <c r="G967" i="1"/>
  <c r="G966" i="1"/>
  <c r="G965" i="1"/>
  <c r="G964" i="1"/>
  <c r="G962" i="1"/>
  <c r="G960" i="1"/>
  <c r="G959" i="1"/>
  <c r="G958" i="1"/>
  <c r="G956" i="1"/>
  <c r="G955" i="1"/>
  <c r="G954" i="1"/>
  <c r="G953" i="1"/>
  <c r="G952" i="1"/>
  <c r="G951" i="1"/>
  <c r="G950" i="1"/>
  <c r="G949" i="1"/>
  <c r="G948" i="1"/>
  <c r="G946" i="1"/>
  <c r="G945" i="1"/>
  <c r="G944" i="1"/>
  <c r="G942" i="1"/>
  <c r="G941" i="1"/>
  <c r="G940" i="1"/>
  <c r="G939" i="1"/>
  <c r="G938" i="1"/>
  <c r="G936" i="1"/>
  <c r="G934" i="1"/>
  <c r="G933" i="1"/>
  <c r="G932" i="1"/>
  <c r="G931" i="1"/>
  <c r="G929" i="1"/>
  <c r="G927" i="1"/>
  <c r="G926" i="1"/>
  <c r="G925" i="1"/>
  <c r="G924" i="1"/>
  <c r="G923" i="1"/>
  <c r="G922" i="1"/>
  <c r="G921" i="1"/>
  <c r="G918" i="1"/>
  <c r="G916" i="1"/>
  <c r="G915" i="1"/>
  <c r="G914" i="1"/>
  <c r="G913" i="1"/>
  <c r="G912" i="1"/>
  <c r="G911" i="1"/>
  <c r="G909" i="1"/>
  <c r="G908" i="1"/>
  <c r="G907" i="1"/>
  <c r="G906" i="1"/>
  <c r="G905" i="1"/>
  <c r="G904" i="1"/>
  <c r="G903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1" i="1"/>
  <c r="G839" i="1"/>
  <c r="G838" i="1"/>
  <c r="G837" i="1"/>
  <c r="G835" i="1"/>
  <c r="G834" i="1"/>
  <c r="G833" i="1"/>
  <c r="G832" i="1"/>
  <c r="G831" i="1"/>
  <c r="G830" i="1"/>
  <c r="G829" i="1"/>
  <c r="G828" i="1"/>
  <c r="G826" i="1"/>
  <c r="G825" i="1"/>
  <c r="G824" i="1"/>
  <c r="G823" i="1"/>
  <c r="G821" i="1"/>
  <c r="G820" i="1"/>
  <c r="G819" i="1"/>
  <c r="G817" i="1"/>
  <c r="G816" i="1"/>
  <c r="G815" i="1"/>
  <c r="G813" i="1"/>
  <c r="G811" i="1"/>
  <c r="G810" i="1"/>
  <c r="G809" i="1"/>
  <c r="G808" i="1"/>
  <c r="G807" i="1"/>
  <c r="G806" i="1"/>
  <c r="G805" i="1"/>
  <c r="G804" i="1"/>
  <c r="G803" i="1"/>
  <c r="G800" i="1"/>
  <c r="G798" i="1"/>
  <c r="G797" i="1"/>
  <c r="G796" i="1"/>
  <c r="G795" i="1"/>
  <c r="G794" i="1"/>
  <c r="G792" i="1"/>
  <c r="G791" i="1"/>
  <c r="G790" i="1"/>
  <c r="G789" i="1"/>
  <c r="G787" i="1"/>
  <c r="G785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3" i="1"/>
  <c r="G762" i="1"/>
  <c r="G761" i="1"/>
  <c r="G760" i="1"/>
  <c r="G759" i="1"/>
  <c r="G758" i="1"/>
  <c r="G757" i="1"/>
  <c r="G756" i="1"/>
  <c r="G755" i="1"/>
  <c r="G754" i="1"/>
  <c r="G753" i="1"/>
  <c r="G748" i="1"/>
  <c r="G747" i="1"/>
  <c r="G746" i="1"/>
  <c r="G744" i="1"/>
  <c r="G743" i="1"/>
  <c r="G742" i="1"/>
  <c r="G741" i="1"/>
  <c r="G738" i="1"/>
  <c r="G737" i="1"/>
  <c r="G736" i="1"/>
  <c r="G734" i="1"/>
  <c r="G733" i="1"/>
  <c r="G732" i="1"/>
  <c r="G731" i="1"/>
  <c r="G728" i="1"/>
  <c r="G727" i="1"/>
  <c r="G726" i="1"/>
  <c r="G724" i="1"/>
  <c r="G723" i="1"/>
  <c r="G722" i="1"/>
  <c r="G721" i="1"/>
  <c r="G718" i="1"/>
  <c r="G717" i="1"/>
  <c r="G716" i="1"/>
  <c r="G714" i="1"/>
  <c r="G713" i="1"/>
  <c r="G712" i="1"/>
  <c r="G711" i="1"/>
  <c r="G707" i="1"/>
  <c r="G704" i="1"/>
  <c r="G701" i="1"/>
  <c r="G698" i="1"/>
  <c r="G693" i="1"/>
  <c r="G691" i="1"/>
  <c r="G690" i="1"/>
  <c r="G689" i="1"/>
  <c r="G687" i="1"/>
  <c r="G685" i="1"/>
  <c r="G683" i="1"/>
  <c r="G680" i="1"/>
  <c r="G678" i="1"/>
  <c r="G677" i="1"/>
  <c r="G676" i="1"/>
  <c r="G674" i="1"/>
  <c r="G672" i="1"/>
  <c r="G670" i="1"/>
  <c r="G667" i="1"/>
  <c r="G665" i="1"/>
  <c r="G664" i="1"/>
  <c r="G663" i="1"/>
  <c r="G661" i="1"/>
  <c r="G659" i="1"/>
  <c r="G657" i="1"/>
  <c r="G654" i="1"/>
  <c r="G652" i="1"/>
  <c r="G651" i="1"/>
  <c r="G650" i="1"/>
  <c r="G648" i="1"/>
  <c r="G646" i="1"/>
  <c r="G644" i="1"/>
  <c r="G640" i="1"/>
  <c r="G639" i="1"/>
  <c r="G637" i="1"/>
  <c r="G636" i="1"/>
  <c r="G635" i="1"/>
  <c r="G633" i="1"/>
  <c r="G631" i="1"/>
  <c r="G630" i="1"/>
  <c r="G628" i="1"/>
  <c r="G627" i="1"/>
  <c r="G626" i="1"/>
  <c r="G625" i="1"/>
  <c r="G624" i="1"/>
  <c r="G623" i="1"/>
  <c r="G621" i="1"/>
  <c r="G620" i="1"/>
  <c r="G617" i="1"/>
  <c r="G616" i="1"/>
  <c r="G614" i="1"/>
  <c r="G613" i="1"/>
  <c r="G612" i="1"/>
  <c r="G610" i="1"/>
  <c r="G608" i="1"/>
  <c r="G607" i="1"/>
  <c r="G605" i="1"/>
  <c r="G604" i="1"/>
  <c r="G603" i="1"/>
  <c r="G602" i="1"/>
  <c r="G601" i="1"/>
  <c r="G600" i="1"/>
  <c r="G598" i="1"/>
  <c r="G597" i="1"/>
  <c r="G594" i="1"/>
  <c r="G593" i="1"/>
  <c r="G591" i="1"/>
  <c r="G590" i="1"/>
  <c r="G589" i="1"/>
  <c r="G587" i="1"/>
  <c r="G585" i="1"/>
  <c r="G584" i="1"/>
  <c r="G582" i="1"/>
  <c r="G581" i="1"/>
  <c r="G580" i="1"/>
  <c r="G579" i="1"/>
  <c r="G578" i="1"/>
  <c r="G577" i="1"/>
  <c r="G575" i="1"/>
  <c r="G574" i="1"/>
  <c r="G571" i="1"/>
  <c r="G570" i="1"/>
  <c r="G568" i="1"/>
  <c r="G567" i="1"/>
  <c r="G566" i="1"/>
  <c r="G564" i="1"/>
  <c r="G562" i="1"/>
  <c r="G561" i="1"/>
  <c r="G559" i="1"/>
  <c r="G558" i="1"/>
  <c r="G557" i="1"/>
  <c r="G556" i="1"/>
  <c r="G555" i="1"/>
  <c r="G554" i="1"/>
  <c r="G552" i="1"/>
  <c r="G551" i="1"/>
  <c r="G546" i="1"/>
  <c r="G545" i="1"/>
  <c r="G543" i="1"/>
  <c r="G542" i="1"/>
  <c r="G541" i="1"/>
  <c r="G540" i="1"/>
  <c r="G539" i="1"/>
  <c r="G538" i="1"/>
  <c r="G537" i="1"/>
  <c r="G535" i="1"/>
  <c r="G534" i="1"/>
  <c r="G533" i="1"/>
  <c r="G531" i="1"/>
  <c r="G530" i="1"/>
  <c r="G528" i="1"/>
  <c r="G527" i="1"/>
  <c r="G526" i="1"/>
  <c r="G524" i="1"/>
  <c r="G522" i="1"/>
  <c r="G521" i="1"/>
  <c r="G520" i="1"/>
  <c r="G517" i="1"/>
  <c r="G516" i="1"/>
  <c r="G514" i="1"/>
  <c r="G513" i="1"/>
  <c r="G512" i="1"/>
  <c r="G511" i="1"/>
  <c r="G510" i="1"/>
  <c r="G509" i="1"/>
  <c r="G508" i="1"/>
  <c r="G506" i="1"/>
  <c r="G505" i="1"/>
  <c r="G504" i="1"/>
  <c r="G502" i="1"/>
  <c r="G501" i="1"/>
  <c r="G499" i="1"/>
  <c r="G498" i="1"/>
  <c r="G497" i="1"/>
  <c r="G495" i="1"/>
  <c r="G493" i="1"/>
  <c r="G492" i="1"/>
  <c r="G491" i="1"/>
  <c r="G488" i="1"/>
  <c r="G487" i="1"/>
  <c r="G485" i="1"/>
  <c r="G484" i="1"/>
  <c r="G483" i="1"/>
  <c r="G482" i="1"/>
  <c r="G481" i="1"/>
  <c r="G480" i="1"/>
  <c r="G479" i="1"/>
  <c r="G477" i="1"/>
  <c r="G476" i="1"/>
  <c r="G475" i="1"/>
  <c r="G473" i="1"/>
  <c r="G472" i="1"/>
  <c r="G470" i="1"/>
  <c r="G469" i="1"/>
  <c r="G468" i="1"/>
  <c r="G466" i="1"/>
  <c r="G464" i="1"/>
  <c r="G463" i="1"/>
  <c r="G462" i="1"/>
  <c r="G459" i="1"/>
  <c r="G458" i="1"/>
  <c r="G456" i="1"/>
  <c r="G455" i="1"/>
  <c r="G454" i="1"/>
  <c r="G453" i="1"/>
  <c r="G452" i="1"/>
  <c r="G451" i="1"/>
  <c r="G450" i="1"/>
  <c r="G448" i="1"/>
  <c r="G447" i="1"/>
  <c r="G446" i="1"/>
  <c r="G444" i="1"/>
  <c r="G443" i="1"/>
  <c r="G441" i="1"/>
  <c r="G440" i="1"/>
  <c r="G439" i="1"/>
  <c r="G437" i="1"/>
  <c r="G435" i="1"/>
  <c r="G434" i="1"/>
  <c r="G433" i="1"/>
  <c r="G429" i="1"/>
  <c r="G428" i="1"/>
  <c r="G426" i="1"/>
  <c r="G425" i="1"/>
  <c r="G424" i="1"/>
  <c r="G422" i="1"/>
  <c r="G421" i="1"/>
  <c r="G420" i="1"/>
  <c r="G419" i="1"/>
  <c r="G417" i="1"/>
  <c r="G416" i="1"/>
  <c r="G415" i="1"/>
  <c r="G414" i="1"/>
  <c r="G412" i="1"/>
  <c r="G411" i="1"/>
  <c r="G410" i="1"/>
  <c r="G408" i="1"/>
  <c r="G407" i="1"/>
  <c r="G406" i="1"/>
  <c r="G404" i="1"/>
  <c r="G402" i="1"/>
  <c r="G401" i="1"/>
  <c r="G400" i="1"/>
  <c r="G399" i="1"/>
  <c r="G398" i="1"/>
  <c r="G396" i="1"/>
  <c r="G395" i="1"/>
  <c r="G392" i="1"/>
  <c r="G391" i="1"/>
  <c r="G389" i="1"/>
  <c r="G388" i="1"/>
  <c r="G387" i="1"/>
  <c r="G385" i="1"/>
  <c r="G384" i="1"/>
  <c r="G383" i="1"/>
  <c r="G382" i="1"/>
  <c r="G380" i="1"/>
  <c r="G379" i="1"/>
  <c r="G378" i="1"/>
  <c r="G377" i="1"/>
  <c r="G375" i="1"/>
  <c r="G374" i="1"/>
  <c r="G373" i="1"/>
  <c r="G371" i="1"/>
  <c r="G370" i="1"/>
  <c r="G369" i="1"/>
  <c r="G367" i="1"/>
  <c r="G365" i="1"/>
  <c r="G364" i="1"/>
  <c r="G363" i="1"/>
  <c r="G362" i="1"/>
  <c r="G361" i="1"/>
  <c r="G359" i="1"/>
  <c r="G358" i="1"/>
  <c r="G355" i="1"/>
  <c r="G354" i="1"/>
  <c r="G352" i="1"/>
  <c r="G351" i="1"/>
  <c r="G350" i="1"/>
  <c r="G348" i="1"/>
  <c r="G347" i="1"/>
  <c r="G346" i="1"/>
  <c r="G345" i="1"/>
  <c r="G343" i="1"/>
  <c r="G342" i="1"/>
  <c r="G341" i="1"/>
  <c r="G340" i="1"/>
  <c r="G338" i="1"/>
  <c r="G337" i="1"/>
  <c r="G336" i="1"/>
  <c r="G334" i="1"/>
  <c r="G333" i="1"/>
  <c r="G332" i="1"/>
  <c r="G330" i="1"/>
  <c r="G328" i="1"/>
  <c r="G327" i="1"/>
  <c r="G326" i="1"/>
  <c r="G325" i="1"/>
  <c r="G324" i="1"/>
  <c r="G322" i="1"/>
  <c r="G321" i="1"/>
  <c r="G318" i="1"/>
  <c r="G317" i="1"/>
  <c r="G315" i="1"/>
  <c r="G314" i="1"/>
  <c r="G313" i="1"/>
  <c r="G311" i="1"/>
  <c r="G310" i="1"/>
  <c r="G309" i="1"/>
  <c r="G308" i="1"/>
  <c r="G306" i="1"/>
  <c r="G305" i="1"/>
  <c r="G304" i="1"/>
  <c r="G303" i="1"/>
  <c r="G301" i="1"/>
  <c r="G300" i="1"/>
  <c r="G299" i="1"/>
  <c r="G297" i="1"/>
  <c r="G296" i="1"/>
  <c r="G295" i="1"/>
  <c r="G293" i="1"/>
  <c r="G291" i="1"/>
  <c r="G290" i="1"/>
  <c r="G289" i="1"/>
  <c r="G288" i="1"/>
  <c r="G287" i="1"/>
  <c r="G285" i="1"/>
  <c r="G284" i="1"/>
  <c r="G278" i="1"/>
  <c r="G277" i="1"/>
  <c r="G275" i="1"/>
  <c r="G274" i="1"/>
  <c r="G273" i="1"/>
  <c r="G272" i="1"/>
  <c r="G271" i="1"/>
  <c r="G268" i="1"/>
  <c r="G267" i="1"/>
  <c r="G265" i="1"/>
  <c r="G264" i="1"/>
  <c r="G263" i="1"/>
  <c r="G262" i="1"/>
  <c r="G261" i="1"/>
  <c r="G257" i="1"/>
  <c r="G255" i="1"/>
  <c r="G254" i="1"/>
  <c r="G253" i="1"/>
  <c r="G252" i="1"/>
  <c r="G250" i="1"/>
  <c r="G248" i="1"/>
  <c r="G247" i="1"/>
  <c r="G246" i="1"/>
  <c r="G244" i="1"/>
  <c r="G242" i="1"/>
  <c r="G241" i="1"/>
  <c r="G240" i="1"/>
  <c r="G239" i="1"/>
  <c r="G238" i="1"/>
  <c r="G236" i="1"/>
  <c r="G234" i="1"/>
  <c r="G233" i="1"/>
  <c r="G232" i="1"/>
  <c r="G230" i="1"/>
  <c r="G228" i="1"/>
  <c r="G226" i="1"/>
  <c r="G225" i="1"/>
  <c r="G223" i="1"/>
  <c r="G221" i="1"/>
  <c r="G219" i="1"/>
  <c r="G217" i="1"/>
  <c r="G214" i="1"/>
  <c r="G212" i="1"/>
  <c r="G211" i="1"/>
  <c r="G210" i="1"/>
  <c r="G209" i="1"/>
  <c r="G207" i="1"/>
  <c r="G205" i="1"/>
  <c r="G204" i="1"/>
  <c r="G203" i="1"/>
  <c r="G201" i="1"/>
  <c r="G199" i="1"/>
  <c r="G198" i="1"/>
  <c r="G197" i="1"/>
  <c r="G196" i="1"/>
  <c r="G195" i="1"/>
  <c r="G193" i="1"/>
  <c r="G191" i="1"/>
  <c r="G190" i="1"/>
  <c r="G189" i="1"/>
  <c r="G187" i="1"/>
  <c r="G185" i="1"/>
  <c r="G183" i="1"/>
  <c r="G182" i="1"/>
  <c r="G180" i="1"/>
  <c r="G178" i="1"/>
  <c r="G176" i="1"/>
  <c r="G174" i="1"/>
  <c r="G170" i="1"/>
  <c r="G168" i="1"/>
  <c r="G164" i="1"/>
  <c r="G162" i="1"/>
  <c r="G160" i="1"/>
  <c r="G158" i="1"/>
  <c r="G157" i="1"/>
  <c r="G156" i="1"/>
  <c r="G154" i="1"/>
  <c r="G153" i="1"/>
  <c r="G152" i="1"/>
  <c r="G150" i="1"/>
  <c r="G148" i="1"/>
  <c r="G147" i="1"/>
  <c r="G146" i="1"/>
  <c r="G145" i="1"/>
  <c r="G144" i="1"/>
  <c r="G143" i="1"/>
  <c r="G141" i="1"/>
  <c r="G140" i="1"/>
  <c r="G139" i="1"/>
  <c r="G137" i="1"/>
  <c r="G136" i="1"/>
  <c r="G135" i="1"/>
  <c r="G134" i="1"/>
  <c r="G132" i="1"/>
  <c r="G131" i="1"/>
  <c r="G130" i="1"/>
  <c r="G129" i="1"/>
  <c r="G127" i="1"/>
  <c r="G125" i="1"/>
  <c r="G124" i="1"/>
  <c r="G122" i="1"/>
  <c r="G121" i="1"/>
  <c r="G119" i="1"/>
  <c r="G118" i="1"/>
  <c r="G117" i="1"/>
  <c r="G115" i="1"/>
  <c r="G113" i="1"/>
  <c r="G112" i="1"/>
  <c r="G110" i="1"/>
  <c r="G109" i="1"/>
  <c r="G108" i="1"/>
  <c r="G107" i="1"/>
  <c r="G106" i="1"/>
  <c r="G105" i="1"/>
  <c r="G104" i="1"/>
  <c r="G103" i="1"/>
  <c r="G102" i="1"/>
  <c r="G101" i="1"/>
  <c r="G100" i="1"/>
  <c r="G97" i="1"/>
  <c r="G95" i="1"/>
  <c r="G93" i="1"/>
  <c r="G91" i="1"/>
  <c r="G90" i="1"/>
  <c r="G89" i="1"/>
  <c r="G87" i="1"/>
  <c r="G85" i="1"/>
  <c r="G84" i="1"/>
  <c r="G83" i="1"/>
  <c r="G82" i="1"/>
  <c r="G81" i="1"/>
  <c r="G80" i="1"/>
  <c r="G78" i="1"/>
  <c r="G77" i="1"/>
  <c r="G76" i="1"/>
  <c r="G74" i="1"/>
  <c r="G73" i="1"/>
  <c r="G72" i="1"/>
  <c r="G71" i="1"/>
  <c r="G69" i="1"/>
  <c r="G68" i="1"/>
  <c r="G67" i="1"/>
  <c r="G66" i="1"/>
  <c r="G64" i="1"/>
  <c r="G62" i="1"/>
  <c r="G61" i="1"/>
  <c r="G59" i="1"/>
  <c r="G58" i="1"/>
  <c r="G56" i="1"/>
  <c r="G55" i="1"/>
  <c r="G54" i="1"/>
  <c r="G52" i="1"/>
  <c r="G50" i="1"/>
  <c r="G49" i="1"/>
  <c r="G47" i="1"/>
  <c r="G46" i="1"/>
  <c r="G45" i="1"/>
  <c r="G44" i="1"/>
  <c r="G43" i="1"/>
  <c r="G42" i="1"/>
  <c r="G41" i="1"/>
  <c r="G40" i="1"/>
  <c r="G39" i="1"/>
  <c r="G38" i="1"/>
  <c r="G37" i="1"/>
  <c r="G35" i="1"/>
  <c r="G34" i="1"/>
  <c r="G33" i="1"/>
  <c r="G28" i="1"/>
  <c r="G27" i="1"/>
  <c r="G26" i="1"/>
  <c r="G24" i="1"/>
  <c r="G23" i="1"/>
  <c r="G22" i="1"/>
  <c r="G21" i="1"/>
  <c r="G20" i="1"/>
  <c r="G19" i="1"/>
  <c r="G18" i="1"/>
  <c r="G17" i="1"/>
  <c r="J1560" i="1"/>
  <c r="J1559" i="1"/>
  <c r="J1557" i="1"/>
  <c r="J1555" i="1"/>
  <c r="J1553" i="1"/>
  <c r="J1551" i="1"/>
  <c r="J1549" i="1"/>
  <c r="J1548" i="1"/>
  <c r="J1546" i="1"/>
  <c r="J1545" i="1"/>
  <c r="J1541" i="1"/>
  <c r="J1540" i="1"/>
  <c r="J1538" i="1"/>
  <c r="J1536" i="1"/>
  <c r="J1534" i="1"/>
  <c r="J1532" i="1"/>
  <c r="J1531" i="1"/>
  <c r="J1530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4" i="1"/>
  <c r="J1493" i="1"/>
  <c r="J1491" i="1"/>
  <c r="J1489" i="1"/>
  <c r="J1487" i="1"/>
  <c r="J1485" i="1"/>
  <c r="J1484" i="1"/>
  <c r="J1483" i="1"/>
  <c r="J1482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3" i="1"/>
  <c r="J1442" i="1"/>
  <c r="J1441" i="1"/>
  <c r="J1440" i="1"/>
  <c r="J1439" i="1"/>
  <c r="J1438" i="1"/>
  <c r="J1437" i="1"/>
  <c r="J1435" i="1"/>
  <c r="J1434" i="1"/>
  <c r="J1433" i="1"/>
  <c r="J1432" i="1"/>
  <c r="J1431" i="1"/>
  <c r="J1430" i="1"/>
  <c r="J1429" i="1"/>
  <c r="J1428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2" i="1"/>
  <c r="J1411" i="1"/>
  <c r="J1410" i="1"/>
  <c r="J1409" i="1"/>
  <c r="J1408" i="1"/>
  <c r="J1407" i="1"/>
  <c r="J1406" i="1"/>
  <c r="J1405" i="1"/>
  <c r="J1404" i="1"/>
  <c r="J1403" i="1"/>
  <c r="J1400" i="1"/>
  <c r="J1399" i="1"/>
  <c r="J1398" i="1"/>
  <c r="J1397" i="1"/>
  <c r="J1396" i="1"/>
  <c r="J1393" i="1"/>
  <c r="J1392" i="1"/>
  <c r="J1391" i="1"/>
  <c r="J1390" i="1"/>
  <c r="J1389" i="1"/>
  <c r="J1387" i="1"/>
  <c r="J1386" i="1"/>
  <c r="J1385" i="1"/>
  <c r="J1384" i="1"/>
  <c r="J1382" i="1"/>
  <c r="J1381" i="1"/>
  <c r="J1380" i="1"/>
  <c r="J1379" i="1"/>
  <c r="J1378" i="1"/>
  <c r="J1377" i="1"/>
  <c r="J1376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5" i="1"/>
  <c r="J1324" i="1"/>
  <c r="J1323" i="1"/>
  <c r="J1322" i="1"/>
  <c r="J1321" i="1"/>
  <c r="J1320" i="1"/>
  <c r="J1319" i="1"/>
  <c r="J1318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4" i="1"/>
  <c r="J1253" i="1"/>
  <c r="J1252" i="1"/>
  <c r="J1251" i="1"/>
  <c r="J1250" i="1"/>
  <c r="J1248" i="1"/>
  <c r="J1245" i="1"/>
  <c r="J1244" i="1"/>
  <c r="J1242" i="1"/>
  <c r="J1241" i="1"/>
  <c r="J1239" i="1"/>
  <c r="J1237" i="1"/>
  <c r="J1236" i="1"/>
  <c r="J1235" i="1"/>
  <c r="J1234" i="1"/>
  <c r="J1232" i="1"/>
  <c r="J1231" i="1"/>
  <c r="J1230" i="1"/>
  <c r="J1228" i="1"/>
  <c r="J1226" i="1"/>
  <c r="J1224" i="1"/>
  <c r="J1223" i="1"/>
  <c r="J1222" i="1"/>
  <c r="J1221" i="1"/>
  <c r="J1220" i="1"/>
  <c r="J1219" i="1"/>
  <c r="J1218" i="1"/>
  <c r="J1217" i="1"/>
  <c r="J1216" i="1"/>
  <c r="J1214" i="1"/>
  <c r="J1213" i="1"/>
  <c r="J1212" i="1"/>
  <c r="J1211" i="1"/>
  <c r="J1210" i="1"/>
  <c r="J1208" i="1"/>
  <c r="J1205" i="1"/>
  <c r="J1203" i="1"/>
  <c r="J1202" i="1"/>
  <c r="J1201" i="1"/>
  <c r="J1200" i="1"/>
  <c r="J1199" i="1"/>
  <c r="J1198" i="1"/>
  <c r="J1196" i="1"/>
  <c r="J1195" i="1"/>
  <c r="J1194" i="1"/>
  <c r="J1193" i="1"/>
  <c r="J1192" i="1"/>
  <c r="J1190" i="1"/>
  <c r="J1189" i="1"/>
  <c r="J1188" i="1"/>
  <c r="J1187" i="1"/>
  <c r="J1186" i="1"/>
  <c r="J1185" i="1"/>
  <c r="J1184" i="1"/>
  <c r="J1183" i="1"/>
  <c r="J1182" i="1"/>
  <c r="J1181" i="1"/>
  <c r="J1179" i="1"/>
  <c r="J1178" i="1"/>
  <c r="J1176" i="1"/>
  <c r="J1174" i="1"/>
  <c r="J1172" i="1"/>
  <c r="J1170" i="1"/>
  <c r="J1169" i="1"/>
  <c r="J1168" i="1"/>
  <c r="J1166" i="1"/>
  <c r="J1165" i="1"/>
  <c r="J1163" i="1"/>
  <c r="J1162" i="1"/>
  <c r="J1161" i="1"/>
  <c r="J1160" i="1"/>
  <c r="J1159" i="1"/>
  <c r="J1157" i="1"/>
  <c r="J1155" i="1"/>
  <c r="J1153" i="1"/>
  <c r="J1152" i="1"/>
  <c r="J1151" i="1"/>
  <c r="J1150" i="1"/>
  <c r="J1149" i="1"/>
  <c r="J1148" i="1"/>
  <c r="J1147" i="1"/>
  <c r="J1146" i="1"/>
  <c r="J1144" i="1"/>
  <c r="J1143" i="1"/>
  <c r="J1142" i="1"/>
  <c r="J1141" i="1"/>
  <c r="J1139" i="1"/>
  <c r="J1135" i="1"/>
  <c r="J1133" i="1"/>
  <c r="J1132" i="1"/>
  <c r="J1131" i="1"/>
  <c r="J1130" i="1"/>
  <c r="J1129" i="1"/>
  <c r="J1128" i="1"/>
  <c r="J1126" i="1"/>
  <c r="J1124" i="1"/>
  <c r="J1123" i="1"/>
  <c r="J1121" i="1"/>
  <c r="J1120" i="1"/>
  <c r="J1118" i="1"/>
  <c r="J1116" i="1"/>
  <c r="J1114" i="1"/>
  <c r="J1111" i="1"/>
  <c r="J1110" i="1"/>
  <c r="J1109" i="1"/>
  <c r="J1108" i="1"/>
  <c r="J1107" i="1"/>
  <c r="J1106" i="1"/>
  <c r="J1104" i="1"/>
  <c r="J1103" i="1"/>
  <c r="J1102" i="1"/>
  <c r="J1101" i="1"/>
  <c r="J1100" i="1"/>
  <c r="J1099" i="1"/>
  <c r="J1098" i="1"/>
  <c r="J1096" i="1"/>
  <c r="J1095" i="1"/>
  <c r="J1094" i="1"/>
  <c r="J1093" i="1"/>
  <c r="J1092" i="1"/>
  <c r="J1091" i="1"/>
  <c r="J1090" i="1"/>
  <c r="J1089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2" i="1"/>
  <c r="J1071" i="1"/>
  <c r="J1070" i="1"/>
  <c r="J1069" i="1"/>
  <c r="J1068" i="1"/>
  <c r="J1067" i="1"/>
  <c r="J1066" i="1"/>
  <c r="J1065" i="1"/>
  <c r="J1064" i="1"/>
  <c r="J1063" i="1"/>
  <c r="J1062" i="1"/>
  <c r="J1060" i="1"/>
  <c r="J1059" i="1"/>
  <c r="J1058" i="1"/>
  <c r="J1057" i="1"/>
  <c r="J1056" i="1"/>
  <c r="J1054" i="1"/>
  <c r="J1053" i="1"/>
  <c r="J1051" i="1"/>
  <c r="J1050" i="1"/>
  <c r="J1049" i="1"/>
  <c r="J1048" i="1"/>
  <c r="J1047" i="1"/>
  <c r="J1046" i="1"/>
  <c r="J1044" i="1"/>
  <c r="J1043" i="1"/>
  <c r="J1042" i="1"/>
  <c r="J1040" i="1"/>
  <c r="J1039" i="1"/>
  <c r="J1038" i="1"/>
  <c r="J1037" i="1"/>
  <c r="J1035" i="1"/>
  <c r="J1034" i="1"/>
  <c r="J1033" i="1"/>
  <c r="J1032" i="1"/>
  <c r="J1031" i="1"/>
  <c r="J1029" i="1"/>
  <c r="J1027" i="1"/>
  <c r="J1026" i="1"/>
  <c r="J1025" i="1"/>
  <c r="J1024" i="1"/>
  <c r="J1023" i="1"/>
  <c r="J1022" i="1"/>
  <c r="J1021" i="1"/>
  <c r="J1018" i="1"/>
  <c r="J1017" i="1"/>
  <c r="J1016" i="1"/>
  <c r="J1015" i="1"/>
  <c r="J1014" i="1"/>
  <c r="J1013" i="1"/>
  <c r="J1011" i="1"/>
  <c r="J1010" i="1"/>
  <c r="J1009" i="1"/>
  <c r="J1008" i="1"/>
  <c r="J1007" i="1"/>
  <c r="J1006" i="1"/>
  <c r="J1005" i="1"/>
  <c r="J1004" i="1"/>
  <c r="J1002" i="1"/>
  <c r="J1001" i="1"/>
  <c r="J1000" i="1"/>
  <c r="J999" i="1"/>
  <c r="J998" i="1"/>
  <c r="J997" i="1"/>
  <c r="J996" i="1"/>
  <c r="J995" i="1"/>
  <c r="J994" i="1"/>
  <c r="J993" i="1"/>
  <c r="J992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5" i="1"/>
  <c r="J974" i="1"/>
  <c r="J973" i="1"/>
  <c r="J972" i="1"/>
  <c r="J971" i="1"/>
  <c r="J970" i="1"/>
  <c r="J968" i="1"/>
  <c r="J967" i="1"/>
  <c r="J966" i="1"/>
  <c r="J965" i="1"/>
  <c r="J964" i="1"/>
  <c r="J962" i="1"/>
  <c r="J960" i="1"/>
  <c r="J959" i="1"/>
  <c r="J958" i="1"/>
  <c r="J956" i="1"/>
  <c r="J955" i="1"/>
  <c r="J954" i="1"/>
  <c r="J953" i="1"/>
  <c r="J952" i="1"/>
  <c r="J951" i="1"/>
  <c r="J950" i="1"/>
  <c r="J949" i="1"/>
  <c r="J948" i="1"/>
  <c r="J946" i="1"/>
  <c r="J945" i="1"/>
  <c r="J944" i="1"/>
  <c r="J942" i="1"/>
  <c r="J941" i="1"/>
  <c r="J940" i="1"/>
  <c r="J939" i="1"/>
  <c r="J938" i="1"/>
  <c r="J936" i="1"/>
  <c r="J934" i="1"/>
  <c r="J933" i="1"/>
  <c r="J932" i="1"/>
  <c r="J931" i="1"/>
  <c r="J929" i="1"/>
  <c r="J927" i="1"/>
  <c r="J926" i="1"/>
  <c r="J925" i="1"/>
  <c r="J924" i="1"/>
  <c r="J923" i="1"/>
  <c r="J922" i="1"/>
  <c r="J921" i="1"/>
  <c r="J918" i="1"/>
  <c r="J916" i="1"/>
  <c r="J915" i="1"/>
  <c r="J914" i="1"/>
  <c r="J913" i="1"/>
  <c r="J912" i="1"/>
  <c r="J911" i="1"/>
  <c r="J909" i="1"/>
  <c r="J908" i="1"/>
  <c r="J907" i="1"/>
  <c r="J906" i="1"/>
  <c r="J905" i="1"/>
  <c r="J904" i="1"/>
  <c r="J903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7" i="1"/>
  <c r="J866" i="1"/>
  <c r="J865" i="1"/>
  <c r="J864" i="1"/>
  <c r="J863" i="1"/>
  <c r="J862" i="1"/>
  <c r="J861" i="1"/>
  <c r="J860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1" i="1"/>
  <c r="J839" i="1"/>
  <c r="J838" i="1"/>
  <c r="J837" i="1"/>
  <c r="J835" i="1"/>
  <c r="J834" i="1"/>
  <c r="J833" i="1"/>
  <c r="J832" i="1"/>
  <c r="J831" i="1"/>
  <c r="J830" i="1"/>
  <c r="J829" i="1"/>
  <c r="J828" i="1"/>
  <c r="J826" i="1"/>
  <c r="J825" i="1"/>
  <c r="J824" i="1"/>
  <c r="J823" i="1"/>
  <c r="J821" i="1"/>
  <c r="J820" i="1"/>
  <c r="J819" i="1"/>
  <c r="J817" i="1"/>
  <c r="J816" i="1"/>
  <c r="J815" i="1"/>
  <c r="J813" i="1"/>
  <c r="J811" i="1"/>
  <c r="J810" i="1"/>
  <c r="J809" i="1"/>
  <c r="J808" i="1"/>
  <c r="J807" i="1"/>
  <c r="J806" i="1"/>
  <c r="J805" i="1"/>
  <c r="J804" i="1"/>
  <c r="J803" i="1"/>
  <c r="J800" i="1"/>
  <c r="J798" i="1"/>
  <c r="J797" i="1"/>
  <c r="J796" i="1"/>
  <c r="J795" i="1"/>
  <c r="J794" i="1"/>
  <c r="J792" i="1"/>
  <c r="J791" i="1"/>
  <c r="J790" i="1"/>
  <c r="J789" i="1"/>
  <c r="J787" i="1"/>
  <c r="J785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3" i="1"/>
  <c r="J762" i="1"/>
  <c r="J761" i="1"/>
  <c r="J760" i="1"/>
  <c r="J759" i="1"/>
  <c r="J758" i="1"/>
  <c r="J757" i="1"/>
  <c r="J756" i="1"/>
  <c r="J755" i="1"/>
  <c r="J754" i="1"/>
  <c r="J753" i="1"/>
  <c r="J748" i="1"/>
  <c r="J747" i="1"/>
  <c r="J746" i="1"/>
  <c r="J744" i="1"/>
  <c r="J743" i="1"/>
  <c r="J742" i="1"/>
  <c r="J741" i="1"/>
  <c r="J738" i="1"/>
  <c r="J737" i="1"/>
  <c r="J736" i="1"/>
  <c r="J734" i="1"/>
  <c r="J733" i="1"/>
  <c r="J732" i="1"/>
  <c r="J731" i="1"/>
  <c r="J728" i="1"/>
  <c r="J727" i="1"/>
  <c r="J726" i="1"/>
  <c r="J724" i="1"/>
  <c r="J723" i="1"/>
  <c r="J722" i="1"/>
  <c r="J721" i="1"/>
  <c r="J718" i="1"/>
  <c r="J717" i="1"/>
  <c r="J716" i="1"/>
  <c r="J714" i="1"/>
  <c r="J713" i="1"/>
  <c r="J712" i="1"/>
  <c r="J711" i="1"/>
  <c r="J707" i="1"/>
  <c r="J704" i="1"/>
  <c r="J701" i="1"/>
  <c r="J698" i="1"/>
  <c r="J693" i="1"/>
  <c r="J691" i="1"/>
  <c r="J690" i="1"/>
  <c r="J689" i="1"/>
  <c r="J687" i="1"/>
  <c r="J685" i="1"/>
  <c r="J683" i="1"/>
  <c r="J680" i="1"/>
  <c r="J678" i="1"/>
  <c r="J677" i="1"/>
  <c r="J676" i="1"/>
  <c r="J674" i="1"/>
  <c r="J672" i="1"/>
  <c r="J670" i="1"/>
  <c r="J667" i="1"/>
  <c r="J665" i="1"/>
  <c r="J664" i="1"/>
  <c r="J663" i="1"/>
  <c r="J661" i="1"/>
  <c r="J659" i="1"/>
  <c r="J657" i="1"/>
  <c r="J654" i="1"/>
  <c r="J652" i="1"/>
  <c r="J651" i="1"/>
  <c r="J650" i="1"/>
  <c r="J648" i="1"/>
  <c r="J646" i="1"/>
  <c r="J644" i="1"/>
  <c r="J640" i="1"/>
  <c r="J639" i="1"/>
  <c r="J637" i="1"/>
  <c r="J636" i="1"/>
  <c r="J635" i="1"/>
  <c r="J633" i="1"/>
  <c r="J631" i="1"/>
  <c r="J630" i="1"/>
  <c r="J628" i="1"/>
  <c r="J627" i="1"/>
  <c r="J626" i="1"/>
  <c r="J625" i="1"/>
  <c r="J624" i="1"/>
  <c r="J623" i="1"/>
  <c r="J621" i="1"/>
  <c r="J620" i="1"/>
  <c r="J617" i="1"/>
  <c r="J616" i="1"/>
  <c r="J614" i="1"/>
  <c r="J613" i="1"/>
  <c r="J612" i="1"/>
  <c r="J610" i="1"/>
  <c r="J608" i="1"/>
  <c r="J607" i="1"/>
  <c r="J605" i="1"/>
  <c r="J604" i="1"/>
  <c r="J603" i="1"/>
  <c r="J602" i="1"/>
  <c r="J601" i="1"/>
  <c r="J600" i="1"/>
  <c r="J598" i="1"/>
  <c r="J597" i="1"/>
  <c r="J594" i="1"/>
  <c r="J593" i="1"/>
  <c r="J591" i="1"/>
  <c r="J590" i="1"/>
  <c r="J589" i="1"/>
  <c r="J587" i="1"/>
  <c r="J585" i="1"/>
  <c r="J584" i="1"/>
  <c r="J582" i="1"/>
  <c r="J581" i="1"/>
  <c r="J580" i="1"/>
  <c r="J579" i="1"/>
  <c r="J578" i="1"/>
  <c r="J577" i="1"/>
  <c r="J575" i="1"/>
  <c r="J574" i="1"/>
  <c r="J571" i="1"/>
  <c r="J570" i="1"/>
  <c r="J568" i="1"/>
  <c r="J567" i="1"/>
  <c r="J566" i="1"/>
  <c r="J564" i="1"/>
  <c r="J562" i="1"/>
  <c r="J561" i="1"/>
  <c r="J559" i="1"/>
  <c r="J558" i="1"/>
  <c r="J557" i="1"/>
  <c r="J556" i="1"/>
  <c r="J555" i="1"/>
  <c r="J554" i="1"/>
  <c r="J552" i="1"/>
  <c r="J551" i="1"/>
  <c r="J546" i="1"/>
  <c r="J545" i="1"/>
  <c r="J543" i="1"/>
  <c r="J542" i="1"/>
  <c r="J541" i="1"/>
  <c r="J540" i="1"/>
  <c r="J539" i="1"/>
  <c r="J538" i="1"/>
  <c r="J537" i="1"/>
  <c r="J535" i="1"/>
  <c r="J534" i="1"/>
  <c r="J533" i="1"/>
  <c r="J531" i="1"/>
  <c r="J530" i="1"/>
  <c r="J528" i="1"/>
  <c r="J527" i="1"/>
  <c r="J526" i="1"/>
  <c r="J524" i="1"/>
  <c r="J522" i="1"/>
  <c r="J521" i="1"/>
  <c r="J520" i="1"/>
  <c r="J517" i="1"/>
  <c r="J516" i="1"/>
  <c r="J514" i="1"/>
  <c r="J513" i="1"/>
  <c r="J512" i="1"/>
  <c r="J511" i="1"/>
  <c r="J510" i="1"/>
  <c r="J509" i="1"/>
  <c r="J508" i="1"/>
  <c r="J506" i="1"/>
  <c r="J505" i="1"/>
  <c r="J504" i="1"/>
  <c r="J502" i="1"/>
  <c r="J501" i="1"/>
  <c r="J499" i="1"/>
  <c r="J498" i="1"/>
  <c r="J497" i="1"/>
  <c r="J495" i="1"/>
  <c r="J493" i="1"/>
  <c r="J492" i="1"/>
  <c r="J491" i="1"/>
  <c r="J488" i="1"/>
  <c r="J487" i="1"/>
  <c r="J485" i="1"/>
  <c r="J484" i="1"/>
  <c r="J483" i="1"/>
  <c r="J482" i="1"/>
  <c r="J481" i="1"/>
  <c r="J480" i="1"/>
  <c r="J479" i="1"/>
  <c r="J477" i="1"/>
  <c r="J476" i="1"/>
  <c r="J475" i="1"/>
  <c r="J473" i="1"/>
  <c r="J472" i="1"/>
  <c r="J470" i="1"/>
  <c r="J469" i="1"/>
  <c r="J468" i="1"/>
  <c r="J466" i="1"/>
  <c r="J464" i="1"/>
  <c r="J463" i="1"/>
  <c r="J462" i="1"/>
  <c r="J459" i="1"/>
  <c r="J458" i="1"/>
  <c r="J456" i="1"/>
  <c r="J455" i="1"/>
  <c r="J454" i="1"/>
  <c r="J453" i="1"/>
  <c r="J452" i="1"/>
  <c r="J451" i="1"/>
  <c r="J450" i="1"/>
  <c r="J448" i="1"/>
  <c r="J447" i="1"/>
  <c r="J446" i="1"/>
  <c r="J444" i="1"/>
  <c r="J443" i="1"/>
  <c r="J441" i="1"/>
  <c r="J440" i="1"/>
  <c r="J439" i="1"/>
  <c r="J437" i="1"/>
  <c r="J435" i="1"/>
  <c r="J434" i="1"/>
  <c r="J433" i="1"/>
  <c r="J429" i="1"/>
  <c r="J428" i="1"/>
  <c r="J426" i="1"/>
  <c r="J425" i="1"/>
  <c r="J424" i="1"/>
  <c r="J422" i="1"/>
  <c r="J421" i="1"/>
  <c r="J420" i="1"/>
  <c r="J419" i="1"/>
  <c r="J417" i="1"/>
  <c r="J416" i="1"/>
  <c r="J415" i="1"/>
  <c r="J414" i="1"/>
  <c r="J412" i="1"/>
  <c r="J411" i="1"/>
  <c r="J410" i="1"/>
  <c r="J408" i="1"/>
  <c r="J407" i="1"/>
  <c r="J406" i="1"/>
  <c r="J404" i="1"/>
  <c r="J402" i="1"/>
  <c r="J401" i="1"/>
  <c r="J400" i="1"/>
  <c r="J399" i="1"/>
  <c r="J398" i="1"/>
  <c r="J396" i="1"/>
  <c r="J395" i="1"/>
  <c r="J392" i="1"/>
  <c r="J391" i="1"/>
  <c r="J389" i="1"/>
  <c r="J388" i="1"/>
  <c r="J387" i="1"/>
  <c r="J385" i="1"/>
  <c r="J384" i="1"/>
  <c r="J383" i="1"/>
  <c r="J382" i="1"/>
  <c r="J380" i="1"/>
  <c r="J379" i="1"/>
  <c r="J378" i="1"/>
  <c r="J377" i="1"/>
  <c r="J375" i="1"/>
  <c r="J374" i="1"/>
  <c r="J373" i="1"/>
  <c r="J371" i="1"/>
  <c r="J370" i="1"/>
  <c r="J369" i="1"/>
  <c r="J367" i="1"/>
  <c r="J365" i="1"/>
  <c r="J364" i="1"/>
  <c r="J363" i="1"/>
  <c r="J362" i="1"/>
  <c r="J361" i="1"/>
  <c r="J359" i="1"/>
  <c r="J358" i="1"/>
  <c r="J355" i="1"/>
  <c r="J354" i="1"/>
  <c r="J352" i="1"/>
  <c r="J351" i="1"/>
  <c r="J350" i="1"/>
  <c r="J348" i="1"/>
  <c r="J347" i="1"/>
  <c r="J346" i="1"/>
  <c r="J345" i="1"/>
  <c r="J343" i="1"/>
  <c r="J342" i="1"/>
  <c r="J341" i="1"/>
  <c r="J340" i="1"/>
  <c r="J338" i="1"/>
  <c r="J337" i="1"/>
  <c r="J336" i="1"/>
  <c r="J334" i="1"/>
  <c r="J333" i="1"/>
  <c r="J332" i="1"/>
  <c r="J330" i="1"/>
  <c r="J328" i="1"/>
  <c r="J327" i="1"/>
  <c r="J326" i="1"/>
  <c r="J325" i="1"/>
  <c r="J324" i="1"/>
  <c r="J322" i="1"/>
  <c r="J321" i="1"/>
  <c r="J318" i="1"/>
  <c r="J317" i="1"/>
  <c r="J315" i="1"/>
  <c r="J314" i="1"/>
  <c r="J313" i="1"/>
  <c r="J311" i="1"/>
  <c r="J310" i="1"/>
  <c r="J309" i="1"/>
  <c r="J308" i="1"/>
  <c r="J306" i="1"/>
  <c r="J305" i="1"/>
  <c r="J304" i="1"/>
  <c r="J303" i="1"/>
  <c r="J301" i="1"/>
  <c r="J300" i="1"/>
  <c r="J299" i="1"/>
  <c r="J297" i="1"/>
  <c r="J296" i="1"/>
  <c r="J295" i="1"/>
  <c r="J293" i="1"/>
  <c r="J291" i="1"/>
  <c r="J290" i="1"/>
  <c r="J289" i="1"/>
  <c r="J288" i="1"/>
  <c r="J287" i="1"/>
  <c r="J285" i="1"/>
  <c r="J284" i="1"/>
  <c r="J278" i="1"/>
  <c r="J277" i="1"/>
  <c r="J275" i="1"/>
  <c r="J274" i="1"/>
  <c r="J273" i="1"/>
  <c r="J272" i="1"/>
  <c r="J271" i="1"/>
  <c r="J268" i="1"/>
  <c r="J267" i="1"/>
  <c r="J265" i="1"/>
  <c r="J264" i="1"/>
  <c r="J263" i="1"/>
  <c r="J262" i="1"/>
  <c r="J261" i="1"/>
  <c r="J257" i="1"/>
  <c r="J255" i="1"/>
  <c r="J254" i="1"/>
  <c r="J253" i="1"/>
  <c r="J252" i="1"/>
  <c r="J250" i="1"/>
  <c r="J248" i="1"/>
  <c r="J247" i="1"/>
  <c r="J246" i="1"/>
  <c r="J244" i="1"/>
  <c r="J242" i="1"/>
  <c r="J241" i="1"/>
  <c r="J240" i="1"/>
  <c r="J239" i="1"/>
  <c r="J238" i="1"/>
  <c r="J236" i="1"/>
  <c r="J234" i="1"/>
  <c r="J233" i="1"/>
  <c r="J232" i="1"/>
  <c r="J230" i="1"/>
  <c r="J228" i="1"/>
  <c r="J226" i="1"/>
  <c r="J225" i="1"/>
  <c r="J223" i="1"/>
  <c r="J221" i="1"/>
  <c r="J219" i="1"/>
  <c r="J217" i="1"/>
  <c r="J214" i="1"/>
  <c r="J212" i="1"/>
  <c r="J211" i="1"/>
  <c r="J210" i="1"/>
  <c r="J209" i="1"/>
  <c r="J207" i="1"/>
  <c r="J205" i="1"/>
  <c r="J204" i="1"/>
  <c r="J203" i="1"/>
  <c r="J201" i="1"/>
  <c r="J199" i="1"/>
  <c r="J198" i="1"/>
  <c r="J197" i="1"/>
  <c r="J196" i="1"/>
  <c r="J195" i="1"/>
  <c r="J193" i="1"/>
  <c r="J191" i="1"/>
  <c r="J190" i="1"/>
  <c r="J189" i="1"/>
  <c r="J187" i="1"/>
  <c r="J185" i="1"/>
  <c r="J183" i="1"/>
  <c r="J182" i="1"/>
  <c r="J180" i="1"/>
  <c r="J178" i="1"/>
  <c r="J176" i="1"/>
  <c r="J174" i="1"/>
  <c r="J170" i="1"/>
  <c r="J168" i="1"/>
  <c r="J164" i="1"/>
  <c r="J162" i="1"/>
  <c r="J160" i="1"/>
  <c r="J158" i="1"/>
  <c r="J157" i="1"/>
  <c r="J156" i="1"/>
  <c r="J154" i="1"/>
  <c r="J153" i="1"/>
  <c r="J152" i="1"/>
  <c r="J150" i="1"/>
  <c r="J148" i="1"/>
  <c r="J147" i="1"/>
  <c r="J146" i="1"/>
  <c r="J145" i="1"/>
  <c r="J144" i="1"/>
  <c r="J143" i="1"/>
  <c r="J141" i="1"/>
  <c r="J140" i="1"/>
  <c r="J139" i="1"/>
  <c r="J137" i="1"/>
  <c r="J136" i="1"/>
  <c r="J135" i="1"/>
  <c r="J134" i="1"/>
  <c r="J132" i="1"/>
  <c r="J131" i="1"/>
  <c r="J130" i="1"/>
  <c r="J129" i="1"/>
  <c r="J127" i="1"/>
  <c r="J125" i="1"/>
  <c r="J124" i="1"/>
  <c r="J122" i="1"/>
  <c r="J121" i="1"/>
  <c r="J119" i="1"/>
  <c r="J118" i="1"/>
  <c r="J117" i="1"/>
  <c r="J115" i="1"/>
  <c r="J113" i="1"/>
  <c r="J112" i="1"/>
  <c r="J110" i="1"/>
  <c r="J109" i="1"/>
  <c r="J108" i="1"/>
  <c r="J107" i="1"/>
  <c r="J106" i="1"/>
  <c r="J105" i="1"/>
  <c r="J104" i="1"/>
  <c r="J103" i="1"/>
  <c r="J102" i="1"/>
  <c r="J101" i="1"/>
  <c r="J100" i="1"/>
  <c r="J97" i="1"/>
  <c r="J95" i="1"/>
  <c r="J93" i="1"/>
  <c r="J91" i="1"/>
  <c r="J90" i="1"/>
  <c r="J89" i="1"/>
  <c r="J87" i="1"/>
  <c r="J85" i="1"/>
  <c r="J84" i="1"/>
  <c r="J83" i="1"/>
  <c r="J82" i="1"/>
  <c r="J81" i="1"/>
  <c r="J80" i="1"/>
  <c r="J78" i="1"/>
  <c r="J77" i="1"/>
  <c r="J76" i="1"/>
  <c r="J74" i="1"/>
  <c r="J73" i="1"/>
  <c r="J72" i="1"/>
  <c r="J71" i="1"/>
  <c r="J69" i="1"/>
  <c r="J68" i="1"/>
  <c r="J67" i="1"/>
  <c r="J66" i="1"/>
  <c r="J64" i="1"/>
  <c r="J62" i="1"/>
  <c r="J61" i="1"/>
  <c r="J59" i="1"/>
  <c r="J58" i="1"/>
  <c r="J56" i="1"/>
  <c r="J55" i="1"/>
  <c r="J54" i="1"/>
  <c r="J52" i="1"/>
  <c r="J50" i="1"/>
  <c r="J49" i="1"/>
  <c r="J47" i="1"/>
  <c r="J46" i="1"/>
  <c r="J45" i="1"/>
  <c r="J44" i="1"/>
  <c r="J43" i="1"/>
  <c r="J42" i="1"/>
  <c r="J41" i="1"/>
  <c r="J40" i="1"/>
  <c r="J39" i="1"/>
  <c r="J38" i="1"/>
  <c r="J37" i="1"/>
  <c r="J35" i="1"/>
  <c r="J34" i="1"/>
  <c r="J33" i="1"/>
  <c r="J28" i="1"/>
  <c r="J27" i="1"/>
  <c r="J26" i="1"/>
  <c r="J24" i="1"/>
  <c r="J23" i="1"/>
  <c r="J22" i="1"/>
  <c r="J21" i="1"/>
  <c r="J20" i="1"/>
  <c r="J19" i="1"/>
  <c r="J18" i="1"/>
  <c r="J17" i="1"/>
  <c r="L13" i="6"/>
  <c r="T13" i="6" s="1"/>
  <c r="R8" i="6"/>
  <c r="P8" i="6"/>
  <c r="N8" i="6"/>
  <c r="J8" i="6"/>
  <c r="H8" i="6"/>
  <c r="F8" i="6"/>
  <c r="D8" i="6"/>
  <c r="R7" i="6"/>
  <c r="P7" i="6"/>
  <c r="N7" i="6"/>
  <c r="J7" i="6"/>
  <c r="H7" i="6"/>
  <c r="F7" i="6"/>
  <c r="D7" i="6"/>
  <c r="R6" i="6"/>
  <c r="P6" i="6"/>
  <c r="N6" i="6"/>
  <c r="J6" i="6"/>
  <c r="H6" i="6"/>
  <c r="F6" i="6"/>
  <c r="D6" i="6"/>
  <c r="R5" i="6"/>
  <c r="P5" i="6"/>
  <c r="O5" i="6"/>
  <c r="N5" i="6"/>
  <c r="M5" i="6"/>
  <c r="L5" i="6"/>
  <c r="J5" i="6"/>
  <c r="H5" i="6"/>
  <c r="G5" i="6"/>
  <c r="F5" i="6"/>
  <c r="D5" i="6"/>
  <c r="S4" i="6"/>
  <c r="S5" i="6" s="1"/>
  <c r="Q4" i="6"/>
  <c r="Q5" i="6" s="1"/>
  <c r="O4" i="6"/>
  <c r="M4" i="6"/>
  <c r="L4" i="6"/>
  <c r="L7" i="6" s="1"/>
  <c r="K4" i="6"/>
  <c r="K5" i="6" s="1"/>
  <c r="I4" i="6"/>
  <c r="I5" i="6" s="1"/>
  <c r="G4" i="6"/>
  <c r="E4" i="6"/>
  <c r="E5" i="6" s="1"/>
  <c r="B28" i="5"/>
  <c r="D26" i="5"/>
  <c r="D25" i="5"/>
  <c r="D24" i="5"/>
  <c r="D23" i="5"/>
  <c r="D22" i="5"/>
  <c r="D21" i="5"/>
  <c r="D20" i="5"/>
  <c r="D19" i="5"/>
  <c r="D28" i="5" s="1"/>
  <c r="H14" i="5"/>
  <c r="D14" i="5"/>
  <c r="H13" i="5"/>
  <c r="D13" i="5"/>
  <c r="H12" i="5"/>
  <c r="D12" i="5"/>
  <c r="D15" i="5" s="1"/>
  <c r="E11" i="5" s="1"/>
  <c r="H11" i="5"/>
  <c r="D11" i="5"/>
  <c r="H10" i="5"/>
  <c r="D10" i="5"/>
  <c r="C9" i="5"/>
  <c r="D8" i="5"/>
  <c r="H7" i="5"/>
  <c r="D7" i="5"/>
  <c r="D9" i="5" s="1"/>
  <c r="E6" i="5" s="1"/>
  <c r="H6" i="5"/>
  <c r="D6" i="5"/>
  <c r="H5" i="5"/>
  <c r="D5" i="5"/>
  <c r="E5" i="5" s="1"/>
  <c r="H4" i="5"/>
  <c r="D4" i="5"/>
  <c r="E4" i="5" s="1"/>
  <c r="H15" i="1" l="1"/>
  <c r="H29" i="1"/>
  <c r="H279" i="1"/>
  <c r="G279" i="1"/>
  <c r="H1136" i="1"/>
  <c r="G29" i="1"/>
  <c r="G15" i="1"/>
  <c r="G750" i="1"/>
  <c r="G1255" i="1"/>
  <c r="G1136" i="1"/>
  <c r="G749" i="1" s="1"/>
  <c r="H1255" i="1"/>
  <c r="H749" i="1" s="1"/>
  <c r="I746" i="1"/>
  <c r="H750" i="1"/>
  <c r="F15" i="6"/>
  <c r="D17" i="6"/>
  <c r="H15" i="6"/>
  <c r="F17" i="6"/>
  <c r="J15" i="6"/>
  <c r="T7" i="6"/>
  <c r="T5" i="6"/>
  <c r="N15" i="6" s="1"/>
  <c r="L6" i="6"/>
  <c r="L8" i="6"/>
  <c r="T4" i="6"/>
  <c r="E13" i="5"/>
  <c r="E14" i="5"/>
  <c r="E20" i="5"/>
  <c r="E23" i="5"/>
  <c r="E21" i="5"/>
  <c r="E22" i="5"/>
  <c r="E8" i="5"/>
  <c r="E24" i="5"/>
  <c r="E10" i="5"/>
  <c r="E25" i="5"/>
  <c r="E26" i="5"/>
  <c r="E12" i="5"/>
  <c r="H15" i="5" s="1"/>
  <c r="E7" i="5"/>
  <c r="H9" i="5" s="1"/>
  <c r="E19" i="5"/>
  <c r="I21" i="1"/>
  <c r="I22" i="1"/>
  <c r="I23" i="1"/>
  <c r="I24" i="1"/>
  <c r="I20" i="1"/>
  <c r="I19" i="1"/>
  <c r="I18" i="1"/>
  <c r="I17" i="1"/>
  <c r="R17" i="6" l="1"/>
  <c r="P17" i="6"/>
  <c r="N17" i="6"/>
  <c r="J17" i="6"/>
  <c r="H17" i="6"/>
  <c r="L17" i="6"/>
  <c r="T17" i="6"/>
  <c r="P15" i="6"/>
  <c r="L15" i="6"/>
  <c r="T6" i="6"/>
  <c r="L18" i="6"/>
  <c r="R15" i="6"/>
  <c r="D15" i="6"/>
  <c r="T8" i="6"/>
  <c r="E15" i="5"/>
  <c r="E9" i="5"/>
  <c r="E28" i="5"/>
  <c r="J1255" i="1"/>
  <c r="I1255" i="1" s="1"/>
  <c r="I1444" i="1"/>
  <c r="I1413" i="1"/>
  <c r="J15" i="1"/>
  <c r="I1560" i="1"/>
  <c r="I1559" i="1"/>
  <c r="I1557" i="1"/>
  <c r="I1555" i="1"/>
  <c r="I1553" i="1"/>
  <c r="I1551" i="1"/>
  <c r="I1549" i="1"/>
  <c r="I1548" i="1"/>
  <c r="I1546" i="1"/>
  <c r="I1545" i="1"/>
  <c r="I1541" i="1"/>
  <c r="I1540" i="1"/>
  <c r="I1538" i="1"/>
  <c r="I1536" i="1"/>
  <c r="I1534" i="1"/>
  <c r="I1532" i="1"/>
  <c r="I1531" i="1"/>
  <c r="I1530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4" i="1"/>
  <c r="I1493" i="1"/>
  <c r="I1491" i="1"/>
  <c r="I1489" i="1"/>
  <c r="I1487" i="1"/>
  <c r="I1485" i="1"/>
  <c r="I1484" i="1"/>
  <c r="I1483" i="1"/>
  <c r="I1482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3" i="1"/>
  <c r="I1442" i="1"/>
  <c r="I1441" i="1"/>
  <c r="I1440" i="1"/>
  <c r="I1439" i="1"/>
  <c r="I1438" i="1"/>
  <c r="I1437" i="1"/>
  <c r="I1435" i="1"/>
  <c r="I1434" i="1"/>
  <c r="I1433" i="1"/>
  <c r="I1432" i="1"/>
  <c r="I1431" i="1"/>
  <c r="I1430" i="1"/>
  <c r="I1429" i="1"/>
  <c r="I1428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2" i="1"/>
  <c r="I1411" i="1"/>
  <c r="I1410" i="1"/>
  <c r="I1409" i="1"/>
  <c r="I1408" i="1"/>
  <c r="I1407" i="1"/>
  <c r="I1406" i="1"/>
  <c r="I1405" i="1"/>
  <c r="I1404" i="1"/>
  <c r="I1403" i="1"/>
  <c r="I1400" i="1"/>
  <c r="I1399" i="1"/>
  <c r="I1398" i="1"/>
  <c r="I1397" i="1"/>
  <c r="I1396" i="1"/>
  <c r="I1393" i="1"/>
  <c r="I1392" i="1"/>
  <c r="I1391" i="1"/>
  <c r="I1390" i="1"/>
  <c r="I1389" i="1"/>
  <c r="I1387" i="1"/>
  <c r="I1386" i="1"/>
  <c r="I1385" i="1"/>
  <c r="I1384" i="1"/>
  <c r="I1382" i="1"/>
  <c r="I1381" i="1"/>
  <c r="I1380" i="1"/>
  <c r="I1379" i="1"/>
  <c r="I1378" i="1"/>
  <c r="I1377" i="1"/>
  <c r="I1376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5" i="1"/>
  <c r="I1324" i="1"/>
  <c r="I1323" i="1"/>
  <c r="I1322" i="1"/>
  <c r="I1321" i="1"/>
  <c r="I1320" i="1"/>
  <c r="I1319" i="1"/>
  <c r="I1318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4" i="1"/>
  <c r="I1253" i="1"/>
  <c r="I1252" i="1"/>
  <c r="I1251" i="1"/>
  <c r="I1250" i="1"/>
  <c r="I1248" i="1"/>
  <c r="I1245" i="1"/>
  <c r="I1239" i="1"/>
  <c r="I1237" i="1"/>
  <c r="I1236" i="1"/>
  <c r="I1235" i="1"/>
  <c r="I1234" i="1"/>
  <c r="I1232" i="1"/>
  <c r="I1231" i="1"/>
  <c r="I1230" i="1"/>
  <c r="I1228" i="1"/>
  <c r="I1226" i="1"/>
  <c r="I1222" i="1"/>
  <c r="I1221" i="1"/>
  <c r="I1220" i="1"/>
  <c r="I1219" i="1"/>
  <c r="I1218" i="1"/>
  <c r="I1217" i="1"/>
  <c r="I1216" i="1"/>
  <c r="I1214" i="1"/>
  <c r="I1213" i="1"/>
  <c r="I1211" i="1"/>
  <c r="I1210" i="1"/>
  <c r="I1208" i="1"/>
  <c r="I1205" i="1"/>
  <c r="I1203" i="1"/>
  <c r="I1202" i="1"/>
  <c r="I1201" i="1"/>
  <c r="I1199" i="1"/>
  <c r="I1196" i="1"/>
  <c r="I1195" i="1"/>
  <c r="I1194" i="1"/>
  <c r="I1193" i="1"/>
  <c r="I1192" i="1"/>
  <c r="I1189" i="1"/>
  <c r="I1187" i="1"/>
  <c r="I1186" i="1"/>
  <c r="I1185" i="1"/>
  <c r="I1183" i="1"/>
  <c r="I1182" i="1"/>
  <c r="I1181" i="1"/>
  <c r="I1179" i="1"/>
  <c r="I1178" i="1"/>
  <c r="I1176" i="1"/>
  <c r="I1174" i="1"/>
  <c r="I1172" i="1"/>
  <c r="I1170" i="1"/>
  <c r="I1169" i="1"/>
  <c r="I1166" i="1"/>
  <c r="I1165" i="1"/>
  <c r="I1163" i="1"/>
  <c r="I1162" i="1"/>
  <c r="I1161" i="1"/>
  <c r="I1160" i="1"/>
  <c r="I1159" i="1"/>
  <c r="I1157" i="1"/>
  <c r="I1155" i="1"/>
  <c r="I1153" i="1"/>
  <c r="I1152" i="1"/>
  <c r="I1151" i="1"/>
  <c r="I1150" i="1"/>
  <c r="I1149" i="1"/>
  <c r="I1148" i="1"/>
  <c r="I1147" i="1"/>
  <c r="I1146" i="1"/>
  <c r="I1144" i="1"/>
  <c r="I1143" i="1"/>
  <c r="I1142" i="1"/>
  <c r="I1141" i="1"/>
  <c r="I1139" i="1"/>
  <c r="I1135" i="1"/>
  <c r="I1133" i="1"/>
  <c r="I1132" i="1"/>
  <c r="I1131" i="1"/>
  <c r="I1130" i="1"/>
  <c r="I1129" i="1"/>
  <c r="I1128" i="1"/>
  <c r="I1126" i="1"/>
  <c r="I1124" i="1"/>
  <c r="I1123" i="1"/>
  <c r="I1121" i="1"/>
  <c r="I1120" i="1"/>
  <c r="I1118" i="1"/>
  <c r="I1116" i="1"/>
  <c r="I1114" i="1"/>
  <c r="I1111" i="1"/>
  <c r="I1110" i="1"/>
  <c r="I1109" i="1"/>
  <c r="I1108" i="1"/>
  <c r="I1107" i="1"/>
  <c r="I1106" i="1"/>
  <c r="I1104" i="1"/>
  <c r="I1103" i="1"/>
  <c r="I1102" i="1"/>
  <c r="I1101" i="1"/>
  <c r="I1100" i="1"/>
  <c r="I1099" i="1"/>
  <c r="I1098" i="1"/>
  <c r="I1096" i="1"/>
  <c r="I1095" i="1"/>
  <c r="I1094" i="1"/>
  <c r="I1093" i="1"/>
  <c r="I1092" i="1"/>
  <c r="I1091" i="1"/>
  <c r="I1090" i="1"/>
  <c r="I1089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2" i="1"/>
  <c r="I1071" i="1"/>
  <c r="I1070" i="1"/>
  <c r="I1069" i="1"/>
  <c r="I1068" i="1"/>
  <c r="I1067" i="1"/>
  <c r="I1066" i="1"/>
  <c r="I1065" i="1"/>
  <c r="I1064" i="1"/>
  <c r="I1063" i="1"/>
  <c r="I1062" i="1"/>
  <c r="I1060" i="1"/>
  <c r="I1059" i="1"/>
  <c r="I1058" i="1"/>
  <c r="I1057" i="1"/>
  <c r="I1056" i="1"/>
  <c r="I1054" i="1"/>
  <c r="I1053" i="1"/>
  <c r="I1051" i="1"/>
  <c r="I1050" i="1"/>
  <c r="I1049" i="1"/>
  <c r="I1048" i="1"/>
  <c r="I1047" i="1"/>
  <c r="I1046" i="1"/>
  <c r="I1044" i="1"/>
  <c r="I1043" i="1"/>
  <c r="I1042" i="1"/>
  <c r="I1040" i="1"/>
  <c r="I1039" i="1"/>
  <c r="I1038" i="1"/>
  <c r="I1037" i="1"/>
  <c r="I1035" i="1"/>
  <c r="I1034" i="1"/>
  <c r="I1033" i="1"/>
  <c r="I1032" i="1"/>
  <c r="I1031" i="1"/>
  <c r="I1029" i="1"/>
  <c r="I1027" i="1"/>
  <c r="I1026" i="1"/>
  <c r="I1025" i="1"/>
  <c r="I1024" i="1"/>
  <c r="I1023" i="1"/>
  <c r="I1022" i="1"/>
  <c r="I1021" i="1"/>
  <c r="I1018" i="1"/>
  <c r="I1017" i="1"/>
  <c r="I1016" i="1"/>
  <c r="I1015" i="1"/>
  <c r="I1014" i="1"/>
  <c r="I1013" i="1"/>
  <c r="I1011" i="1"/>
  <c r="I1010" i="1"/>
  <c r="I1009" i="1"/>
  <c r="I1008" i="1"/>
  <c r="I1007" i="1"/>
  <c r="I1006" i="1"/>
  <c r="I1005" i="1"/>
  <c r="I1004" i="1"/>
  <c r="I1002" i="1"/>
  <c r="I1001" i="1"/>
  <c r="I1000" i="1"/>
  <c r="I999" i="1"/>
  <c r="I998" i="1"/>
  <c r="I997" i="1"/>
  <c r="I996" i="1"/>
  <c r="I995" i="1"/>
  <c r="I994" i="1"/>
  <c r="I993" i="1"/>
  <c r="I992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5" i="1"/>
  <c r="I974" i="1"/>
  <c r="I973" i="1"/>
  <c r="I972" i="1"/>
  <c r="I971" i="1"/>
  <c r="I970" i="1"/>
  <c r="I968" i="1"/>
  <c r="I967" i="1"/>
  <c r="I966" i="1"/>
  <c r="I965" i="1"/>
  <c r="I964" i="1"/>
  <c r="I962" i="1"/>
  <c r="I960" i="1"/>
  <c r="I959" i="1"/>
  <c r="I958" i="1"/>
  <c r="I956" i="1"/>
  <c r="I955" i="1"/>
  <c r="I954" i="1"/>
  <c r="I953" i="1"/>
  <c r="I952" i="1"/>
  <c r="I951" i="1"/>
  <c r="I950" i="1"/>
  <c r="I949" i="1"/>
  <c r="I948" i="1"/>
  <c r="I946" i="1"/>
  <c r="I945" i="1"/>
  <c r="I944" i="1"/>
  <c r="I942" i="1"/>
  <c r="I941" i="1"/>
  <c r="I940" i="1"/>
  <c r="I939" i="1"/>
  <c r="I938" i="1"/>
  <c r="I936" i="1"/>
  <c r="I934" i="1"/>
  <c r="I933" i="1"/>
  <c r="I932" i="1"/>
  <c r="I931" i="1"/>
  <c r="I929" i="1"/>
  <c r="I927" i="1"/>
  <c r="I926" i="1"/>
  <c r="I925" i="1"/>
  <c r="I924" i="1"/>
  <c r="I923" i="1"/>
  <c r="I922" i="1"/>
  <c r="I921" i="1"/>
  <c r="I918" i="1"/>
  <c r="I916" i="1"/>
  <c r="I915" i="1"/>
  <c r="I914" i="1"/>
  <c r="I913" i="1"/>
  <c r="I912" i="1"/>
  <c r="I911" i="1"/>
  <c r="I909" i="1"/>
  <c r="I908" i="1"/>
  <c r="I907" i="1"/>
  <c r="I906" i="1"/>
  <c r="I905" i="1"/>
  <c r="I904" i="1"/>
  <c r="I903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7" i="1"/>
  <c r="I866" i="1"/>
  <c r="I865" i="1"/>
  <c r="I864" i="1"/>
  <c r="I863" i="1"/>
  <c r="I862" i="1"/>
  <c r="I861" i="1"/>
  <c r="I860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1" i="1"/>
  <c r="I839" i="1"/>
  <c r="I838" i="1"/>
  <c r="I837" i="1"/>
  <c r="I835" i="1"/>
  <c r="I834" i="1"/>
  <c r="I833" i="1"/>
  <c r="I832" i="1"/>
  <c r="I831" i="1"/>
  <c r="I830" i="1"/>
  <c r="I829" i="1"/>
  <c r="I828" i="1"/>
  <c r="I826" i="1"/>
  <c r="I825" i="1"/>
  <c r="I824" i="1"/>
  <c r="I823" i="1"/>
  <c r="I821" i="1"/>
  <c r="I820" i="1"/>
  <c r="I819" i="1"/>
  <c r="I817" i="1"/>
  <c r="I816" i="1"/>
  <c r="I815" i="1"/>
  <c r="I813" i="1"/>
  <c r="I811" i="1"/>
  <c r="I810" i="1"/>
  <c r="I809" i="1"/>
  <c r="I808" i="1"/>
  <c r="I807" i="1"/>
  <c r="I806" i="1"/>
  <c r="I805" i="1"/>
  <c r="I804" i="1"/>
  <c r="I803" i="1"/>
  <c r="I800" i="1"/>
  <c r="I798" i="1"/>
  <c r="I797" i="1"/>
  <c r="I796" i="1"/>
  <c r="I795" i="1"/>
  <c r="I794" i="1"/>
  <c r="I792" i="1"/>
  <c r="I791" i="1"/>
  <c r="I789" i="1"/>
  <c r="I787" i="1"/>
  <c r="I785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69" i="1"/>
  <c r="I768" i="1"/>
  <c r="I767" i="1"/>
  <c r="I766" i="1"/>
  <c r="I765" i="1"/>
  <c r="I763" i="1"/>
  <c r="I762" i="1"/>
  <c r="I761" i="1"/>
  <c r="I760" i="1"/>
  <c r="I759" i="1"/>
  <c r="I758" i="1"/>
  <c r="I757" i="1"/>
  <c r="I756" i="1"/>
  <c r="I755" i="1"/>
  <c r="I754" i="1"/>
  <c r="I753" i="1"/>
  <c r="I748" i="1"/>
  <c r="I747" i="1"/>
  <c r="I744" i="1"/>
  <c r="I743" i="1"/>
  <c r="I742" i="1"/>
  <c r="I741" i="1"/>
  <c r="I738" i="1"/>
  <c r="I737" i="1"/>
  <c r="I736" i="1"/>
  <c r="I734" i="1"/>
  <c r="I733" i="1"/>
  <c r="I732" i="1"/>
  <c r="I731" i="1"/>
  <c r="I728" i="1"/>
  <c r="I727" i="1"/>
  <c r="I726" i="1"/>
  <c r="I724" i="1"/>
  <c r="I723" i="1"/>
  <c r="I722" i="1"/>
  <c r="I721" i="1"/>
  <c r="I718" i="1"/>
  <c r="I717" i="1"/>
  <c r="I716" i="1"/>
  <c r="I714" i="1"/>
  <c r="I713" i="1"/>
  <c r="I712" i="1"/>
  <c r="I711" i="1"/>
  <c r="I707" i="1"/>
  <c r="I704" i="1"/>
  <c r="I701" i="1"/>
  <c r="I698" i="1"/>
  <c r="I693" i="1"/>
  <c r="I690" i="1"/>
  <c r="I689" i="1"/>
  <c r="I687" i="1"/>
  <c r="I685" i="1"/>
  <c r="I683" i="1"/>
  <c r="I680" i="1"/>
  <c r="I678" i="1"/>
  <c r="I677" i="1"/>
  <c r="I676" i="1"/>
  <c r="I674" i="1"/>
  <c r="I672" i="1"/>
  <c r="I670" i="1"/>
  <c r="I667" i="1"/>
  <c r="I665" i="1"/>
  <c r="I664" i="1"/>
  <c r="I663" i="1"/>
  <c r="I661" i="1"/>
  <c r="I659" i="1"/>
  <c r="I657" i="1"/>
  <c r="I654" i="1"/>
  <c r="I652" i="1"/>
  <c r="I651" i="1"/>
  <c r="I650" i="1"/>
  <c r="I648" i="1"/>
  <c r="I646" i="1"/>
  <c r="I644" i="1"/>
  <c r="I640" i="1"/>
  <c r="I639" i="1"/>
  <c r="I637" i="1"/>
  <c r="I636" i="1"/>
  <c r="I635" i="1"/>
  <c r="I633" i="1"/>
  <c r="I631" i="1"/>
  <c r="I630" i="1"/>
  <c r="I628" i="1"/>
  <c r="I627" i="1"/>
  <c r="I626" i="1"/>
  <c r="I625" i="1"/>
  <c r="I624" i="1"/>
  <c r="I623" i="1"/>
  <c r="I621" i="1"/>
  <c r="I620" i="1"/>
  <c r="I617" i="1"/>
  <c r="I616" i="1"/>
  <c r="I614" i="1"/>
  <c r="I613" i="1"/>
  <c r="I612" i="1"/>
  <c r="I610" i="1"/>
  <c r="I608" i="1"/>
  <c r="I607" i="1"/>
  <c r="I605" i="1"/>
  <c r="I604" i="1"/>
  <c r="I603" i="1"/>
  <c r="I602" i="1"/>
  <c r="I601" i="1"/>
  <c r="I600" i="1"/>
  <c r="I598" i="1"/>
  <c r="I597" i="1"/>
  <c r="I594" i="1"/>
  <c r="I593" i="1"/>
  <c r="I591" i="1"/>
  <c r="I590" i="1"/>
  <c r="I589" i="1"/>
  <c r="I587" i="1"/>
  <c r="I585" i="1"/>
  <c r="I584" i="1"/>
  <c r="I582" i="1"/>
  <c r="I581" i="1"/>
  <c r="I580" i="1"/>
  <c r="I579" i="1"/>
  <c r="I578" i="1"/>
  <c r="I577" i="1"/>
  <c r="I575" i="1"/>
  <c r="I574" i="1"/>
  <c r="I571" i="1"/>
  <c r="I570" i="1"/>
  <c r="I568" i="1"/>
  <c r="I567" i="1"/>
  <c r="I566" i="1"/>
  <c r="I564" i="1"/>
  <c r="I562" i="1"/>
  <c r="I561" i="1"/>
  <c r="I559" i="1"/>
  <c r="I558" i="1"/>
  <c r="I557" i="1"/>
  <c r="I556" i="1"/>
  <c r="I555" i="1"/>
  <c r="I554" i="1"/>
  <c r="I552" i="1"/>
  <c r="I551" i="1"/>
  <c r="I546" i="1"/>
  <c r="I545" i="1"/>
  <c r="I543" i="1"/>
  <c r="I542" i="1"/>
  <c r="I541" i="1"/>
  <c r="I540" i="1"/>
  <c r="I539" i="1"/>
  <c r="I538" i="1"/>
  <c r="I537" i="1"/>
  <c r="I535" i="1"/>
  <c r="I533" i="1"/>
  <c r="I531" i="1"/>
  <c r="I530" i="1"/>
  <c r="I528" i="1"/>
  <c r="I527" i="1"/>
  <c r="I526" i="1"/>
  <c r="I524" i="1"/>
  <c r="I522" i="1"/>
  <c r="I521" i="1"/>
  <c r="I520" i="1"/>
  <c r="I517" i="1"/>
  <c r="I516" i="1"/>
  <c r="I514" i="1"/>
  <c r="I513" i="1"/>
  <c r="I512" i="1"/>
  <c r="I511" i="1"/>
  <c r="I510" i="1"/>
  <c r="I509" i="1"/>
  <c r="I508" i="1"/>
  <c r="I506" i="1"/>
  <c r="I505" i="1"/>
  <c r="I504" i="1"/>
  <c r="I502" i="1"/>
  <c r="I501" i="1"/>
  <c r="I499" i="1"/>
  <c r="I498" i="1"/>
  <c r="I497" i="1"/>
  <c r="I495" i="1"/>
  <c r="I493" i="1"/>
  <c r="I492" i="1"/>
  <c r="I491" i="1"/>
  <c r="I488" i="1"/>
  <c r="I487" i="1"/>
  <c r="I484" i="1"/>
  <c r="I483" i="1"/>
  <c r="I482" i="1"/>
  <c r="I481" i="1"/>
  <c r="I480" i="1"/>
  <c r="I479" i="1"/>
  <c r="I477" i="1"/>
  <c r="I476" i="1"/>
  <c r="I475" i="1"/>
  <c r="I473" i="1"/>
  <c r="I472" i="1"/>
  <c r="I470" i="1"/>
  <c r="I469" i="1"/>
  <c r="I468" i="1"/>
  <c r="I466" i="1"/>
  <c r="I464" i="1"/>
  <c r="I463" i="1"/>
  <c r="I462" i="1"/>
  <c r="I459" i="1"/>
  <c r="I458" i="1"/>
  <c r="I456" i="1"/>
  <c r="I455" i="1"/>
  <c r="I454" i="1"/>
  <c r="I453" i="1"/>
  <c r="I452" i="1"/>
  <c r="I451" i="1"/>
  <c r="I450" i="1"/>
  <c r="I448" i="1"/>
  <c r="I447" i="1"/>
  <c r="I446" i="1"/>
  <c r="I444" i="1"/>
  <c r="I443" i="1"/>
  <c r="I441" i="1"/>
  <c r="I440" i="1"/>
  <c r="I439" i="1"/>
  <c r="I437" i="1"/>
  <c r="I435" i="1"/>
  <c r="I434" i="1"/>
  <c r="I433" i="1"/>
  <c r="I429" i="1"/>
  <c r="I428" i="1"/>
  <c r="I426" i="1"/>
  <c r="I425" i="1"/>
  <c r="I424" i="1"/>
  <c r="I422" i="1"/>
  <c r="I421" i="1"/>
  <c r="I420" i="1"/>
  <c r="I419" i="1"/>
  <c r="I417" i="1"/>
  <c r="I416" i="1"/>
  <c r="I415" i="1"/>
  <c r="I414" i="1"/>
  <c r="I412" i="1"/>
  <c r="I411" i="1"/>
  <c r="I410" i="1"/>
  <c r="I408" i="1"/>
  <c r="I407" i="1"/>
  <c r="I406" i="1"/>
  <c r="I404" i="1"/>
  <c r="I402" i="1"/>
  <c r="I401" i="1"/>
  <c r="I400" i="1"/>
  <c r="I399" i="1"/>
  <c r="I398" i="1"/>
  <c r="I396" i="1"/>
  <c r="I395" i="1"/>
  <c r="I392" i="1"/>
  <c r="I391" i="1"/>
  <c r="I389" i="1"/>
  <c r="I388" i="1"/>
  <c r="I387" i="1"/>
  <c r="I385" i="1"/>
  <c r="I384" i="1"/>
  <c r="I383" i="1"/>
  <c r="I382" i="1"/>
  <c r="I380" i="1"/>
  <c r="I379" i="1"/>
  <c r="I378" i="1"/>
  <c r="I377" i="1"/>
  <c r="I375" i="1"/>
  <c r="I374" i="1"/>
  <c r="I373" i="1"/>
  <c r="I371" i="1"/>
  <c r="I370" i="1"/>
  <c r="I369" i="1"/>
  <c r="I367" i="1"/>
  <c r="I365" i="1"/>
  <c r="I364" i="1"/>
  <c r="I363" i="1"/>
  <c r="I362" i="1"/>
  <c r="I361" i="1"/>
  <c r="I359" i="1"/>
  <c r="I358" i="1"/>
  <c r="I355" i="1"/>
  <c r="I354" i="1"/>
  <c r="I352" i="1"/>
  <c r="I351" i="1"/>
  <c r="I350" i="1"/>
  <c r="I348" i="1"/>
  <c r="I347" i="1"/>
  <c r="I346" i="1"/>
  <c r="I345" i="1"/>
  <c r="I343" i="1"/>
  <c r="I342" i="1"/>
  <c r="I341" i="1"/>
  <c r="I340" i="1"/>
  <c r="I338" i="1"/>
  <c r="I337" i="1"/>
  <c r="I336" i="1"/>
  <c r="I334" i="1"/>
  <c r="I333" i="1"/>
  <c r="I332" i="1"/>
  <c r="I330" i="1"/>
  <c r="I328" i="1"/>
  <c r="I327" i="1"/>
  <c r="I326" i="1"/>
  <c r="I325" i="1"/>
  <c r="I324" i="1"/>
  <c r="I322" i="1"/>
  <c r="I321" i="1"/>
  <c r="I318" i="1"/>
  <c r="I317" i="1"/>
  <c r="I315" i="1"/>
  <c r="I314" i="1"/>
  <c r="I313" i="1"/>
  <c r="I311" i="1"/>
  <c r="I310" i="1"/>
  <c r="I309" i="1"/>
  <c r="I308" i="1"/>
  <c r="I306" i="1"/>
  <c r="I305" i="1"/>
  <c r="I304" i="1"/>
  <c r="I303" i="1"/>
  <c r="I301" i="1"/>
  <c r="I300" i="1"/>
  <c r="I299" i="1"/>
  <c r="I297" i="1"/>
  <c r="I296" i="1"/>
  <c r="I295" i="1"/>
  <c r="I293" i="1"/>
  <c r="I291" i="1"/>
  <c r="I290" i="1"/>
  <c r="I289" i="1"/>
  <c r="I288" i="1"/>
  <c r="I287" i="1"/>
  <c r="I285" i="1"/>
  <c r="I284" i="1"/>
  <c r="I278" i="1"/>
  <c r="I277" i="1"/>
  <c r="I275" i="1"/>
  <c r="I274" i="1"/>
  <c r="I273" i="1"/>
  <c r="I272" i="1"/>
  <c r="I271" i="1"/>
  <c r="I268" i="1"/>
  <c r="I267" i="1"/>
  <c r="I265" i="1"/>
  <c r="I264" i="1"/>
  <c r="I263" i="1"/>
  <c r="I262" i="1"/>
  <c r="I261" i="1"/>
  <c r="I257" i="1"/>
  <c r="I255" i="1"/>
  <c r="I254" i="1"/>
  <c r="I253" i="1"/>
  <c r="I252" i="1"/>
  <c r="I250" i="1"/>
  <c r="I248" i="1"/>
  <c r="I247" i="1"/>
  <c r="I246" i="1"/>
  <c r="I244" i="1"/>
  <c r="I242" i="1"/>
  <c r="I241" i="1"/>
  <c r="I240" i="1"/>
  <c r="I239" i="1"/>
  <c r="I238" i="1"/>
  <c r="I236" i="1"/>
  <c r="I234" i="1"/>
  <c r="I233" i="1"/>
  <c r="I232" i="1"/>
  <c r="I230" i="1"/>
  <c r="I228" i="1"/>
  <c r="I226" i="1"/>
  <c r="I225" i="1"/>
  <c r="I223" i="1"/>
  <c r="I221" i="1"/>
  <c r="I219" i="1"/>
  <c r="I217" i="1"/>
  <c r="I214" i="1"/>
  <c r="I212" i="1"/>
  <c r="I211" i="1"/>
  <c r="I210" i="1"/>
  <c r="I209" i="1"/>
  <c r="I207" i="1"/>
  <c r="I205" i="1"/>
  <c r="I204" i="1"/>
  <c r="I203" i="1"/>
  <c r="I201" i="1"/>
  <c r="I199" i="1"/>
  <c r="I198" i="1"/>
  <c r="I197" i="1"/>
  <c r="I196" i="1"/>
  <c r="I195" i="1"/>
  <c r="I193" i="1"/>
  <c r="I191" i="1"/>
  <c r="I190" i="1"/>
  <c r="I189" i="1"/>
  <c r="I187" i="1"/>
  <c r="I185" i="1"/>
  <c r="I183" i="1"/>
  <c r="I182" i="1"/>
  <c r="I180" i="1"/>
  <c r="I178" i="1"/>
  <c r="I176" i="1"/>
  <c r="I174" i="1"/>
  <c r="I170" i="1"/>
  <c r="I168" i="1"/>
  <c r="I164" i="1"/>
  <c r="I160" i="1"/>
  <c r="I158" i="1"/>
  <c r="I157" i="1"/>
  <c r="I156" i="1"/>
  <c r="I154" i="1"/>
  <c r="I153" i="1"/>
  <c r="I152" i="1"/>
  <c r="I150" i="1"/>
  <c r="I148" i="1"/>
  <c r="I147" i="1"/>
  <c r="I146" i="1"/>
  <c r="I145" i="1"/>
  <c r="I144" i="1"/>
  <c r="I143" i="1"/>
  <c r="I141" i="1"/>
  <c r="I140" i="1"/>
  <c r="I139" i="1"/>
  <c r="I137" i="1"/>
  <c r="I136" i="1"/>
  <c r="I135" i="1"/>
  <c r="I134" i="1"/>
  <c r="I132" i="1"/>
  <c r="I131" i="1"/>
  <c r="I130" i="1"/>
  <c r="I129" i="1"/>
  <c r="I127" i="1"/>
  <c r="I125" i="1"/>
  <c r="I124" i="1"/>
  <c r="I122" i="1"/>
  <c r="I121" i="1"/>
  <c r="I119" i="1"/>
  <c r="I118" i="1"/>
  <c r="I117" i="1"/>
  <c r="I115" i="1"/>
  <c r="I113" i="1"/>
  <c r="I112" i="1"/>
  <c r="I110" i="1"/>
  <c r="I109" i="1"/>
  <c r="I108" i="1"/>
  <c r="I106" i="1"/>
  <c r="I105" i="1"/>
  <c r="I104" i="1"/>
  <c r="I103" i="1"/>
  <c r="I102" i="1"/>
  <c r="I101" i="1"/>
  <c r="I100" i="1"/>
  <c r="I97" i="1"/>
  <c r="I95" i="1"/>
  <c r="I93" i="1"/>
  <c r="I91" i="1"/>
  <c r="I90" i="1"/>
  <c r="I89" i="1"/>
  <c r="I87" i="1"/>
  <c r="I85" i="1"/>
  <c r="I84" i="1"/>
  <c r="I83" i="1"/>
  <c r="I82" i="1"/>
  <c r="I81" i="1"/>
  <c r="I80" i="1"/>
  <c r="I78" i="1"/>
  <c r="I77" i="1"/>
  <c r="I76" i="1"/>
  <c r="I74" i="1"/>
  <c r="I73" i="1"/>
  <c r="I72" i="1"/>
  <c r="I71" i="1"/>
  <c r="I69" i="1"/>
  <c r="I68" i="1"/>
  <c r="I67" i="1"/>
  <c r="I66" i="1"/>
  <c r="I64" i="1"/>
  <c r="I62" i="1"/>
  <c r="I61" i="1"/>
  <c r="I59" i="1"/>
  <c r="I58" i="1"/>
  <c r="I56" i="1"/>
  <c r="I55" i="1"/>
  <c r="I54" i="1"/>
  <c r="I52" i="1"/>
  <c r="I50" i="1"/>
  <c r="I49" i="1"/>
  <c r="I47" i="1"/>
  <c r="I46" i="1"/>
  <c r="I45" i="1"/>
  <c r="I44" i="1"/>
  <c r="I43" i="1"/>
  <c r="I42" i="1"/>
  <c r="I41" i="1"/>
  <c r="I40" i="1"/>
  <c r="I39" i="1"/>
  <c r="I38" i="1"/>
  <c r="I37" i="1"/>
  <c r="I35" i="1"/>
  <c r="I34" i="1"/>
  <c r="I33" i="1"/>
  <c r="I28" i="1"/>
  <c r="I27" i="1"/>
  <c r="I26" i="1"/>
  <c r="I15" i="1" l="1"/>
  <c r="H18" i="6"/>
  <c r="F18" i="6"/>
  <c r="D18" i="6"/>
  <c r="P18" i="6"/>
  <c r="J18" i="6"/>
  <c r="R18" i="6"/>
  <c r="N18" i="6"/>
  <c r="T15" i="6"/>
  <c r="F16" i="6"/>
  <c r="P16" i="6"/>
  <c r="J16" i="6"/>
  <c r="D16" i="6"/>
  <c r="T16" i="6" s="1"/>
  <c r="N16" i="6"/>
  <c r="H16" i="6"/>
  <c r="R16" i="6"/>
  <c r="L16" i="6"/>
  <c r="T18" i="6" l="1"/>
  <c r="D2" i="1"/>
  <c r="G3" i="1" s="1"/>
  <c r="H3" i="1" l="1"/>
  <c r="I1244" i="1" l="1"/>
  <c r="I1242" i="1"/>
  <c r="I1241" i="1"/>
  <c r="I1224" i="1"/>
  <c r="I1223" i="1"/>
  <c r="I1212" i="1"/>
  <c r="I1198" i="1"/>
  <c r="I1200" i="1"/>
  <c r="I1190" i="1"/>
  <c r="I1188" i="1"/>
  <c r="I1184" i="1"/>
  <c r="I790" i="1"/>
  <c r="I771" i="1"/>
  <c r="I691" i="1"/>
  <c r="I534" i="1"/>
  <c r="I162" i="1"/>
  <c r="J750" i="1" l="1"/>
  <c r="I750" i="1" s="1"/>
  <c r="I770" i="1"/>
  <c r="J29" i="1"/>
  <c r="I107" i="1"/>
  <c r="J1136" i="1"/>
  <c r="I1136" i="1" s="1"/>
  <c r="I1168" i="1"/>
  <c r="J279" i="1"/>
  <c r="I279" i="1" s="1"/>
  <c r="I485" i="1"/>
  <c r="I29" i="1" l="1"/>
  <c r="J749" i="1"/>
  <c r="I749" i="1" s="1"/>
  <c r="J3" i="1" l="1"/>
  <c r="I3" i="1" s="1"/>
</calcChain>
</file>

<file path=xl/sharedStrings.xml><?xml version="1.0" encoding="utf-8"?>
<sst xmlns="http://schemas.openxmlformats.org/spreadsheetml/2006/main" count="7140" uniqueCount="3222">
  <si>
    <t>Activity ID</t>
  </si>
  <si>
    <t>Activity Name</t>
  </si>
  <si>
    <t>Original Duration</t>
  </si>
  <si>
    <t>KAFD00330 | 6.36 | SBC | Revised Baseline-R00</t>
  </si>
  <si>
    <t xml:space="preserve">  Project Milestones</t>
  </si>
  <si>
    <t xml:space="preserve">    Key Milestone</t>
  </si>
  <si>
    <t>Commencement date</t>
  </si>
  <si>
    <t>Project Completion</t>
  </si>
  <si>
    <t xml:space="preserve">    Control Milestone</t>
  </si>
  <si>
    <t>Completion of Shop Drawings</t>
  </si>
  <si>
    <t>Completion of Material Delivery</t>
  </si>
  <si>
    <t>Completion of Intermediate Pump Station Construction Works</t>
  </si>
  <si>
    <t>Completion of Collection system Construction Works</t>
  </si>
  <si>
    <t>Completion of Mobilization Works</t>
  </si>
  <si>
    <t>Completion of RO Plaint Construction Works</t>
  </si>
  <si>
    <t xml:space="preserve">  General (Preliminaries and Mobilization)</t>
  </si>
  <si>
    <t xml:space="preserve">    Mobilization Works</t>
  </si>
  <si>
    <t>Site Offices Furnitures</t>
  </si>
  <si>
    <t>Site Access, Routes &amp; Directive Signage</t>
  </si>
  <si>
    <t>Temporary Facilities and Devices for Offices</t>
  </si>
  <si>
    <t>Waste Disposal &amp; Enviremental Protection</t>
  </si>
  <si>
    <t>Temporary Utilities Installation</t>
  </si>
  <si>
    <t>Administrative Site Offices and Facilities</t>
  </si>
  <si>
    <t>Site Laboratory</t>
  </si>
  <si>
    <t>Temporary roads and Signs</t>
  </si>
  <si>
    <t xml:space="preserve">    General Requirements</t>
  </si>
  <si>
    <t>Performance Security</t>
  </si>
  <si>
    <t>Advance Payment Security</t>
  </si>
  <si>
    <t>Preliminaries for contractors and administrative works</t>
  </si>
  <si>
    <t xml:space="preserve">  Engineering</t>
  </si>
  <si>
    <t xml:space="preserve">    RO Plant</t>
  </si>
  <si>
    <t xml:space="preserve">      RO Plant Shop Drawing Submittal</t>
  </si>
  <si>
    <t xml:space="preserve">        Earthworks Shop Drawing Submittal</t>
  </si>
  <si>
    <t>RO l Submission of Excavation Works shop drawing</t>
  </si>
  <si>
    <t>RO l Submission of Concrete Piles shop drawing</t>
  </si>
  <si>
    <t>RO l Submission of Prestressed anchors shop drawing</t>
  </si>
  <si>
    <t xml:space="preserve">        Concrete Shop Drawing Submittal</t>
  </si>
  <si>
    <t>RO l Submission of Raft Foundation shop drawing</t>
  </si>
  <si>
    <t>RO l Submission of Tank walls shop drawing</t>
  </si>
  <si>
    <t>RO l Submission of Tank slab shop drawing</t>
  </si>
  <si>
    <t>RO l Submission of Columns shop drawing Gf</t>
  </si>
  <si>
    <t>RO l Submission of Concrete Slab shop drawing GF</t>
  </si>
  <si>
    <t>RO l Submission of Columns shop drawing 1st</t>
  </si>
  <si>
    <t>RO l Submission of Concrete Slab shop drawing 1st</t>
  </si>
  <si>
    <t>RO l Submission of Slab on grade shop drawing</t>
  </si>
  <si>
    <t>RO l Submission of Columns shop drawing 2nd</t>
  </si>
  <si>
    <t>RO l Submission of Concrete Slab shop drawing 2nd</t>
  </si>
  <si>
    <t>RO l Submission of Floor &amp; Roof screed shop drawing</t>
  </si>
  <si>
    <t xml:space="preserve">        Masonry Shop Drawing Submittal</t>
  </si>
  <si>
    <t>RO l Submission of Masonary works shop drawing</t>
  </si>
  <si>
    <t>RO l Submission of Stone cladding shop drawing</t>
  </si>
  <si>
    <t xml:space="preserve">        Metal Shop Drawing Submittal</t>
  </si>
  <si>
    <t>RO l Submission of Structural steel works</t>
  </si>
  <si>
    <t xml:space="preserve">        Thermal Protection Shop Drawing Submittal</t>
  </si>
  <si>
    <t>RO l Submission of Concrete tiles shop drawing</t>
  </si>
  <si>
    <t>RO l Submission of Aluminium panels cladding shop drawing</t>
  </si>
  <si>
    <t>RO l Submission of Canopy aluminium cladding shop drawing</t>
  </si>
  <si>
    <t xml:space="preserve">        Openings Shop Drawing Submittal</t>
  </si>
  <si>
    <t>RO l Submission of Steel doors shop drawing</t>
  </si>
  <si>
    <t>RO l Submission of Aluminum windows &amp; Louvers shop drawing</t>
  </si>
  <si>
    <t xml:space="preserve">        Finishes Shop Drawing Submittal</t>
  </si>
  <si>
    <t>RO l Submission of Gypsum board Works shop drawing</t>
  </si>
  <si>
    <t>RO l Submission of Floor Works shop drawing</t>
  </si>
  <si>
    <t xml:space="preserve">        Elevator Shop Drawing Submittal</t>
  </si>
  <si>
    <t>RO l Submission of Elevators shop drawing</t>
  </si>
  <si>
    <t xml:space="preserve">        Fire Supperssion Shop Drawing Submittal</t>
  </si>
  <si>
    <t>RO l Submission of Fire Suppression shop drawing GF</t>
  </si>
  <si>
    <t>RO l Submission of Fire Suppression shop drawing 1st</t>
  </si>
  <si>
    <t>RO l Submission of Fire Suppression shop drawing 2nd</t>
  </si>
  <si>
    <t>RO l Submission of Fire Suppression for Pump room shop drawing</t>
  </si>
  <si>
    <t xml:space="preserve">        Plumbing Shop Drawing Submittal</t>
  </si>
  <si>
    <t>RO l Submission of Sanitary Pipes shop drawing</t>
  </si>
  <si>
    <t>RO l Submission of Domestic water piping shop drawing</t>
  </si>
  <si>
    <t>RO l Submission of Plumbing Valves shop drawing</t>
  </si>
  <si>
    <t>RO l Submission of Vibration &amp; Seismic controls For Plumbingshop drawing</t>
  </si>
  <si>
    <t xml:space="preserve">        HVAC System Shop Drawing Submittal</t>
  </si>
  <si>
    <t>RO l Submission of HVAC System shop drawing GF</t>
  </si>
  <si>
    <t>RO l Submission of HVAC System shop drawing 1st</t>
  </si>
  <si>
    <t>RO l Submission of HVAC System shop drawing 2nd</t>
  </si>
  <si>
    <t xml:space="preserve">        Electrical System Shop Drawing Submittal</t>
  </si>
  <si>
    <t>RO l Submission of lighting system shop drawing</t>
  </si>
  <si>
    <t>RO l Submission of Lightning &amp; Earthing shop drawing</t>
  </si>
  <si>
    <t>RO l Submission of Power system shop drawing</t>
  </si>
  <si>
    <t>RO l Submission of Cable routing shop drawing</t>
  </si>
  <si>
    <t>RO l Submission of Panel board shop drawing</t>
  </si>
  <si>
    <t>RO l Submission of UPS System shop drawing</t>
  </si>
  <si>
    <t xml:space="preserve">        Low Current Shop Drawing Submittal</t>
  </si>
  <si>
    <t>RO l Submission of Communication System shop drawing</t>
  </si>
  <si>
    <t xml:space="preserve">        Security Shop Drawing Submittal</t>
  </si>
  <si>
    <t>RO l Submission of CCTV system shop drawing</t>
  </si>
  <si>
    <t>RO l Submission of Fire alarm system shop drawing</t>
  </si>
  <si>
    <t>RO l Submission of Access control shop drawing</t>
  </si>
  <si>
    <t xml:space="preserve">        Exterior Improvement Shop Drawing Submittal</t>
  </si>
  <si>
    <t>RO l Submission of Precast concrete shop drawing</t>
  </si>
  <si>
    <t xml:space="preserve">        Special System Shop Drawing Submittal</t>
  </si>
  <si>
    <t>RO l Submission of (BWRO) Plant shop drawing</t>
  </si>
  <si>
    <t xml:space="preserve">        SCADA Shop Drawing Submittal</t>
  </si>
  <si>
    <t>RO l Submission of SCDA system shop drawing</t>
  </si>
  <si>
    <t xml:space="preserve">      RO Plant Shop Drawing Approval</t>
  </si>
  <si>
    <t xml:space="preserve">        Concrete Shop Drawing Approval</t>
  </si>
  <si>
    <t>RO l Approval of Raft Foundation shop drawing</t>
  </si>
  <si>
    <t>RO l Approval of Tank walls shop drawing</t>
  </si>
  <si>
    <t>RO l Approval of Tank slab shop drawing</t>
  </si>
  <si>
    <t>RO l Approval of Columns shop drawing Gf</t>
  </si>
  <si>
    <t>RO l Approval of Concrete Slab shop drawing GF</t>
  </si>
  <si>
    <t>RO l Approval of Columns shop drawing 1st</t>
  </si>
  <si>
    <t>RO l Approval of Concrete Slab shop drawing 1st</t>
  </si>
  <si>
    <t>RO l Approval of Slab on grade shop drawing</t>
  </si>
  <si>
    <t>RO l Approval of Columns shop drawing 2nd</t>
  </si>
  <si>
    <t>RO l Approval of Concrete Slab shop drawing 2nd</t>
  </si>
  <si>
    <t>RO l Approval of Floor &amp; Roof screed shop drawing</t>
  </si>
  <si>
    <t xml:space="preserve">        Masonry Shop Drawing Approval</t>
  </si>
  <si>
    <t>RO l Approval of Masonary works shop drawing</t>
  </si>
  <si>
    <t>RO l Approval of Stone cladding shop drawing</t>
  </si>
  <si>
    <t xml:space="preserve">        Metal Shop Drawing Approval</t>
  </si>
  <si>
    <t>RO l Approval of Structural steel works</t>
  </si>
  <si>
    <t>RO l Approval of Concrete tiles shop drawing</t>
  </si>
  <si>
    <t>RO l Approval of Aluminium panels cladding shop drawing</t>
  </si>
  <si>
    <t>RO l Approval of Canopy aluminium cladding shop drawing</t>
  </si>
  <si>
    <t xml:space="preserve">        Openings Shop Drawing Approval</t>
  </si>
  <si>
    <t>RO l Approval of Steel doors shop drawing</t>
  </si>
  <si>
    <t>RO l Approval of Aluminum windows &amp; Louvers shop drawing</t>
  </si>
  <si>
    <t xml:space="preserve">        Finishes Shop Drawing Approval</t>
  </si>
  <si>
    <t>RO l Approval of Gypsum board Works shop drawing</t>
  </si>
  <si>
    <t>RO l Approval of Floor Works shop drawing</t>
  </si>
  <si>
    <t xml:space="preserve">        Elevator Shop Drawing Approval</t>
  </si>
  <si>
    <t>RO l Approval of Elevators shop drawing</t>
  </si>
  <si>
    <t xml:space="preserve">        Fire Supperssion Shop Drawing Approval</t>
  </si>
  <si>
    <t>RO l Approval of Fire Suppression shop drawing GF</t>
  </si>
  <si>
    <t>RO l Approval of Fire Suppression shop drawing 1st</t>
  </si>
  <si>
    <t>RO l Approval of Fire Suppression shop drawing 2nd</t>
  </si>
  <si>
    <t>RO l Approval of Fire Suppression for Pump room shop drawing</t>
  </si>
  <si>
    <t xml:space="preserve">        Plumbing Shop Drawing Approval</t>
  </si>
  <si>
    <t>RO l Approval of Sanitary Pipes shop drawing</t>
  </si>
  <si>
    <t>RO l Approval of Domestic water piping shop drawing</t>
  </si>
  <si>
    <t>RO l Approval of Plumbing Valves shop drawing</t>
  </si>
  <si>
    <t>RO l Approval of Vibration &amp; Seismic controls For Plumbingshop drawing</t>
  </si>
  <si>
    <t xml:space="preserve">        HVAC System Shop Drawing Approval</t>
  </si>
  <si>
    <t>RO l Approval of HVAC System shop drawing GF</t>
  </si>
  <si>
    <t>RO l Approval of HVAC System shop drawing 1st</t>
  </si>
  <si>
    <t>RO l Approval of HVAC System shop drawing 2nd</t>
  </si>
  <si>
    <t xml:space="preserve">        Electrical System Shop Drawing Approval</t>
  </si>
  <si>
    <t>RO l Approval of lighting system shop drawing</t>
  </si>
  <si>
    <t>RO l Approval of Lightning &amp; Earthing shop drawing</t>
  </si>
  <si>
    <t>RO l Approval of Power system shop drawing</t>
  </si>
  <si>
    <t>RO l Approval of Cable routing shop drawing</t>
  </si>
  <si>
    <t>RO l Approval of Panel board shop drawing</t>
  </si>
  <si>
    <t>RO l Approval of UPS System shop drawing</t>
  </si>
  <si>
    <t xml:space="preserve">        Low Current Shop Drawing Approval</t>
  </si>
  <si>
    <t>RO l Approval of Communication System shop drawing</t>
  </si>
  <si>
    <t xml:space="preserve">        Security Shop Drawing Approval</t>
  </si>
  <si>
    <t>RO l Approval of CCTV system shop drawing</t>
  </si>
  <si>
    <t>RO l Approval of Fire alarm system shop drawing</t>
  </si>
  <si>
    <t>RO l Approval of Access control shop drawing</t>
  </si>
  <si>
    <t xml:space="preserve">        Earthworks Shop Drawing Approval</t>
  </si>
  <si>
    <t>RO l Approval of Excavation Works shop drawing</t>
  </si>
  <si>
    <t>RO l Approval of Concrete Piles shop drawing</t>
  </si>
  <si>
    <t>RO l Approval of Prestressed anchors shop drawing</t>
  </si>
  <si>
    <t xml:space="preserve">        Exterior Improvement Shop Drawing Approval</t>
  </si>
  <si>
    <t>RO l Approval of Precast concrete shop drawing</t>
  </si>
  <si>
    <t xml:space="preserve">        Special System Shop Drawing Approval</t>
  </si>
  <si>
    <t>RO l Approval of (BWRO) Plant shop drawing</t>
  </si>
  <si>
    <t xml:space="preserve">        SCADA Shop Drawing Approval</t>
  </si>
  <si>
    <t>RO l Approval of SCDA system shop drawing</t>
  </si>
  <si>
    <t xml:space="preserve">    Pump-Station</t>
  </si>
  <si>
    <t xml:space="preserve">      Pump-Station Technical Submittal</t>
  </si>
  <si>
    <t xml:space="preserve">        Pump-Station Technical Submittal</t>
  </si>
  <si>
    <t>IPS l Submission of Soil Investigations Technical Report</t>
  </si>
  <si>
    <t xml:space="preserve">        Pump-Station Technical Approval</t>
  </si>
  <si>
    <t>IPS l Approval of Soil Investigations Technical Report</t>
  </si>
  <si>
    <t xml:space="preserve">      Pump-Station Shop Drawing</t>
  </si>
  <si>
    <t xml:space="preserve">        Pump-Station Shop Drawing Submittal</t>
  </si>
  <si>
    <t xml:space="preserve">          Concrete Shop Drawing Submittal</t>
  </si>
  <si>
    <t>IPS l Submission of Concrete Works Shop drawing</t>
  </si>
  <si>
    <t xml:space="preserve">          Masonry Shop Drawing Submittal</t>
  </si>
  <si>
    <t>IPS l Submission of Masonry works Shop drawing</t>
  </si>
  <si>
    <t xml:space="preserve">          Metal Shop Drawing Submittal</t>
  </si>
  <si>
    <t>IPS l Submission of Trench covers Shop drawing</t>
  </si>
  <si>
    <t xml:space="preserve">          Thermal Protection Shop Drawing Submittal</t>
  </si>
  <si>
    <t>IPS l Submission of Aluminum cladding Shop drawing</t>
  </si>
  <si>
    <t xml:space="preserve">          Openings Shop Drawing Submittal</t>
  </si>
  <si>
    <t>IPS l Submission of Steel doors Shop drawing</t>
  </si>
  <si>
    <t>IPS l Submission of Aluminium louvers Shop drawing</t>
  </si>
  <si>
    <t xml:space="preserve">          Special construction Shop Drawing Submittal</t>
  </si>
  <si>
    <t>IPS l Submission of Aluminium Control booths Shop drawing</t>
  </si>
  <si>
    <t xml:space="preserve">          Fire Supperssion Shop Drawing Submittal</t>
  </si>
  <si>
    <t>IPS l Submission of Fire Suppression Shop drawing</t>
  </si>
  <si>
    <t xml:space="preserve">          Plumbing Shop Drawing Submittal</t>
  </si>
  <si>
    <t>IPS l Submission of Electrical room plumbing Shop drawing</t>
  </si>
  <si>
    <t>IPS l Submission of Submersible sump pumps Shop drawing</t>
  </si>
  <si>
    <t>IPS l Submission of Pump room piping &amp; fitting Shop drawing</t>
  </si>
  <si>
    <t xml:space="preserve">          HVAC System Shop Drawing Submittal</t>
  </si>
  <si>
    <t>IPS l Submission of HVAC System shop drawing</t>
  </si>
  <si>
    <t xml:space="preserve">          Electrical System Shop Drawing Submittal</t>
  </si>
  <si>
    <t>IPS l Submission of Power system shop drawing</t>
  </si>
  <si>
    <t>IPS l Submission of Lightning &amp; Earthing shop drawing</t>
  </si>
  <si>
    <t>IPS l Submission of Cable routing shop drawing</t>
  </si>
  <si>
    <t>IPS l Submission of lighting system shop drawing</t>
  </si>
  <si>
    <t>IPS l Submission of Panel board shop drawing</t>
  </si>
  <si>
    <t xml:space="preserve">          Low Current Shop Drawing Submittal</t>
  </si>
  <si>
    <t>IPS l Submission of Communication System shop drawing</t>
  </si>
  <si>
    <t xml:space="preserve">          Security Shop Drawing Submittal</t>
  </si>
  <si>
    <t>IPS l Submission of Access control shop drawing</t>
  </si>
  <si>
    <t>IPS l Submission of CCTV system shop drawing</t>
  </si>
  <si>
    <t>IPS l Submission of Fire alarm system shop drawing</t>
  </si>
  <si>
    <t xml:space="preserve">          Earthworks Shop Drawing Submittal</t>
  </si>
  <si>
    <t>IPS l Submission of Reinforced piles Shop drawing</t>
  </si>
  <si>
    <t xml:space="preserve">          External Improvement Shop Drawing Submittal</t>
  </si>
  <si>
    <t>IPS l Submission of Precast concrete wall Shop drawing</t>
  </si>
  <si>
    <t>IPS l Submission of concrete paving Shop drawing</t>
  </si>
  <si>
    <t>IPS l Submission of Sliding gates Shop drawing</t>
  </si>
  <si>
    <t>IPS l Submission of Planting Shop drawing</t>
  </si>
  <si>
    <t xml:space="preserve">          Special System Shop Drawing Submittal</t>
  </si>
  <si>
    <t>IPS l Submission of Process Control Systems Shop drawing</t>
  </si>
  <si>
    <t xml:space="preserve">        Pump-Station Shop Drawing Approval</t>
  </si>
  <si>
    <t xml:space="preserve">          Concrete Shop Drawing Approval</t>
  </si>
  <si>
    <t>IPS l Approval of Concrete Works Shop drawing</t>
  </si>
  <si>
    <t xml:space="preserve">          Masonry Shop Drawing Approval</t>
  </si>
  <si>
    <t>IPS l Approval of Masonry works Shop drawing</t>
  </si>
  <si>
    <t xml:space="preserve">          Metal Shop Drawing Approval</t>
  </si>
  <si>
    <t>IPS l Approval of Trench covers Shop drawing</t>
  </si>
  <si>
    <t xml:space="preserve">          Thermal Protection Shop Drawing Approval</t>
  </si>
  <si>
    <t>IPS l Approval of Aluminum cladding Shop drawing</t>
  </si>
  <si>
    <t xml:space="preserve">          Openings Shop Drawing Approval</t>
  </si>
  <si>
    <t>IPS l Approval of Steel doors Shop drawing</t>
  </si>
  <si>
    <t>IPS l Approval of Aluminium louvers Shop drawing</t>
  </si>
  <si>
    <t xml:space="preserve">          Special construction Shop Drawing Approval</t>
  </si>
  <si>
    <t>IPS l Approval of Aluminium Control booths Shop drawing</t>
  </si>
  <si>
    <t xml:space="preserve">          Fire Supperssion Shop Drawing Approval</t>
  </si>
  <si>
    <t>IPS l Approval of Fire Suppression Shop drawing</t>
  </si>
  <si>
    <t xml:space="preserve">          Plumbing Shop Drawing Approval</t>
  </si>
  <si>
    <t>IPS l Approval of Electrical room plumbing Shop drawing</t>
  </si>
  <si>
    <t>IPS l Approval of Submersible sump pumps Shop drawing</t>
  </si>
  <si>
    <t>IPS l Approval of Pump room piping &amp; fitting Shop drawing</t>
  </si>
  <si>
    <t xml:space="preserve">          HVAC System Shop Drawing Approval</t>
  </si>
  <si>
    <t>IPS l Approval of HVAC System shop drawing</t>
  </si>
  <si>
    <t xml:space="preserve">          Electrical System Shop Drawing Approvall</t>
  </si>
  <si>
    <t>IPS l Approval of Power system shop drawing</t>
  </si>
  <si>
    <t>IPS l Approval of Lightning &amp; Earthing shop drawing</t>
  </si>
  <si>
    <t>IPS l Approval of Cable routing shop drawing</t>
  </si>
  <si>
    <t>IPS l Approval of lighting system shop drawing</t>
  </si>
  <si>
    <t>IPS l Approval of Panel board shop drawing</t>
  </si>
  <si>
    <t xml:space="preserve">          Low Current Shop Drawing Approval</t>
  </si>
  <si>
    <t>IPS l Approval of Communication System shop drawing</t>
  </si>
  <si>
    <t xml:space="preserve">          Security Shop Drawing Approval</t>
  </si>
  <si>
    <t>IPS l Approval of Access control shop drawing</t>
  </si>
  <si>
    <t>IPS l Approval of CCTV system shop drawing</t>
  </si>
  <si>
    <t>IPS l Approval of Fire alarm system shop drawing</t>
  </si>
  <si>
    <t xml:space="preserve">          Earthworks Shop Drawing Approval</t>
  </si>
  <si>
    <t>IPS l Approval of Reinforced piles Shop drawing</t>
  </si>
  <si>
    <t xml:space="preserve">          External Improvement Shop Drawing Approval</t>
  </si>
  <si>
    <t>IPS l Approval of Precast concrete wall Shop drawing</t>
  </si>
  <si>
    <t>IPS l Approval of concrete paving Shop drawing</t>
  </si>
  <si>
    <t>IPS l Approval of Sliding gates Shop drawing</t>
  </si>
  <si>
    <t>IPS l Approval of Planting Shop drawing</t>
  </si>
  <si>
    <t xml:space="preserve">          Special System Shop Drawing Approval</t>
  </si>
  <si>
    <t>IPS l Approval of Process Control Systems Shop drawing</t>
  </si>
  <si>
    <t xml:space="preserve">    Collection System</t>
  </si>
  <si>
    <t xml:space="preserve">      Collection System Shop Drawing Submittal</t>
  </si>
  <si>
    <t>CLS l Submission of Gravity network shop drawing</t>
  </si>
  <si>
    <t>CLS l Submission of Submersible pump room shop drawing</t>
  </si>
  <si>
    <t>CLS l Submission of Pressured network inside the tunnel shop drawing</t>
  </si>
  <si>
    <t>CLS l Submission of Pressured network in trenches shop drawing</t>
  </si>
  <si>
    <t>CLS l Submission of Fabricated Channel shop drawing</t>
  </si>
  <si>
    <t>CLS l Submission of Fiber Optic network drawing</t>
  </si>
  <si>
    <t>CLS l Submission of Remote terminal unit (RTU) shop drawing</t>
  </si>
  <si>
    <t xml:space="preserve">      Collection System Shop Drawing Approval</t>
  </si>
  <si>
    <t>CLS l Approval of Gravity network shop drawing</t>
  </si>
  <si>
    <t>CLS l Approval of Submersible pump room shop drawing</t>
  </si>
  <si>
    <t>CLS l Approval of Pressured network inside the tunnel shop drawing</t>
  </si>
  <si>
    <t>CLS l Approval of Pressured network in trenches shop drawing</t>
  </si>
  <si>
    <t>CLS l Approval of Fabricated Channel shop drawing</t>
  </si>
  <si>
    <t>CLS l Approval of Fiber Optic network drawing</t>
  </si>
  <si>
    <t>CLS l Approval of Remote terminal unit (RTU) shop drawing</t>
  </si>
  <si>
    <t xml:space="preserve">  Procurement</t>
  </si>
  <si>
    <t xml:space="preserve">      Short Lead Items</t>
  </si>
  <si>
    <t xml:space="preserve">        RO Plant Material Submittal - Short Lead</t>
  </si>
  <si>
    <t xml:space="preserve">          Structural Material Submittal</t>
  </si>
  <si>
    <t>RO l MT Submission for Concrete Piles &amp; prestressed anchors</t>
  </si>
  <si>
    <t>RO l MT Submission for Thermal &amp; Moisture insulation</t>
  </si>
  <si>
    <t xml:space="preserve">          Finishes Material Submittal</t>
  </si>
  <si>
    <t>RO l MT Submission for Masonary</t>
  </si>
  <si>
    <t>RO l MT Submission for Floor</t>
  </si>
  <si>
    <t>RO l MT Submission for Steel doors</t>
  </si>
  <si>
    <t>RO l MT Submission for Gypsum board</t>
  </si>
  <si>
    <t>RO l MT Submission for Stone cladding</t>
  </si>
  <si>
    <t xml:space="preserve">          Fire Supperssion Material Submittal</t>
  </si>
  <si>
    <t>RO l MT Submission for Fire Suppression piping &amp; fitting</t>
  </si>
  <si>
    <t xml:space="preserve">          Plumbing Material Submittal</t>
  </si>
  <si>
    <t>RO l MT Submission for Sanitary pipes &amp; fitting</t>
  </si>
  <si>
    <t>RO l MT Submission for Water supply pipes &amp; Valves</t>
  </si>
  <si>
    <t>RO l MT Submission for Plumbing Fixtures</t>
  </si>
  <si>
    <t xml:space="preserve">          HVAC System Material Submittal</t>
  </si>
  <si>
    <t>RO l MT Submission for HVAC Ducts</t>
  </si>
  <si>
    <t>RO l MT Submission for HVAC piping &amp; Valves</t>
  </si>
  <si>
    <t>RO l MT Submission for HVAC Accessories</t>
  </si>
  <si>
    <t xml:space="preserve">          Electrical System Material Submittal</t>
  </si>
  <si>
    <t>RO l MT Submission for Cable routing matrial</t>
  </si>
  <si>
    <t>RO l MT Submission for Sochets &amp; switches matrial</t>
  </si>
  <si>
    <t>RO l MT Submission for Distribution board</t>
  </si>
  <si>
    <t>RO l MT Submission for Uninterruptible Power Supply (UPS)</t>
  </si>
  <si>
    <t xml:space="preserve">          Low Current Material Submittal</t>
  </si>
  <si>
    <t>RO l MT Submission for Communication Cables</t>
  </si>
  <si>
    <t>RO l MT Submission for Data communication components</t>
  </si>
  <si>
    <t>RO l MT Submission for Telecommunication components</t>
  </si>
  <si>
    <t>RO l MT Submission for Communication equipment fitting</t>
  </si>
  <si>
    <t xml:space="preserve">          Security Material Submittal</t>
  </si>
  <si>
    <t>RO l MT Submission for Access control components</t>
  </si>
  <si>
    <t>RO l MT Submission for CCTV system components</t>
  </si>
  <si>
    <t>RO l MT Submission for Fire alarm components</t>
  </si>
  <si>
    <t xml:space="preserve">          External Improvement Material Submittal</t>
  </si>
  <si>
    <t>RO l MT Submission for Precast concrete wall</t>
  </si>
  <si>
    <t>RO l MT Submission for Precast concrete paving</t>
  </si>
  <si>
    <t xml:space="preserve">        RO Plant Material Approval - Short Lead</t>
  </si>
  <si>
    <t xml:space="preserve">          Structural Material Approval</t>
  </si>
  <si>
    <t>RO l MT Approval for Concrete Piles &amp; prestressed anchors</t>
  </si>
  <si>
    <t>RO l MT Approval for Thermal &amp; Moisture insulation</t>
  </si>
  <si>
    <t xml:space="preserve">          Finishes Material Approval</t>
  </si>
  <si>
    <t>RO l MT Approval for Masonary</t>
  </si>
  <si>
    <t>RO l MT Approval for Floor</t>
  </si>
  <si>
    <t>RO l MT Approval for Steel doors</t>
  </si>
  <si>
    <t>RO l MT Approval for Gypsum board</t>
  </si>
  <si>
    <t>RO l MT Approval for Stone cladding</t>
  </si>
  <si>
    <t xml:space="preserve">          Fire Supperssion Material Approval</t>
  </si>
  <si>
    <t>RO l MT Approval for Fire Suppression piping &amp; fitting</t>
  </si>
  <si>
    <t xml:space="preserve">          Plumbing Material Approval</t>
  </si>
  <si>
    <t>RO l MT Approval for Sanitary pipes &amp; fitting</t>
  </si>
  <si>
    <t>RO l MT Approval for Water supply pipes &amp; Valves</t>
  </si>
  <si>
    <t>RO l MT Approval for Plumbing Fixtures</t>
  </si>
  <si>
    <t xml:space="preserve">          HVAC System Material Approvall</t>
  </si>
  <si>
    <t>RO l MT Approval for HVAC Ducts</t>
  </si>
  <si>
    <t>RO l MT Approval for HVAC piping &amp; Valves</t>
  </si>
  <si>
    <t>RO l MT Approval for HVAC Accessories</t>
  </si>
  <si>
    <t xml:space="preserve">          Electrical System Material Approval</t>
  </si>
  <si>
    <t>RO l MT Approval for Cable routing matrial</t>
  </si>
  <si>
    <t>RO l MT Approval for Sochets &amp; switches matrial</t>
  </si>
  <si>
    <t>RO l MT Approval for Distribution board</t>
  </si>
  <si>
    <t>RO l MT Approval for Uninterruptible Power Supply (UPS)</t>
  </si>
  <si>
    <t xml:space="preserve">          Low Current Material Approval</t>
  </si>
  <si>
    <t>RO l MT Approval for Communication Cables</t>
  </si>
  <si>
    <t>RO l MT Approval for Data communication components</t>
  </si>
  <si>
    <t>RO l MT Approval for Telecommunication components</t>
  </si>
  <si>
    <t>RO l MT Approval for Communication equipment fitting</t>
  </si>
  <si>
    <t xml:space="preserve">          Security Material Approval</t>
  </si>
  <si>
    <t>RO l MT Approval for Access control components</t>
  </si>
  <si>
    <t>RO l MT Approval for CCTV system components</t>
  </si>
  <si>
    <t>RO l MT Approval for Fire alarm components</t>
  </si>
  <si>
    <t xml:space="preserve">          External Improvement Material Approval</t>
  </si>
  <si>
    <t>RO l MT Approval for Precast concrete wall</t>
  </si>
  <si>
    <t>RO l MT Approval for Precast concrete paving</t>
  </si>
  <si>
    <t xml:space="preserve">        RO Plant Material PO - Short Lead</t>
  </si>
  <si>
    <t xml:space="preserve">          Structural Material PO</t>
  </si>
  <si>
    <t>RO l PO Placement for Concrete Piles &amp; prestressed anchors</t>
  </si>
  <si>
    <t>RO l PO Placement for Thermal &amp; Moisture insulation</t>
  </si>
  <si>
    <t xml:space="preserve">          Finishes Material PO</t>
  </si>
  <si>
    <t>RO l PO Placement for Masonary</t>
  </si>
  <si>
    <t>RO l PO Placement for Floor</t>
  </si>
  <si>
    <t>RO l PO Placement for Steel doors</t>
  </si>
  <si>
    <t>RO l PO Placement for Gypsum board</t>
  </si>
  <si>
    <t>RO l PO Placement for Stone cladding</t>
  </si>
  <si>
    <t xml:space="preserve">          Fire Supperssion Material PO</t>
  </si>
  <si>
    <t>RO l PO Placement for Fire Suppression piping &amp; fitting</t>
  </si>
  <si>
    <t xml:space="preserve">          Plumbing Material PO</t>
  </si>
  <si>
    <t>RO l PO Placement for Sanitary pipes &amp; fitting</t>
  </si>
  <si>
    <t>RO l PO Placement for Water supply pipes &amp; Valves</t>
  </si>
  <si>
    <t>RO l PO Placement for Plumbing Fixtures</t>
  </si>
  <si>
    <t xml:space="preserve">          HVAC System Material PO</t>
  </si>
  <si>
    <t>RO l PO Placement for HVAC Ducts</t>
  </si>
  <si>
    <t>RO l PO Placement for HVAC piping &amp; Valves</t>
  </si>
  <si>
    <t>RO l PO Placement for HVAC Accessories</t>
  </si>
  <si>
    <t xml:space="preserve">          Electrical System Material PO</t>
  </si>
  <si>
    <t>RO l PO Placement for Cable routing matrial</t>
  </si>
  <si>
    <t>RO l PO Placement for Sochets &amp; switches matrial</t>
  </si>
  <si>
    <t>RO l PO Placement for Distribution board</t>
  </si>
  <si>
    <t>RO l PO Placement for Uninterruptible Power Supply (UPS)</t>
  </si>
  <si>
    <t xml:space="preserve">          Low Current Material PO</t>
  </si>
  <si>
    <t>RO l PO Placement for Communication Cables</t>
  </si>
  <si>
    <t>RO l PO Placement for Telecommunication components</t>
  </si>
  <si>
    <t>RO l PO Placement for Data communication components</t>
  </si>
  <si>
    <t>RO l PO Placement for Communication equipment fitting</t>
  </si>
  <si>
    <t xml:space="preserve">          Security Material PO</t>
  </si>
  <si>
    <t>RO l PO Placement for Access control components</t>
  </si>
  <si>
    <t>RO l PO Placement for CCTV system components</t>
  </si>
  <si>
    <t>RO l PO Placement for Fire alarm components</t>
  </si>
  <si>
    <t xml:space="preserve">          External Improvement Material PO</t>
  </si>
  <si>
    <t>RO l PO Placement for Precast concrete wall</t>
  </si>
  <si>
    <t>RO l PO Placement for Precast concrete paving</t>
  </si>
  <si>
    <t xml:space="preserve">        RO Plant Material Delivery and Fabrication - Short Lead</t>
  </si>
  <si>
    <t xml:space="preserve">          Structural Material Delivery and Fabrication</t>
  </si>
  <si>
    <t>RO l MT Delivery for Concrete Piles &amp; prestressed anchors</t>
  </si>
  <si>
    <t>RO l MT Delivery for Thermal &amp; Moisture insulation</t>
  </si>
  <si>
    <t xml:space="preserve">          Finishes Material Delivery and Fabrication</t>
  </si>
  <si>
    <t>RO l MT Delivery for Masonary</t>
  </si>
  <si>
    <t>RO l MT Delivery for Floor</t>
  </si>
  <si>
    <t>RO l MT Delivery for Steel doors</t>
  </si>
  <si>
    <t>RO l MT Delivery for Gypsum board</t>
  </si>
  <si>
    <t>RO l MT Delivery for Stone cladding</t>
  </si>
  <si>
    <t xml:space="preserve">          Fire Supperssion Material Delivery and Fabrication</t>
  </si>
  <si>
    <t>RO l MT Delivery for Fire Suppression piping &amp; fitting</t>
  </si>
  <si>
    <t xml:space="preserve">          Plumbing Material Delivery and Fabrication</t>
  </si>
  <si>
    <t>RO l MT Delivery for Sanitary pipes &amp; fitting</t>
  </si>
  <si>
    <t>RO l MT Delivery for Water supply pipes &amp; Valves</t>
  </si>
  <si>
    <t>RO l MT Delivery for Plumbing Fixtures</t>
  </si>
  <si>
    <t xml:space="preserve">          HVAC System Material Delivery and Fabrication</t>
  </si>
  <si>
    <t>RO l MT Delivery for HVAC Ducts</t>
  </si>
  <si>
    <t>RO l MT Delivery for HVAC piping &amp; Valves</t>
  </si>
  <si>
    <t>RO l MT Delivery for HVAC Accessories</t>
  </si>
  <si>
    <t xml:space="preserve">          Electrical System Material Delivery and Fabrication</t>
  </si>
  <si>
    <t>RO l MT Delivery for Cable routing matrial</t>
  </si>
  <si>
    <t>RO l MT Delivery for Sochets &amp; switches matrial</t>
  </si>
  <si>
    <t>RO l MT Delivery for Distribution board</t>
  </si>
  <si>
    <t>RO l MT Delivery for Uninterruptible Power Supply (UPS)</t>
  </si>
  <si>
    <t xml:space="preserve">          Low Current Material Delivery and Fabrication</t>
  </si>
  <si>
    <t>RO l MT Delivery for Communication Cables</t>
  </si>
  <si>
    <t>RO l MT Delivery for Telecommunication components</t>
  </si>
  <si>
    <t>RO l MT Delivery for Data communication components</t>
  </si>
  <si>
    <t>RO l MT Delivery for Communication equipment fitting</t>
  </si>
  <si>
    <t xml:space="preserve">          Security Material Delivery and Fabrication</t>
  </si>
  <si>
    <t>RO l MT Delivery for Access control components</t>
  </si>
  <si>
    <t>RO l MT Delivery for Fire alarm components</t>
  </si>
  <si>
    <t>RO l MT Delivery for CCTV system components</t>
  </si>
  <si>
    <t xml:space="preserve">          External Improvement Material Delivery and Fabrication</t>
  </si>
  <si>
    <t>RO l MT Delivery for Precast concrete paving</t>
  </si>
  <si>
    <t>RO l MT Delivery for Precast concrete wall</t>
  </si>
  <si>
    <t xml:space="preserve">      Long Lead Item</t>
  </si>
  <si>
    <t xml:space="preserve">        RO Plant Material Submittal - Long Lead</t>
  </si>
  <si>
    <t>RO  l MT Submission for Structural steel</t>
  </si>
  <si>
    <t>RO l MT Submission for Acoustic &amp; Fire rated doors</t>
  </si>
  <si>
    <t>RO l MT Submission for Aluminium cladding</t>
  </si>
  <si>
    <t xml:space="preserve">          Elevator Material Submittal</t>
  </si>
  <si>
    <t>RO l MT Submission for Elevators</t>
  </si>
  <si>
    <t>RO l MT Submission for Fire Suppression equipment</t>
  </si>
  <si>
    <t>RO l MT Submission for Foam Water system</t>
  </si>
  <si>
    <t>RO l MT Submission for Clean Agent FK-5.1.12 System</t>
  </si>
  <si>
    <t>RO l MT Submission for Plumping equipment</t>
  </si>
  <si>
    <t>RO l MT Submission for R&amp;T Equipments &amp; valves</t>
  </si>
  <si>
    <t>RO l MT Submission for Split &amp; Fan coil Units &amp; Exhaust Fans</t>
  </si>
  <si>
    <t>RO l MT Submission for Air Handlig Units</t>
  </si>
  <si>
    <t>RO l MT Submission for HVAC equipment</t>
  </si>
  <si>
    <t>RO  l MT Submission for Diesel Generators</t>
  </si>
  <si>
    <t>RO l MT Submission for Meduim-Voltage switchgear</t>
  </si>
  <si>
    <t>RO l MT Submission for Meduim-Voltage Transformers</t>
  </si>
  <si>
    <t>RO l MT Submission for Low voltage electrical cables</t>
  </si>
  <si>
    <t>RO l MT Submission for Lightning &amp; Earthing</t>
  </si>
  <si>
    <t>RO l MT Submission for Lighting system</t>
  </si>
  <si>
    <t>RO l MT Submission for Main distribution board (MDB)</t>
  </si>
  <si>
    <t xml:space="preserve">          Special System Material Submittal</t>
  </si>
  <si>
    <t>RO l MT Submission for Brackish Water Reverse Osmosis Plant</t>
  </si>
  <si>
    <t>RO  l MT Submission for Process scada system and intrumentation</t>
  </si>
  <si>
    <t xml:space="preserve">        RO Plant Material Approval - Long Lead</t>
  </si>
  <si>
    <t>RO  l MT Approval for Structural steel</t>
  </si>
  <si>
    <t>RO l MT Approval for Acoustic &amp; Fire rated doors</t>
  </si>
  <si>
    <t>RO l MT Approval for Aluminium cladding</t>
  </si>
  <si>
    <t xml:space="preserve">          Elevator Material Approval</t>
  </si>
  <si>
    <t>RO l MT Approval for Elevators</t>
  </si>
  <si>
    <t>RO l MT Approval for Fire Suppression equipment</t>
  </si>
  <si>
    <t>RO l MT Approval for Foam Water system</t>
  </si>
  <si>
    <t>RO l MT Approval for Clean Agent FK-5.1.12 System</t>
  </si>
  <si>
    <t>RO l MT Approval for Plumping equipment</t>
  </si>
  <si>
    <t>RO l MT Approval for R&amp;T Equipments &amp; valves</t>
  </si>
  <si>
    <t xml:space="preserve">          HVAC System Material Approval</t>
  </si>
  <si>
    <t>RO l MT Approval for Split &amp; Fan coil Units &amp; Exhaust Fans</t>
  </si>
  <si>
    <t>RO l MT Approval for Air Handlig Units</t>
  </si>
  <si>
    <t>RO l MT Approval for HVAC equipment</t>
  </si>
  <si>
    <t>RO  l MT Approval for Diesel Generators</t>
  </si>
  <si>
    <t>RO l MT Approval for Meduim-Voltage switchgear</t>
  </si>
  <si>
    <t>RO l MT Approval for Meduim-Voltage Transformers</t>
  </si>
  <si>
    <t>RO l MT Approval for Low voltage electrical cables</t>
  </si>
  <si>
    <t>RO l MT Approval for Lightning &amp; Earthing</t>
  </si>
  <si>
    <t>RO l MT Approval for Lighting system</t>
  </si>
  <si>
    <t>RO l MT Approval for Main distribution board (MDB)</t>
  </si>
  <si>
    <t xml:space="preserve">          Special System Material Approval</t>
  </si>
  <si>
    <t>RO l MT Approval for Brackish Water Reverse Osmosis Plant</t>
  </si>
  <si>
    <t>RO  l MT Approval for Process scada system and intrumentation</t>
  </si>
  <si>
    <t xml:space="preserve">        RO Plant Material PO - Long Lead</t>
  </si>
  <si>
    <t>RO  l PO Placement for Structural steel</t>
  </si>
  <si>
    <t>RO l PO Placement for Acoustic &amp; Fire rated doors</t>
  </si>
  <si>
    <t>RO l PO Placement for Aluminium cladding</t>
  </si>
  <si>
    <t xml:space="preserve">          Elevator Material PO</t>
  </si>
  <si>
    <t>RO l PO Placement for Elevators</t>
  </si>
  <si>
    <t>RO l PO Placement for Fire Suppression equipment</t>
  </si>
  <si>
    <t>RO l PO Placement for Foam Water system</t>
  </si>
  <si>
    <t>RO l PO Placement for Clean Agent FK-5.1.12 System</t>
  </si>
  <si>
    <t>RO l PO Placement for Plumping equipment</t>
  </si>
  <si>
    <t>RO l PO Placement for R&amp;T Equipments &amp; valves</t>
  </si>
  <si>
    <t>RO l PO Placement for Split &amp; Fan coil Units &amp; Exhaust Fans</t>
  </si>
  <si>
    <t>RO l PO Placement for Air Handlig Units</t>
  </si>
  <si>
    <t>RO l PO Placement for HVAC equipment</t>
  </si>
  <si>
    <t>RO  l PO Placement for Diesel Generators</t>
  </si>
  <si>
    <t>RO l PO Placement for Meduim-Voltage switchgear</t>
  </si>
  <si>
    <t>RO l PO Placement for Low voltage electrical cables</t>
  </si>
  <si>
    <t>RO l PO Placement for Meduim-Voltage Transformers</t>
  </si>
  <si>
    <t>RO l PO Placement for Lightning &amp; Earthing</t>
  </si>
  <si>
    <t>RO l PO Placement for Lighting system</t>
  </si>
  <si>
    <t>RO l PO Placement for Main distribution board (MDB)</t>
  </si>
  <si>
    <t xml:space="preserve">          Special System Material PO</t>
  </si>
  <si>
    <t>RO  l PO Placement for Process scada system and intrumentation</t>
  </si>
  <si>
    <t>RO l PO Placement for Brackish Water Reverse Osmosis Plant</t>
  </si>
  <si>
    <t xml:space="preserve">        RO Plant Material Delivery and Fabrication - Long Lead</t>
  </si>
  <si>
    <t>RO  l MT Delivery for Structural steel</t>
  </si>
  <si>
    <t>RO l MT Delivery for Acoustic &amp; Fire rated doors</t>
  </si>
  <si>
    <t>RO l MT Delivery for Aluminium cladding</t>
  </si>
  <si>
    <t xml:space="preserve">          Elevator Material Delivery and Fabrication</t>
  </si>
  <si>
    <t>RO l MT Delivery for Elevators</t>
  </si>
  <si>
    <t>RO l MT Delivery for Fire Suppression equipment</t>
  </si>
  <si>
    <t>RO l MT Delivery for Foam Water system</t>
  </si>
  <si>
    <t>RO l MT Delivery for Clean Agent FK-5.1.12 System</t>
  </si>
  <si>
    <t>RO l MT Delivery for Plumping equipment</t>
  </si>
  <si>
    <t>RO l MT Delivery for R&amp;T Equipments &amp; valves</t>
  </si>
  <si>
    <t>RO l MT Delivery for Split &amp; Fan coil Units &amp; Exhaust Fans</t>
  </si>
  <si>
    <t>RO l MT Delivery for Air Handlig Units</t>
  </si>
  <si>
    <t>RO l MT Delivery for HVAC equipment</t>
  </si>
  <si>
    <t>RO l MT Delivery for Low voltage electrical cables</t>
  </si>
  <si>
    <t>RO l MT Delivery for Lightning &amp; Earthing</t>
  </si>
  <si>
    <t>RO  l MT Delivery for Diesel Generators</t>
  </si>
  <si>
    <t>RO l MT Delivery for Lighting system</t>
  </si>
  <si>
    <t>RO l MT Delivery for Main distribution board (MDB)</t>
  </si>
  <si>
    <t>RO l MT Delivery for Meduim-Voltage switchgear</t>
  </si>
  <si>
    <t>RO l MT Delivery for Meduim-Voltage Transformers</t>
  </si>
  <si>
    <t xml:space="preserve">          Special System Material Delivery and Fabrication</t>
  </si>
  <si>
    <t>RO  l MT Delivery for Process scada system and intrumentation</t>
  </si>
  <si>
    <t>RO l MT Delivery for Brackish Water Reverse Osmosis Plant</t>
  </si>
  <si>
    <t xml:space="preserve">        Pump-Station Material Submittal - Short Lead</t>
  </si>
  <si>
    <t>IPS l MT Submission for Reinforced piles</t>
  </si>
  <si>
    <t>IPS l MT Submission for Thermal &amp; Moisture insulation</t>
  </si>
  <si>
    <t>IPS l MT Submission for Masonry</t>
  </si>
  <si>
    <t>IPS l MT Submission for Aluminum cladding</t>
  </si>
  <si>
    <t>IPS l MT Submission for Aluminium Control booths</t>
  </si>
  <si>
    <t>IPS l MT Submission for Aluminium louvers</t>
  </si>
  <si>
    <t>IPS l MT Submission for Terrazzo Tiles</t>
  </si>
  <si>
    <t>IPS l MT Submission for Trench covers</t>
  </si>
  <si>
    <t>IPS l MT Submission for Domestic Water Piping GRP</t>
  </si>
  <si>
    <t>IPS l MT Submission for Plumbing valves</t>
  </si>
  <si>
    <t>IPS l MT Submission for Communication System</t>
  </si>
  <si>
    <t>IPS l MT Submission for Access control components</t>
  </si>
  <si>
    <t>IPS l MT Submission for CCTV system components</t>
  </si>
  <si>
    <t>IPS l MT Submission for Fire alarm system</t>
  </si>
  <si>
    <t>IPS l MT Submission for concrete paving</t>
  </si>
  <si>
    <t>IPS l MT Submission for Planting</t>
  </si>
  <si>
    <t xml:space="preserve">        Pump-Station Material Approval - Short Lead</t>
  </si>
  <si>
    <t>IPS l MT Approval for Reinforced piles</t>
  </si>
  <si>
    <t>IPS l MT Approval for Thermal &amp; Moisture insulation</t>
  </si>
  <si>
    <t>IPS l MT Approval for Masonry</t>
  </si>
  <si>
    <t>IPS l MT Approval for Aluminum cladding</t>
  </si>
  <si>
    <t>IPS l MT Approval for Aluminium Control booths</t>
  </si>
  <si>
    <t>IPS l MT Approval for Aluminium louvers</t>
  </si>
  <si>
    <t>IPS l MT Approval for Terrazzo Tiles</t>
  </si>
  <si>
    <t>IPS l MT Approval for Trench covers</t>
  </si>
  <si>
    <t>IPS l MT Approval for Domestic Water Piping GRP</t>
  </si>
  <si>
    <t>IPS l MT Approval for Plumbing valves</t>
  </si>
  <si>
    <t>IPS l MT Approval for Communication System</t>
  </si>
  <si>
    <t>IPS l MT Approval for Access control components</t>
  </si>
  <si>
    <t>IPS l MT Approval for CCTV system components</t>
  </si>
  <si>
    <t>IPS l MT Approval for Fire alarm system</t>
  </si>
  <si>
    <t>IPS l MT Approval for concrete paving</t>
  </si>
  <si>
    <t>IPS l MT Approval for Planting</t>
  </si>
  <si>
    <t xml:space="preserve">        Pump-Station Material PO - Short Lead</t>
  </si>
  <si>
    <t>IPS l PO Placement for Reinforced piles</t>
  </si>
  <si>
    <t>IPS l PO Placement for Thermal &amp; Moisture insulation</t>
  </si>
  <si>
    <t>IPS l PO Placement for Masonry</t>
  </si>
  <si>
    <t>IPS l PO Placement for Aluminum cladding</t>
  </si>
  <si>
    <t>IPS l PO Placement for Aluminium Control booths</t>
  </si>
  <si>
    <t>IPS l PO Placement for Aluminium louvers</t>
  </si>
  <si>
    <t>IPS l PO Placement for Terrazzo Tiles</t>
  </si>
  <si>
    <t>IPS l PO Placement for Trench covers</t>
  </si>
  <si>
    <t>IPS l PO Placement for Domestic Water Piping GRP</t>
  </si>
  <si>
    <t>IPS l PO Placement for Plumbing valves</t>
  </si>
  <si>
    <t>IPS l PO Placement for Communication System</t>
  </si>
  <si>
    <t>IPS l PO Placement for Access control components</t>
  </si>
  <si>
    <t>IPS l PO Placement for CCTV system components</t>
  </si>
  <si>
    <t>IPS l PO Placement for Fire alarm system</t>
  </si>
  <si>
    <t>IPS l PO Placement for concrete paving</t>
  </si>
  <si>
    <t>IPS l PO Placement for Planting</t>
  </si>
  <si>
    <t xml:space="preserve">        Pump-Station Material Delivery and Fabrication - Short Lead</t>
  </si>
  <si>
    <t>IPS l MT Delivery for Reinforced piles</t>
  </si>
  <si>
    <t>IPS l MT Delivery for Thermal &amp; Moisture insulation</t>
  </si>
  <si>
    <t>IPS l MT Delivery for Masonry</t>
  </si>
  <si>
    <t>IPS l MT Delivery for Aluminum cladding</t>
  </si>
  <si>
    <t>IPS l MT Delivery for Aluminium Control booths</t>
  </si>
  <si>
    <t>IPS l MT Delivery for Aluminium louvers</t>
  </si>
  <si>
    <t>IPS l MT Delivery for Terrazzo Tiles</t>
  </si>
  <si>
    <t>IPS l MT Delivery for Trench covers</t>
  </si>
  <si>
    <t>IPS l MT Delivery for Domestic Water Piping GRP</t>
  </si>
  <si>
    <t>IPS l MT Delivery for Plumbing valves</t>
  </si>
  <si>
    <t>IPS l MT Delivery for Communication System</t>
  </si>
  <si>
    <t>IPS l MT Delivery for Access control components</t>
  </si>
  <si>
    <t>IPS l MT Delivery for CCTV system components</t>
  </si>
  <si>
    <t>IPS l MT Delivery for Fire alarm system</t>
  </si>
  <si>
    <t>IPS l MT Delivery for concrete paving</t>
  </si>
  <si>
    <t>IPS l MT Delivery for Planting</t>
  </si>
  <si>
    <t xml:space="preserve">        Pump-Station Material Submittal - Long Lead</t>
  </si>
  <si>
    <t>IPS l MT Submission for Clean Agent FK-5.1.12 cylinders</t>
  </si>
  <si>
    <t>IPS l MT Submission for Submersible pumps</t>
  </si>
  <si>
    <t>IPS l MT Submission for HVAC System</t>
  </si>
  <si>
    <t>IPS l MT Submission for Low voltage electrical cables</t>
  </si>
  <si>
    <t>IPS l MT Submission for Panel boards</t>
  </si>
  <si>
    <t>IPS l MT Submission for Lighting fixtures</t>
  </si>
  <si>
    <t>IPS l MT Submission for SCADA</t>
  </si>
  <si>
    <t xml:space="preserve">        Pump-Station Material Approval - Long Lead</t>
  </si>
  <si>
    <t>IPS l MT Approval for Clean Agent FK-5.1.12 cylinders</t>
  </si>
  <si>
    <t>IPS l MT Approval for Submersible pumps</t>
  </si>
  <si>
    <t>IPS l MT Approval for HVAC System</t>
  </si>
  <si>
    <t>IPS l MT Approval for Low voltage electrical cables</t>
  </si>
  <si>
    <t>IPS l MT Approval for Panel boards</t>
  </si>
  <si>
    <t>IPS l MT Approval for Lighting fixtures</t>
  </si>
  <si>
    <t>IPS l MT Approval for SCADA</t>
  </si>
  <si>
    <t xml:space="preserve">        Pump-Station Material PO - Long Lead</t>
  </si>
  <si>
    <t>IPS l PO Placement for Clean Agent FK-5.1.12 cylinders</t>
  </si>
  <si>
    <t>IPS l PO Placement for Submersible pumps</t>
  </si>
  <si>
    <t>IPS l PO Placement for HVAC System</t>
  </si>
  <si>
    <t>IPS l PO Placement for Low voltage electrical cables</t>
  </si>
  <si>
    <t>IPS l PO Placement for Panel boards</t>
  </si>
  <si>
    <t>IPS l PO Placement for Lighting fixtures</t>
  </si>
  <si>
    <t>IPS l PO Placement for SCADA</t>
  </si>
  <si>
    <t xml:space="preserve">        Pump-Station Material Delivery and Fabrication - Long Lead</t>
  </si>
  <si>
    <t>IPS l MT Delivery for Clean Agent FK-5.1.12 cylinders</t>
  </si>
  <si>
    <t>IPS l MT Delivery for Submersible pumps</t>
  </si>
  <si>
    <t>IPS l MT Delivery for HVAC System</t>
  </si>
  <si>
    <t>IPS l MT Delivery for Low voltage electrical cables</t>
  </si>
  <si>
    <t>IPS l MT Delivery for Panel boards</t>
  </si>
  <si>
    <t>IPS l MT Delivery for Lighting fixtures</t>
  </si>
  <si>
    <t>IPS l MT Delivery for SCADA</t>
  </si>
  <si>
    <t xml:space="preserve">        Collection System Material Submittal - Short Lead</t>
  </si>
  <si>
    <t>CLS l MT Submission for Precast Manholes</t>
  </si>
  <si>
    <t xml:space="preserve">        Collection System Material Approval - Short Lead</t>
  </si>
  <si>
    <t>CLS l MT Approval for Precast Manholes</t>
  </si>
  <si>
    <t xml:space="preserve">        Collection System Material PO - Short Lead</t>
  </si>
  <si>
    <t>CLS l PO Placement for Precast Manholes</t>
  </si>
  <si>
    <t xml:space="preserve">        Collection System Material Delivery and Fabrication - Short Lead</t>
  </si>
  <si>
    <t xml:space="preserve">          Plumbing Material Delivery &amp; Fabrication</t>
  </si>
  <si>
    <t>CLS l MT Delivery for Precast Manholes</t>
  </si>
  <si>
    <t xml:space="preserve">        Collection System Material Submittal - Long Lead</t>
  </si>
  <si>
    <t>CLS l MT Submission for HDPE pipes</t>
  </si>
  <si>
    <t>CLS l MT Submission for GRP pipes</t>
  </si>
  <si>
    <t>CLS l MT Submission for General Duty valves</t>
  </si>
  <si>
    <t>CLS l MT Submission for Submersible pumps</t>
  </si>
  <si>
    <t>CLS l MT Submission for Fiber optic conduits</t>
  </si>
  <si>
    <t>CLS l MT Submission for Fiber Optic Cables</t>
  </si>
  <si>
    <t>CLS l MT Submission for Remote terminal unit (RTU)</t>
  </si>
  <si>
    <t xml:space="preserve">        Collection System Material Approval - Long Lead</t>
  </si>
  <si>
    <t>CLS l MT Approval for HDPE pipes</t>
  </si>
  <si>
    <t>CLS l MT Approval for GRP pipes</t>
  </si>
  <si>
    <t>CLS l MT Approval for General Duty valves</t>
  </si>
  <si>
    <t>CLS l MT Approval for Submersible pumps</t>
  </si>
  <si>
    <t>CLS l MT Approval for Fiber optic conduits</t>
  </si>
  <si>
    <t>CLS l MT Approval for Fiber Optic Cables</t>
  </si>
  <si>
    <t>CLS l MT Approval for Remote terminal unit (RTU)</t>
  </si>
  <si>
    <t xml:space="preserve">        Collection System Material PO - Long Lead</t>
  </si>
  <si>
    <t>CLS l PO Placement for HDPE pipes</t>
  </si>
  <si>
    <t>CLS l PO Placement for General Duty valves</t>
  </si>
  <si>
    <t>CLS l PO Placement for GRP pipes</t>
  </si>
  <si>
    <t>CLS l PO Placement for Submersible pumps</t>
  </si>
  <si>
    <t>CLS l PO Placement for Fiber optic conduits</t>
  </si>
  <si>
    <t>CLS l PO Placement for Fiber Optic Cables</t>
  </si>
  <si>
    <t>CLS l PO Placement for Remote terminal unit (RTU)</t>
  </si>
  <si>
    <t xml:space="preserve">        Collection System Material Delivery and Fabrication - Long Lead</t>
  </si>
  <si>
    <t>CLS l MT Delivery for HDPE pipes</t>
  </si>
  <si>
    <t>CLS l MT Delivery for General Duty valves</t>
  </si>
  <si>
    <t>CLS l MT Delivery for GRP pipes</t>
  </si>
  <si>
    <t>CLS l MT Delivery for Submersible pumps</t>
  </si>
  <si>
    <t xml:space="preserve">          Electrical System Material Delivery &amp; Fabrication</t>
  </si>
  <si>
    <t>CLS l MT Delivery for Fiber optic conduits</t>
  </si>
  <si>
    <t>CLS l MT Delivery for Fiber Optic Cables</t>
  </si>
  <si>
    <t>CLS l MT Delivery for Remote terminal unit (RTU)</t>
  </si>
  <si>
    <t xml:space="preserve">  Construction</t>
  </si>
  <si>
    <t xml:space="preserve">      Under Ground Floor</t>
  </si>
  <si>
    <t xml:space="preserve">        Earthwork</t>
  </si>
  <si>
    <t>RO l Excavation Works pre-piles part1 (Segment1,2,5) UG</t>
  </si>
  <si>
    <t>RO l Preparation and utilities relocation UG</t>
  </si>
  <si>
    <t>RO l Excavation Works pre-piles part2 (Segment3,4,6) UG</t>
  </si>
  <si>
    <t>RO l Concrete Piles works part 1 UG</t>
  </si>
  <si>
    <t>RO l Concrete Piles works part 2 UG</t>
  </si>
  <si>
    <t>RO l Temporary prestressed anchors works part 1 UG</t>
  </si>
  <si>
    <t>RO l Temporary prestressed anchors works part 2 UG</t>
  </si>
  <si>
    <t>RO l Excavation Works post-piles part1 (Segment1,2,5) UG</t>
  </si>
  <si>
    <t>RO l Excavation Works post-piles part2 (Segment3,4,6) UG</t>
  </si>
  <si>
    <t>RO l Under Foundation Probe Holes works UG</t>
  </si>
  <si>
    <t>RO l Groundwater Control System works UG</t>
  </si>
  <si>
    <t xml:space="preserve">        Concrete Work</t>
  </si>
  <si>
    <t>RO l Plain Concrete works for foundation UG</t>
  </si>
  <si>
    <t>RO l Shuttering for Raft Foundation part 1 UG</t>
  </si>
  <si>
    <t>RO l Steel fixing &amp; Pouring for Raft Foundation part 1 UG</t>
  </si>
  <si>
    <t>RO l Shuttering for Raft Foundation part 2 UG</t>
  </si>
  <si>
    <t>RO l Steel fixing &amp; Pouring for Raft Foundation part 2 UG</t>
  </si>
  <si>
    <t>RO l Steel fixing for Tank walls part 1 UG</t>
  </si>
  <si>
    <t>RO l Shuttering &amp; Pouring for Tank walls part 1 UG</t>
  </si>
  <si>
    <t>RO l Steel fixing for Tank walls part 2 UG</t>
  </si>
  <si>
    <t>RO l Shuttering &amp; Pouring for Tank walls part 2 UG</t>
  </si>
  <si>
    <t>RO l Steel fixing for Tank walls part 3 UG</t>
  </si>
  <si>
    <t>RO l Shuttering &amp; Pouring for Tank walls part 3 UG</t>
  </si>
  <si>
    <t>RO l Steel fixing for Tank walls part 4 UG</t>
  </si>
  <si>
    <t>RO l Shuttering &amp; Pouring for Tank walls part 4 UG</t>
  </si>
  <si>
    <t>RO l Shuttering for Tank slab part 1 UG</t>
  </si>
  <si>
    <t>RO l Tank walls Deshuttering works UG</t>
  </si>
  <si>
    <t>RO l Steel fixing &amp; Pouring Tank slab part 1 UG</t>
  </si>
  <si>
    <t>RO l Shuttering for Tank slab part 2 UG</t>
  </si>
  <si>
    <t>RO l Steel fixing &amp; Pouring Tank slab part 2 UG</t>
  </si>
  <si>
    <t>RO l Tank slab Deshuttering works UG</t>
  </si>
  <si>
    <t xml:space="preserve">        Metal Works</t>
  </si>
  <si>
    <t>RO l Install of Metal Ladders UG</t>
  </si>
  <si>
    <t xml:space="preserve">        Wood &amp; Plastics</t>
  </si>
  <si>
    <t>RO l Install of GRP ladder UG</t>
  </si>
  <si>
    <t xml:space="preserve">        Thermal &amp; Moisture Protection</t>
  </si>
  <si>
    <t>RO l Install of Bottom of raft HDPE sheets UG</t>
  </si>
  <si>
    <t>RO l Water Tank Membrene sheets waterproofing UG</t>
  </si>
  <si>
    <t>RO l Water Tank Chemical waterproof coating UG</t>
  </si>
  <si>
    <t>RO l Water Tank Slab Bituminous Coating UG</t>
  </si>
  <si>
    <t xml:space="preserve">        Plumbing</t>
  </si>
  <si>
    <t>RO l Install of Sanitary Pipes UG</t>
  </si>
  <si>
    <t>RO l Install of Domestic water pipes (R&amp;T water pump station) UG</t>
  </si>
  <si>
    <t>RO l Install of General Duty plumbing valves  (R&amp;T water pump station) UG</t>
  </si>
  <si>
    <t>RO l Install of Domestic water filter (R&amp;T water pump station) UG</t>
  </si>
  <si>
    <t>RO l Install of  water pumps (R&amp;T water pump station) UG</t>
  </si>
  <si>
    <t xml:space="preserve">        Electrical</t>
  </si>
  <si>
    <t>RO l Install of Underground Cable ducts, manholes and trenches UG</t>
  </si>
  <si>
    <t xml:space="preserve">      Ground Floor</t>
  </si>
  <si>
    <t>RO l Steel fixing for Columns GF</t>
  </si>
  <si>
    <t>RO l Shuttering &amp; Pouring for Columns GF</t>
  </si>
  <si>
    <t>RO l Shuttering for Slab GF</t>
  </si>
  <si>
    <t>RO l Steel fixing &amp; Pouring for Slab GF</t>
  </si>
  <si>
    <t>RO l Deshuttering works for Slab GF</t>
  </si>
  <si>
    <t>RO l Concete works for Slab on grade GF</t>
  </si>
  <si>
    <t>RO l Concete works for Roof screed GF</t>
  </si>
  <si>
    <t>RO l Concete works for Floor screed GF</t>
  </si>
  <si>
    <t>RO l Install of Precast Shaft cover GF</t>
  </si>
  <si>
    <t xml:space="preserve">        Masonry Works</t>
  </si>
  <si>
    <t>RO l Masonry works GF</t>
  </si>
  <si>
    <t>RO l Install of Metal Ladders GF</t>
  </si>
  <si>
    <t>RO l Install of Steel covers GF</t>
  </si>
  <si>
    <t>RO l Install of Handrail GF</t>
  </si>
  <si>
    <t xml:space="preserve">        Thermal And Moisture Protection</t>
  </si>
  <si>
    <t>RO l Rockwool insulation works GF</t>
  </si>
  <si>
    <t>RO l Wet areas insulation works GF</t>
  </si>
  <si>
    <t>RO l Install of Concrete tiles GF</t>
  </si>
  <si>
    <t xml:space="preserve">        Openings</t>
  </si>
  <si>
    <t>RO l Install of Aluminum windows &amp; Louvers GF</t>
  </si>
  <si>
    <t>RO l Install of Steel doors GF</t>
  </si>
  <si>
    <t>RO l Install of Roller shutter doors GF</t>
  </si>
  <si>
    <t>RO l Install of Acoustic &amp; Fire rated doors GF</t>
  </si>
  <si>
    <t xml:space="preserve">        Finishes</t>
  </si>
  <si>
    <t>RO l Gypsum &amp; cement board walls works GF</t>
  </si>
  <si>
    <t>RO l Internal Plaster works GF</t>
  </si>
  <si>
    <t>RO l Floor Ceramic tiles &amp; Stones works GF</t>
  </si>
  <si>
    <t>RO l Floor epoxy painting GF</t>
  </si>
  <si>
    <t>RO l Wall epoxy painting GF</t>
  </si>
  <si>
    <t>RO l Wall Ceramic tiles works GF</t>
  </si>
  <si>
    <t>RO l Gypsum board ceiling works GF</t>
  </si>
  <si>
    <t>RO l Wall &amp; Ceiling painting works GF</t>
  </si>
  <si>
    <t xml:space="preserve">        Specialities</t>
  </si>
  <si>
    <t>RO l Install of Toilet Accessories GF</t>
  </si>
  <si>
    <t>RO l Corner guards GF</t>
  </si>
  <si>
    <t>RO l Install of Fire Extinguisher GF</t>
  </si>
  <si>
    <t xml:space="preserve">        Special Construction</t>
  </si>
  <si>
    <t>RO l Install of Aluminium Control booths GF</t>
  </si>
  <si>
    <t xml:space="preserve">        Fire Supression</t>
  </si>
  <si>
    <t>RO l Install of Fire Suppression standpipes GF</t>
  </si>
  <si>
    <t>RO l Install of Vibration and Seismic controls GF</t>
  </si>
  <si>
    <t>RO l Install of Siamese Connection GF</t>
  </si>
  <si>
    <t>RO l Install of Fire Hose Cabinets GF</t>
  </si>
  <si>
    <t>RO l Install of Foam Bladder Tank GF</t>
  </si>
  <si>
    <t>RO l Install of Fire Suppression valves GF</t>
  </si>
  <si>
    <t>RO l Install of Cold Water Pipes GF</t>
  </si>
  <si>
    <t>RO l Install of Electrical Fire Pump GF</t>
  </si>
  <si>
    <t>RO l Install of Recirculating Pumps GF</t>
  </si>
  <si>
    <t>RO l Install of Foam Water fire extinguishing system GF</t>
  </si>
  <si>
    <t>RO l Install of Clean Agent FK-5.1.12 System GF</t>
  </si>
  <si>
    <t>RO l Install of Diesel Fire Pump GF</t>
  </si>
  <si>
    <t>RO l Install of Diesel Fire Pump fuel tank GF</t>
  </si>
  <si>
    <t>RO l Install of Fire Suppersion Sprinkls GF</t>
  </si>
  <si>
    <t>RO l Install of Diesel Fire Pump Pipes &amp; Valves  GF</t>
  </si>
  <si>
    <t>RO l Install of Pressure Maintenance Fire Pump GF</t>
  </si>
  <si>
    <t>RO l Install of Sanitary Pipes GF</t>
  </si>
  <si>
    <t>RO l Install of Sanitary drains &amp; Cleanouts GF</t>
  </si>
  <si>
    <t>RO l Install of Domestic water pipes GF</t>
  </si>
  <si>
    <t>RO l Install of Inspection Chamber GF</t>
  </si>
  <si>
    <t>RO l Install of Plumbing water meter GF</t>
  </si>
  <si>
    <t>RO l Install of General Duty Plumbing Valves GF</t>
  </si>
  <si>
    <t>RO l Install of Plumbing pipes insulation GF</t>
  </si>
  <si>
    <t>RO l Install of Plumbing Fixtures GF</t>
  </si>
  <si>
    <t xml:space="preserve">        Heating, Ventilating And Air Conditioning</t>
  </si>
  <si>
    <t>RO l Install of Hydronic pipes GF</t>
  </si>
  <si>
    <t>RO l Vibration &amp; Seismic controls For HVAC Piping &amp; Pump works GF</t>
  </si>
  <si>
    <t>RO l Install of HVAC Metal ducts GF</t>
  </si>
  <si>
    <t>RO l Install of HVAC Flexible ducts GF</t>
  </si>
  <si>
    <t>RO l Install of Condensate drain pipes GF</t>
  </si>
  <si>
    <t>RO l Install of HVAC dampers GF</t>
  </si>
  <si>
    <t>RO l Install of HVAC system equipments GF</t>
  </si>
  <si>
    <t>RO l Install of Genetal duty HVAC valves GF</t>
  </si>
  <si>
    <t>RO l Install of HVAC water treatment GF</t>
  </si>
  <si>
    <t>RO l Install of Ducts thermal insulation GF</t>
  </si>
  <si>
    <t>RO l Install of Chilled water Pipes Insulation GF</t>
  </si>
  <si>
    <t>RO l Install of Split &amp; Fan coil Units GF</t>
  </si>
  <si>
    <t>RO l Install of HVAC Diffusers, Resgisters and Grilles GF</t>
  </si>
  <si>
    <t>RO l HVAC Monitoring and Controlling System GF</t>
  </si>
  <si>
    <t>RO l Install of Meduim-Vlotage Cables GF</t>
  </si>
  <si>
    <t>RO l Install of Meduim-Voltage switchgear GF</t>
  </si>
  <si>
    <t>RO l Install of Meduim-Voltage Transformers GF</t>
  </si>
  <si>
    <t>RO l Install of Enclosed bus assemblies GF</t>
  </si>
  <si>
    <t>RO l Install of Diesel Generators GF</t>
  </si>
  <si>
    <t>RO l Install of Cable tray and trunk GF</t>
  </si>
  <si>
    <t>RO l Install of Automatic Transfer Switches (ATS) GF</t>
  </si>
  <si>
    <t>RO l Install of Main distribution board (MDB) GF</t>
  </si>
  <si>
    <t>RO l Install of Disconnecting Switches GF</t>
  </si>
  <si>
    <t>RO l Install of Low voltage electrical power conductors GF</t>
  </si>
  <si>
    <t>RO l Install of Distribution and power panel boards GF</t>
  </si>
  <si>
    <t>RO l Install of Low voltage electrical power Cables GF</t>
  </si>
  <si>
    <t>RO l Install of Interior lighting GF</t>
  </si>
  <si>
    <t>RO l Install of Lightning &amp; Earthing Protection Systems GF</t>
  </si>
  <si>
    <t>RO l Install of Motor control Centers (MCC) GF</t>
  </si>
  <si>
    <t>RO l Install of Sochets &amp; lighting switches GF</t>
  </si>
  <si>
    <t>RO l Install of VFD with inlet air filters and MCPr GF</t>
  </si>
  <si>
    <t>RO l Install of Network lighting control system GF</t>
  </si>
  <si>
    <t xml:space="preserve">        Communication System</t>
  </si>
  <si>
    <t>RO l Install of Communication Cables GF</t>
  </si>
  <si>
    <t>RO l Install of Telecommunication outlets/connector GF</t>
  </si>
  <si>
    <t>RO l Install of Communication equipment room fitting GF</t>
  </si>
  <si>
    <t>RO l Install of Network systems GF</t>
  </si>
  <si>
    <t>RO l Install of Data communication components GF</t>
  </si>
  <si>
    <t>RO l Install of Wireless data network components GF</t>
  </si>
  <si>
    <t>RO l Install of IP Based telephony communication system GF</t>
  </si>
  <si>
    <t xml:space="preserve">        Electronic Safety And Security</t>
  </si>
  <si>
    <t>RO l Install of Access control 1st &amp; 2nd Fix GF</t>
  </si>
  <si>
    <t>RO l Install of CCTV system 1st &amp; 2nd Fix GF</t>
  </si>
  <si>
    <t>RO l Install of Fire alarm system 1st &amp; 2nd Fix GF</t>
  </si>
  <si>
    <t>RO l Install of CCTV system 3nd Fix GF</t>
  </si>
  <si>
    <t>RO l Install of Access control 3nd Fix GF</t>
  </si>
  <si>
    <t>RO l Install of Fire alarm system 3nd Fix GF</t>
  </si>
  <si>
    <t xml:space="preserve">        Utilities</t>
  </si>
  <si>
    <t>RO l Install of Brackish Water Reverse Osmosis Plant GF</t>
  </si>
  <si>
    <t xml:space="preserve">      First Floor</t>
  </si>
  <si>
    <t>RO l Steel fixing for Columns 1st</t>
  </si>
  <si>
    <t>RO l Shuttering &amp; Pouring for Columns 1st</t>
  </si>
  <si>
    <t>RO l Shuttering for Slab 1st</t>
  </si>
  <si>
    <t>RO l Steel fixing &amp; Pouring for Slab 1st</t>
  </si>
  <si>
    <t>RO l Deshuttering works for Slab 1st</t>
  </si>
  <si>
    <t>RO l Concete works for Floor screed 1st</t>
  </si>
  <si>
    <t>RO l Concete works for Roof screed 1st</t>
  </si>
  <si>
    <t>RO l Masonry works 1st</t>
  </si>
  <si>
    <t>RO l Structural steel works 1st</t>
  </si>
  <si>
    <t>RO l Install of Metal Ladders 1st</t>
  </si>
  <si>
    <t>RO l Install of Steel covers 1st</t>
  </si>
  <si>
    <t>RO l Install of Handrail 1st</t>
  </si>
  <si>
    <t>RO l Install of Pantry cabinet 1st</t>
  </si>
  <si>
    <t>RO l Rockwool insulation works 1st</t>
  </si>
  <si>
    <t>RO l Wet areas insulation works 1st</t>
  </si>
  <si>
    <t>RO l Roofing insulation System works  1st</t>
  </si>
  <si>
    <t>RO l Install of Concrete tiles 1st</t>
  </si>
  <si>
    <t>RO l Canopy aluminium panels cladding 1st</t>
  </si>
  <si>
    <t>RO l Install of Aluminum windows &amp; Louvers 1st</t>
  </si>
  <si>
    <t>RO l Install of Steel doors 1st</t>
  </si>
  <si>
    <t>RO l Install of Acoustic &amp; Fire rated doors 1st</t>
  </si>
  <si>
    <t>RO l Gypsum &amp; cement board walls works 1st</t>
  </si>
  <si>
    <t>RO l Internal Plaster works 1st</t>
  </si>
  <si>
    <t>RO l Floor Ceramic tiles &amp; Stones works 1st</t>
  </si>
  <si>
    <t>RO l Floor epoxy painting 1st</t>
  </si>
  <si>
    <t>RO l Wall Ceramic tiles works 1st</t>
  </si>
  <si>
    <t>RO l Wall epoxy painting 1st</t>
  </si>
  <si>
    <t>RO l Gypsum board ceiling works 1st</t>
  </si>
  <si>
    <t>RO l Wall &amp; Ceiling painting works 1st</t>
  </si>
  <si>
    <t>RO l Carpet tiles works 1st</t>
  </si>
  <si>
    <t>RO l Install of Toilet Accessories 1st</t>
  </si>
  <si>
    <t>RO l Corner guards 1st</t>
  </si>
  <si>
    <t>RO l Install of Fire Extinguisher 1st</t>
  </si>
  <si>
    <t xml:space="preserve">        Furnishing</t>
  </si>
  <si>
    <t>RO l Install of Vanity Counter 1st</t>
  </si>
  <si>
    <t xml:space="preserve">        Fire Superssion</t>
  </si>
  <si>
    <t>RO l Install of Fire Suppression standpipes 1st</t>
  </si>
  <si>
    <t>RO l Install of Fire Suppression valves 1st</t>
  </si>
  <si>
    <t>RO l Install of Clean Agent FK-5.1.12 System 1st</t>
  </si>
  <si>
    <t>RO l Install of Fire Suppersion Sprinkls 1st</t>
  </si>
  <si>
    <t>RO l Install of Fire Hose Cabinets 1st</t>
  </si>
  <si>
    <t>RO l Install of Sanitary Pipes 1st</t>
  </si>
  <si>
    <t>RO l Install of Sanitary drains &amp; Cleanouts 1st</t>
  </si>
  <si>
    <t>RO l Install of Domestic water pipes 1st</t>
  </si>
  <si>
    <t>RO l Install of General Duty Plumbing Valves 1st</t>
  </si>
  <si>
    <t>RO l Install of Plumbing pipes insulation 1st</t>
  </si>
  <si>
    <t>RO l Install of Plumbing Fixtures 1st</t>
  </si>
  <si>
    <t>RO l Install of Condensate drain pipes 1st</t>
  </si>
  <si>
    <t>RO l Install of HVAC Metal ducts 1st</t>
  </si>
  <si>
    <t>RO l Install of Hydronic pipes 1st</t>
  </si>
  <si>
    <t>RO l Install of HVAC dampers 1st</t>
  </si>
  <si>
    <t>RO l Install of HVAC Flexible ducts 1st</t>
  </si>
  <si>
    <t>RO l Install of Genetal duty HVAC valves 1st</t>
  </si>
  <si>
    <t>RO l Install of Exhaust Fans 1st</t>
  </si>
  <si>
    <t>RO l Install of Chilled water Pipes Insulation 1st</t>
  </si>
  <si>
    <t>RO l Install of Ducts thermal insulation 1st</t>
  </si>
  <si>
    <t>RO l Install of Split &amp; Fan coil Units 1st</t>
  </si>
  <si>
    <t>RO l Install of HVAC Diffusers, Resgisters and Grilles 1st</t>
  </si>
  <si>
    <t>RO l Vibration &amp; Seismic controls For HVAC Piping &amp; Pump works 1st</t>
  </si>
  <si>
    <t>RO l Install of Air Handlig Units 1st</t>
  </si>
  <si>
    <t>RO l HVAC Monitoring and Controlling System 1st</t>
  </si>
  <si>
    <t>RO l Install of Cable tray and trunk 1st</t>
  </si>
  <si>
    <t>RO l Install of Low voltage electrical power conductors 1st</t>
  </si>
  <si>
    <t>RO l Install of Low voltage electrical power Cables 1st</t>
  </si>
  <si>
    <t>RO l Install of Distribution and power panel boards 1st</t>
  </si>
  <si>
    <t>RO l Install of Lightning &amp; Earthing Protection Systems 1st</t>
  </si>
  <si>
    <t>RO l Install of Disconnecting Switches 1st</t>
  </si>
  <si>
    <t>RO l Install of Sochets &amp; lighting switches 1st</t>
  </si>
  <si>
    <t>RO l Install of Interior lighting 1st</t>
  </si>
  <si>
    <t>RO l Install of Uninterruptible Power Supply (UPS) 1st</t>
  </si>
  <si>
    <t>RO l Install of Power Factor Corrections Capacitors 1st</t>
  </si>
  <si>
    <t>RO l Install of Network lighting control system 1st</t>
  </si>
  <si>
    <t>RO l Install of Communication Cables 1st</t>
  </si>
  <si>
    <t>RO l Install of Wireless data network components 1st</t>
  </si>
  <si>
    <t>RO l Install of IP Based telephony communication system 1st</t>
  </si>
  <si>
    <t>RO l Install of Communication equipment room fitting 1st</t>
  </si>
  <si>
    <t>RO l Install of Computers &amp; Related Peripherals 1st</t>
  </si>
  <si>
    <t>RO l Install of Network systems 1st</t>
  </si>
  <si>
    <t>RO l Install of Data communication components 1st</t>
  </si>
  <si>
    <t>RO l Install of Telecommunication outlets/connector 1st</t>
  </si>
  <si>
    <t>RO l Install of Access control 1st &amp; 2nd Fix 1st</t>
  </si>
  <si>
    <t>RO l Install of CCTV system 1st &amp; 2nd Fix 1st</t>
  </si>
  <si>
    <t>RO l Install of Fire alarm system 1st &amp; 2nd Fix 1st</t>
  </si>
  <si>
    <t>RO l Install of CCTV system 3nd Fix 1st</t>
  </si>
  <si>
    <t>RO l Install of Fire alarm system 3nd Fix 1st</t>
  </si>
  <si>
    <t>RO l Install of Access control 3nd Fix 1st</t>
  </si>
  <si>
    <t xml:space="preserve">      Second Floor</t>
  </si>
  <si>
    <t xml:space="preserve">        Existing Condition</t>
  </si>
  <si>
    <t>RO l Steel fixing for Columns 2nd</t>
  </si>
  <si>
    <t>RO l Shuttering &amp; Pouring for Columns 2nd</t>
  </si>
  <si>
    <t>RO l Shuttering for Slab 2nd</t>
  </si>
  <si>
    <t>RO l Steel fixing &amp; Pouring for Slab 2nd</t>
  </si>
  <si>
    <t>RO l Deshuttering works for Slab 2nd</t>
  </si>
  <si>
    <t>RO l Concete works for Roof screed 2nd</t>
  </si>
  <si>
    <t>RO l Concete works for Floor screed 2nd</t>
  </si>
  <si>
    <t>RO l Masonry works 2nd</t>
  </si>
  <si>
    <t>RO l Structural steel works 2nd</t>
  </si>
  <si>
    <t>RO l overhead crane</t>
  </si>
  <si>
    <t>RO l Install of Metal Ladders 2nd</t>
  </si>
  <si>
    <t>RO l Install of Handrail  2nd</t>
  </si>
  <si>
    <t>RO l Install of Steel covers 2nd</t>
  </si>
  <si>
    <t>RO l Roofing insulation System works 2nd</t>
  </si>
  <si>
    <t>RO l Rockwool insulation works 2nd</t>
  </si>
  <si>
    <t>RO l Install of Concrete tiles 2nd</t>
  </si>
  <si>
    <t>RO l Canopy aluminium panels cladding 2nd</t>
  </si>
  <si>
    <t>RO l Install of Steel doors  2nd</t>
  </si>
  <si>
    <t>RO l Install of Aluminum windows &amp; Louvers 2nd</t>
  </si>
  <si>
    <t>RO l Install of Acoustic &amp; Fire rated doors 2nd</t>
  </si>
  <si>
    <t>RO l Internal Plaster works 2nd</t>
  </si>
  <si>
    <t>RO l Floor epoxy painting 2nd</t>
  </si>
  <si>
    <t>RO l Floor Ceramic tiles &amp; Stones works 2nd</t>
  </si>
  <si>
    <t>RO l Gypsum board ceiling works 2nd</t>
  </si>
  <si>
    <t>RO l Wall &amp; Ceiling painting works 2nd</t>
  </si>
  <si>
    <t>RO l Corner guards 2nd</t>
  </si>
  <si>
    <t>RO l Install of Fire Extinguisher 2nd</t>
  </si>
  <si>
    <t>RO l Install of Fire Suppression standpipes 2nd</t>
  </si>
  <si>
    <t>RO l Install of Fire Suppression valves 2nd</t>
  </si>
  <si>
    <t>RO l Install of Fire Hose Cabinets 2nd</t>
  </si>
  <si>
    <t>RO l Install of Fire Suppersion Sprinkls 2nd</t>
  </si>
  <si>
    <t>RO l Install of Clean Agent FK-5.1.12 System 2nd</t>
  </si>
  <si>
    <t>RO l Install of Sanitary Pipes 2nd</t>
  </si>
  <si>
    <t>RO l Install of Vibration &amp; Seismic controls For Plumbing 2nd</t>
  </si>
  <si>
    <t>RO l Install of Sanitary drains &amp; Cleanouts 2nd</t>
  </si>
  <si>
    <t>RO l Install of Domestic water pipes 2nd</t>
  </si>
  <si>
    <t>RO l Install of Domestic Water Packaged Booster Pumpsr 2nd</t>
  </si>
  <si>
    <t>RO l Install of Electrical water heater 2nd</t>
  </si>
  <si>
    <t>RO l Install of Plumbing pipes insulation 2nd</t>
  </si>
  <si>
    <t>RO l Install of General Duty Plumbing Valves 2nd</t>
  </si>
  <si>
    <t>RO l Install of Circulating Pumps 2nd</t>
  </si>
  <si>
    <t>RO l Install of GRP water tank 2nd</t>
  </si>
  <si>
    <t>RO l Install of Water Filters 2nd</t>
  </si>
  <si>
    <t>RO l Vibration &amp; Seismic controls For HVAC Piping &amp; Pump works 2nd</t>
  </si>
  <si>
    <t>RO l Install of Hydronic pipes 2nd</t>
  </si>
  <si>
    <t>RO l Install of Condensate drain pipes 2nd</t>
  </si>
  <si>
    <t>RO l Install of HVAC Metal ducts 2nd</t>
  </si>
  <si>
    <t>RO l Install of Chilled water Pipes Insulation 2nd</t>
  </si>
  <si>
    <t>RO l Install of Exhaust Fans 2nd</t>
  </si>
  <si>
    <t>RO l Install of Air Handlig Units 2nd</t>
  </si>
  <si>
    <t>RO l Install of Genetal duty HVAC valves 2nd</t>
  </si>
  <si>
    <t>RO l Install of HVAC Flexible ducts 2nd</t>
  </si>
  <si>
    <t>RO l Install of Ducts thermal insulation 2nd</t>
  </si>
  <si>
    <t>RO l Install of HVAC dampers 2nd</t>
  </si>
  <si>
    <t>RO l Install of Split &amp; Fan coil Units 2nd</t>
  </si>
  <si>
    <t>RO l HVAC Monitoring and Controlling System 2nd</t>
  </si>
  <si>
    <t>RO l Install of Cable tray and trunk 2nd</t>
  </si>
  <si>
    <t>RO l Install of Low voltage electrical power conductors 2nd</t>
  </si>
  <si>
    <t>RO l Install of Low voltage electrical power Cables 2nd</t>
  </si>
  <si>
    <t>RO l Install of Lightning &amp; Earthing Protection Systems 2nd</t>
  </si>
  <si>
    <t>RO l Install of Disconnecting Switches 2nd</t>
  </si>
  <si>
    <t>RO l Install of Sochets &amp; lighting switches 2nd</t>
  </si>
  <si>
    <t>RO l Install of Interior lighting 2nd</t>
  </si>
  <si>
    <t>RO l Install of Network lighting control system 2nd</t>
  </si>
  <si>
    <t>RO l Install of Communication Cables 2nd</t>
  </si>
  <si>
    <t>RO l Install of IP Based telephony communication system 2nd</t>
  </si>
  <si>
    <t>RO l Install of Communication equipment room fitting 2nd</t>
  </si>
  <si>
    <t>RO l Install of Data communication components 2nd</t>
  </si>
  <si>
    <t>RO l Install of Wireless data network components 2nd</t>
  </si>
  <si>
    <t>RO l Install of Network systems 2nd</t>
  </si>
  <si>
    <t>RO l Install of Telecommunication outlets/connector 2nd</t>
  </si>
  <si>
    <t>RO l Install of Access control 1st &amp; 2nd Fix 2nd</t>
  </si>
  <si>
    <t>RO l Install of CCTV system 1st &amp; 2nd Fix 2nd</t>
  </si>
  <si>
    <t>RO l Install of Fire alarm system 1st &amp; 2nd Fix 2nd</t>
  </si>
  <si>
    <t>RO l Install of Access control 3nd Fix 2nd</t>
  </si>
  <si>
    <t>RO l Install of CCTV system 3nd Fix 2nd</t>
  </si>
  <si>
    <t xml:space="preserve">      External Work</t>
  </si>
  <si>
    <t xml:space="preserve">        Earthworks</t>
  </si>
  <si>
    <t>RO l Site clearing wrosk EX</t>
  </si>
  <si>
    <t xml:space="preserve">        Masonary works</t>
  </si>
  <si>
    <t>RO l Stone cladding EX</t>
  </si>
  <si>
    <t>RO l aluminium panels cladding EX</t>
  </si>
  <si>
    <t>RO l Plaster works EX</t>
  </si>
  <si>
    <t>RO l painting works EX</t>
  </si>
  <si>
    <t xml:space="preserve">        Conveying System</t>
  </si>
  <si>
    <t>RO l Elevators GN</t>
  </si>
  <si>
    <t>RO l Submersibl Pump for Elevator GN</t>
  </si>
  <si>
    <t>RO l Install of Exterior lighting EX</t>
  </si>
  <si>
    <t xml:space="preserve">        Exterior Improvement</t>
  </si>
  <si>
    <t>RO l Install of Precast concrete wall EX</t>
  </si>
  <si>
    <t>RO l Wayfinding works EX</t>
  </si>
  <si>
    <t>RO l Install of Sliding gates EX</t>
  </si>
  <si>
    <t>RO l Precast concrete paving works EX</t>
  </si>
  <si>
    <t>RO l Road works EX</t>
  </si>
  <si>
    <t>RO l Car Park shade EX</t>
  </si>
  <si>
    <t xml:space="preserve">        Process Scada System And Instrumentation</t>
  </si>
  <si>
    <t>RO l Process scada system and intrumentation GN</t>
  </si>
  <si>
    <t xml:space="preserve">      Electrical Room</t>
  </si>
  <si>
    <t>IPS l Geotechnical Investigations works</t>
  </si>
  <si>
    <t>IPS l Site clearing works</t>
  </si>
  <si>
    <t>IPS l Piles rainforced concrete works</t>
  </si>
  <si>
    <t>IPS l Excavation Works</t>
  </si>
  <si>
    <t>IPS l Under Foundation Probe Holes works</t>
  </si>
  <si>
    <t>IPS l Plain Concrete works for foundation</t>
  </si>
  <si>
    <t>IPS l Concrete works for Isolated footings</t>
  </si>
  <si>
    <t>IPS l Concrete works for Columns neck &amp; Ground beams</t>
  </si>
  <si>
    <t>IPS l Concrete works for Slab on grade</t>
  </si>
  <si>
    <t>IPS l Concrete works for Columns</t>
  </si>
  <si>
    <t>IPS l Concrete works for Slabs</t>
  </si>
  <si>
    <t>IPS l Deshuttering works for Slabs</t>
  </si>
  <si>
    <t>IPS l Concrete works for Roof screed</t>
  </si>
  <si>
    <t>IPS l Masonry works</t>
  </si>
  <si>
    <t>IPS l Install of Metal ladder</t>
  </si>
  <si>
    <t>IPS l Install of HDPE Waterproofing Sheets</t>
  </si>
  <si>
    <t>IPS l Foundation Waterproofing works</t>
  </si>
  <si>
    <t>IPS l Roofing System works</t>
  </si>
  <si>
    <t>IPS l Terrazzo Tiles works</t>
  </si>
  <si>
    <t>IPS l Install of aluminum cladding</t>
  </si>
  <si>
    <t>IPS l Install of Aluminium louvers</t>
  </si>
  <si>
    <t>IPS l Install of Steel doors</t>
  </si>
  <si>
    <t>IPS l Plaster works</t>
  </si>
  <si>
    <t>IPS l Floor Epoxy Painting works</t>
  </si>
  <si>
    <t>IPS l Painting works</t>
  </si>
  <si>
    <t xml:space="preserve">        Specialties</t>
  </si>
  <si>
    <t>IPS l Install of Fire Extinguisher</t>
  </si>
  <si>
    <t xml:space="preserve">        Fire Suppression</t>
  </si>
  <si>
    <t>IPS l Install of Clean Agent FK-5.1.12 cylinders</t>
  </si>
  <si>
    <t>IPS l Install of Plumbing pipes &amp; valves</t>
  </si>
  <si>
    <t>IPS l Install of HVAC Field Instrumentation</t>
  </si>
  <si>
    <t>IPS l Install of Split units</t>
  </si>
  <si>
    <t>IPS l Underground cable duct, manholes and trench works</t>
  </si>
  <si>
    <t>IPS l Coordination for connection of electrical supply</t>
  </si>
  <si>
    <t>IPS l Install of Low voltage cables &amp; conductors</t>
  </si>
  <si>
    <t>IPS l Install of Grounding and Bonding for Electrical Systems</t>
  </si>
  <si>
    <t>IPS l Install of Power Factor Corrections Capacitors</t>
  </si>
  <si>
    <t>IPS l Install of Main distribution board (MDB)</t>
  </si>
  <si>
    <t>IPS l Install of Distribution and power panel boards</t>
  </si>
  <si>
    <t>IPS l Install of Switches &amp; Socket outlets</t>
  </si>
  <si>
    <t>IPS l Install of Motor control Centers (MCC)</t>
  </si>
  <si>
    <t>IPS l Install of Lighting fixtures</t>
  </si>
  <si>
    <t>IPS l Install of Communication equipment room fitting</t>
  </si>
  <si>
    <t>IPS l Install of Data communication components</t>
  </si>
  <si>
    <t>IPS l Install of Wireless data network components</t>
  </si>
  <si>
    <t>IPS l Install of IP Based telephony communication system</t>
  </si>
  <si>
    <t>IPS l Install of Network Systems</t>
  </si>
  <si>
    <t>IPS l Install of Access control 1st &amp; 2nd Fix</t>
  </si>
  <si>
    <t>IPS l Install of CCTV system 1st &amp; 2nd Fix</t>
  </si>
  <si>
    <t>IPS l Install of Fire alarm system 1st &amp; 2nd Fix</t>
  </si>
  <si>
    <t>IPS l Install of Fire alarm system 3nd Fix</t>
  </si>
  <si>
    <t>IPS l Install of Access control 3nd Fix</t>
  </si>
  <si>
    <t>IPS l Install of CCTV system 3nd Fix</t>
  </si>
  <si>
    <t>IPS l Process Control Systems</t>
  </si>
  <si>
    <t xml:space="preserve">      Pump Room</t>
  </si>
  <si>
    <t xml:space="preserve">        EARTHWORK</t>
  </si>
  <si>
    <t>IPS l Groundwater Control System works</t>
  </si>
  <si>
    <t>IPS l Plain Concrete works for foundation stage (1)</t>
  </si>
  <si>
    <t>IPS l Concrete works for Foundation stage (1)</t>
  </si>
  <si>
    <t>IPS l Concrete works for Basement walls stage (1)</t>
  </si>
  <si>
    <t>IPS l Plain Concrete works for foundation stage (2)</t>
  </si>
  <si>
    <t>IPS l Concrete works for Foundation stage (2)</t>
  </si>
  <si>
    <t>IPS l Concrete works for Basement walls stage (2)</t>
  </si>
  <si>
    <t>IPS l Concrete works for Floors screed works</t>
  </si>
  <si>
    <t>IPS l Install of Trench covers</t>
  </si>
  <si>
    <t>IPS l Install of GRB ladders</t>
  </si>
  <si>
    <t>IPS l Install of HDPE Waterproofing Sheets stage (1)</t>
  </si>
  <si>
    <t>IPS l Install of HDPE Waterproofing Sheets stage (2)</t>
  </si>
  <si>
    <t>IPS l Basement wall Waterproofing works</t>
  </si>
  <si>
    <t>IPS l Install of GRP Domestic Water Pipes</t>
  </si>
  <si>
    <t>IPS l Install of General Duty Plumbing Valves</t>
  </si>
  <si>
    <t>IPS l Install of Flow meter</t>
  </si>
  <si>
    <t>IPS l Install of Submersible sump pumps</t>
  </si>
  <si>
    <t xml:space="preserve">        Heating, Ventilation &amp; Air Conditioning</t>
  </si>
  <si>
    <t>IPS l Install of Exhaust Fans</t>
  </si>
  <si>
    <t xml:space="preserve">        Electronic Safety &amp; Security</t>
  </si>
  <si>
    <t xml:space="preserve">      Pump-Station ( External Works )</t>
  </si>
  <si>
    <t xml:space="preserve">        Special Constrction</t>
  </si>
  <si>
    <t>IPS l Install of Aluminium Control booths</t>
  </si>
  <si>
    <t>IPS l Install of Precast concrete wall</t>
  </si>
  <si>
    <t>IPS l Pre-cast concrete paving works</t>
  </si>
  <si>
    <t>IPS l Install of Sliding gates</t>
  </si>
  <si>
    <t>IPS l Install of Precast concrete curb</t>
  </si>
  <si>
    <t>IPS l Planting works</t>
  </si>
  <si>
    <t xml:space="preserve">      Plumbing</t>
  </si>
  <si>
    <t xml:space="preserve">        Pumps inside Parcels</t>
  </si>
  <si>
    <t>CLS l Pump room MEC Piping&amp; fitting P5.02</t>
  </si>
  <si>
    <t>CLS l Pump room MEC Piping&amp; fitting P2.15</t>
  </si>
  <si>
    <t>CLS l Pump room MEC Piping&amp; fitting P5.03</t>
  </si>
  <si>
    <t>CLS l Pump room MEC Piping&amp; fitting P5.04</t>
  </si>
  <si>
    <t>CLS l Pump room MEC Piping&amp; fitting P5.05</t>
  </si>
  <si>
    <t>CLS l Pump room MEC Piping&amp; fitting P2.09</t>
  </si>
  <si>
    <t>CLS l Pump room MEC Piping&amp; fitting P4.11</t>
  </si>
  <si>
    <t>CLS l Pump room MEC Piping&amp; fitting P3.09</t>
  </si>
  <si>
    <t>CLS l Civil works For Pump room P5.02</t>
  </si>
  <si>
    <t>CLS l Pump room MEC Piping&amp; fitting P1.11</t>
  </si>
  <si>
    <t>CLS l Pump room MEC Piping&amp; fitting P5.01</t>
  </si>
  <si>
    <t>CLS l Civil works For Pump room P2.15</t>
  </si>
  <si>
    <t>CLS l Valve works For Piping P5.02</t>
  </si>
  <si>
    <t>CLS l Pump room MEC Piping&amp; fitting P3.10</t>
  </si>
  <si>
    <t>CLS l Pump room MEC Piping&amp; fitting P5.06</t>
  </si>
  <si>
    <t>CLS l Civil works For Pump room P5.03</t>
  </si>
  <si>
    <t>CLS l Valve works For Piping P2.15</t>
  </si>
  <si>
    <t>CLS l Civil works For Pump room P5.04</t>
  </si>
  <si>
    <t>CLS l Valve works For Piping P5.03</t>
  </si>
  <si>
    <t>CLS l Valve works For Piping P5.04</t>
  </si>
  <si>
    <t>CLS l Pump room MEC Piping&amp; fitting P3.11</t>
  </si>
  <si>
    <t>CLS l Civil works For Pump room P5.05</t>
  </si>
  <si>
    <t>CLS l Civil works For Pump room P2.09</t>
  </si>
  <si>
    <t>CLS l Civil works For Pump room P4.11</t>
  </si>
  <si>
    <t>CLS l Civil works For Pump room P3.09</t>
  </si>
  <si>
    <t>CLS l Civil works For Pump room P5.01</t>
  </si>
  <si>
    <t>CLS l Civil works For Pump room P5.06</t>
  </si>
  <si>
    <t>CLS l Civil works For Pump room P3.11</t>
  </si>
  <si>
    <t>CLS l Valve works For Piping P5.05</t>
  </si>
  <si>
    <t>CLS l Valve works For Piping P3.09</t>
  </si>
  <si>
    <t>CLS l Civil works For Pump room P1.11</t>
  </si>
  <si>
    <t>CLS l Civil works For Pump room P3.10</t>
  </si>
  <si>
    <t>CLS l Valve works For Piping P2.09</t>
  </si>
  <si>
    <t>CLS l Valve works For Piping P4.11</t>
  </si>
  <si>
    <t>CLS l Valve works For Piping P1.11</t>
  </si>
  <si>
    <t>CLS l Valve works For Piping P5.06</t>
  </si>
  <si>
    <t>CLS l Install of Submersible pumps P2.15</t>
  </si>
  <si>
    <t>CLS l Pump room Electrical connection P5.02</t>
  </si>
  <si>
    <t>CLS l Valve works For Piping P3.10</t>
  </si>
  <si>
    <t>CLS l Valve works For Piping P3.11</t>
  </si>
  <si>
    <t>CLS l Install of Submersible pumps P5.03</t>
  </si>
  <si>
    <t>CLS l Valve works For Piping P5.01</t>
  </si>
  <si>
    <t>CLS l Pump room Electrical connection P2.15</t>
  </si>
  <si>
    <t>CLS l Install of Submersible pumps P2.09</t>
  </si>
  <si>
    <t>CLS l Pump room Electrical connection P5.03</t>
  </si>
  <si>
    <t>CLS l Install of Submersible pumps P4.11</t>
  </si>
  <si>
    <t>CLS l Pump room Electrical connection P5.04</t>
  </si>
  <si>
    <t>CLS l Install of Submersible pumps P1.11</t>
  </si>
  <si>
    <t>CLS l Pump room Electrical connection P5.05</t>
  </si>
  <si>
    <t>CLS l Install of Submersible pumps P3.10</t>
  </si>
  <si>
    <t>CLS l Pump room Electrical connection P2.09</t>
  </si>
  <si>
    <t>CLS l Install of Submersible pumps P5.06</t>
  </si>
  <si>
    <t>CLS l Pump room Electrical connection P4.11</t>
  </si>
  <si>
    <t>CLS l Pump room Electrical connection P3.09</t>
  </si>
  <si>
    <t>CLS l Pump room Electrical connection P1.11</t>
  </si>
  <si>
    <t>CLS l Pump room Electrical connection P3.10</t>
  </si>
  <si>
    <t>CLS l Pump room Electrical connection P5.01</t>
  </si>
  <si>
    <t>CLS l Pump room Electrical connection P5.06</t>
  </si>
  <si>
    <t>CLS l Pump room Electrical connection P3.11</t>
  </si>
  <si>
    <t xml:space="preserve">        Gravity Network Piping</t>
  </si>
  <si>
    <t>CLS l Excavation works for GRP pipes and manholes part 1</t>
  </si>
  <si>
    <t>CLS l Install of Precast Manholes part 1</t>
  </si>
  <si>
    <t>CLS l Install of GRP pipes between manholes part 1</t>
  </si>
  <si>
    <t>CLS l Backfilling works for GRP pipes and manholes part 1</t>
  </si>
  <si>
    <t>CLS l Excavation works for GRP pipes and manholes part 2</t>
  </si>
  <si>
    <t>CLS l Install of Precast Manholes part 2</t>
  </si>
  <si>
    <t>CLS l Install of GRP pipes between manholes part 2</t>
  </si>
  <si>
    <t>CLS l Backfilling works for GRP pipes and manholes part 2</t>
  </si>
  <si>
    <t xml:space="preserve">        Piping Between 5 Parcels and Manholes</t>
  </si>
  <si>
    <t>CLS l Excavation works for HDPE pipes P5.01</t>
  </si>
  <si>
    <t>CLS l Install of HDPE pipes P5.01</t>
  </si>
  <si>
    <t>CLS l Break chamber works for HDPE pipes P5.01</t>
  </si>
  <si>
    <t>CLS l Backfilling works for HDPE pipes P5.01</t>
  </si>
  <si>
    <t>CLS l Excavation works for HDPE pipes P3.09</t>
  </si>
  <si>
    <t>CLS l Install of HDPE pipes P3.09</t>
  </si>
  <si>
    <t>CLS l Break chamber works for HDPE pipes P3.09</t>
  </si>
  <si>
    <t>CLS l Backfilling works for HDPE pipes P3.09</t>
  </si>
  <si>
    <t>CLS l Excavation works for HDPE pipes P5.02</t>
  </si>
  <si>
    <t>CLS l Install of HDPE pipes P5.02</t>
  </si>
  <si>
    <t>CLS l Break chamber works for HDPE pipes P5.02</t>
  </si>
  <si>
    <t>CLS l Backfilling works for HDPE pipes P5.02</t>
  </si>
  <si>
    <t>CLS l Excavation works for HDPE pipes P3.10</t>
  </si>
  <si>
    <t>CLS l Install of HDPE pipes P3.10</t>
  </si>
  <si>
    <t>CLS l Break chamber works for HDPE pipes P3.10</t>
  </si>
  <si>
    <t>CLS l Backfilling works for HDPE pipes P3.10</t>
  </si>
  <si>
    <t>CLS l Excavation works for HDPE pipes P3.11</t>
  </si>
  <si>
    <t>CLS l Install of HDPE pipes P3.11</t>
  </si>
  <si>
    <t>CLS l Break chamber works for HDPE pipes P3.11</t>
  </si>
  <si>
    <t>CLS l Backfilling works for HDPE pipes P3.11</t>
  </si>
  <si>
    <t>CLS l Install of General Duty valves</t>
  </si>
  <si>
    <t xml:space="preserve">        Piping Between 4 Parcels and Pump station&amp; 4 Parecl to RO</t>
  </si>
  <si>
    <t>CLS l Excavation works for HDPE pipes P5.03</t>
  </si>
  <si>
    <t>CLS l Excavation works for HDPE pipes P5.04</t>
  </si>
  <si>
    <t>CLS l Install of HDPE pipes P5.03</t>
  </si>
  <si>
    <t>CLS l Break chamber for HDPE pipes P5.03</t>
  </si>
  <si>
    <t>CLS l Install of HDPE pipes P5.04</t>
  </si>
  <si>
    <t>CLS l Backfilling works for HDPE pipes P5.03</t>
  </si>
  <si>
    <t>CLS l Backfilling works for HDPE pipes P5.04</t>
  </si>
  <si>
    <t>CLS l Excavation works for HDPE pipes P5.05</t>
  </si>
  <si>
    <t>CLS l Install of HDPE pipes P5.05</t>
  </si>
  <si>
    <t>CLS l Backfilling works for HDPE pipes P5.05</t>
  </si>
  <si>
    <t>CLS l Excavation works for HDPE pipes P5.06</t>
  </si>
  <si>
    <t>CLS l Install of HDPE pipes P5.06</t>
  </si>
  <si>
    <t>CLS l Backfilling works for HDPE pipes P5.06</t>
  </si>
  <si>
    <t>CLS l Excavation works for HDPE pipes P2.09</t>
  </si>
  <si>
    <t>CLS l Excavation works for HDPE pipes P2.15</t>
  </si>
  <si>
    <t>CLS l Excavation works for HDPE pipes P1.11</t>
  </si>
  <si>
    <t>CLS l Excavation works for HDPE pipes P4.11</t>
  </si>
  <si>
    <t>CLS l Install of HDPE pipes P2.09</t>
  </si>
  <si>
    <t>CLS l Install of HDPE pipes P2.15</t>
  </si>
  <si>
    <t>CLS l Install of HDPE pipes P1.11</t>
  </si>
  <si>
    <t>CLS l Install of HDPE pipes P4.11</t>
  </si>
  <si>
    <t>CLS l Backfilling works for HDPE pipes P2.09</t>
  </si>
  <si>
    <t>CLS l Backfilling works for HDPE pipes P2.15</t>
  </si>
  <si>
    <t>CLS l Backfilling works for HDPE pipes P1.11</t>
  </si>
  <si>
    <t>CLS l Backfilling works for HDPE pipes P4.11</t>
  </si>
  <si>
    <t xml:space="preserve">        Piping Inside Tunnels</t>
  </si>
  <si>
    <t>CLS l Install of HDPE pipes inside tunnels part 1 (9 Parcel)</t>
  </si>
  <si>
    <t>CLS l Install of HDPE pipes inside tunnels part 2 (P1.11)</t>
  </si>
  <si>
    <t>CLS l Install of HDPE pipes inside tunnels part 3 (P2.09)</t>
  </si>
  <si>
    <t>CLS l Install of HDPE pipes inside tunnels part 4 (P2.15)</t>
  </si>
  <si>
    <t>CLS l Install of HDPE pipes inside tunnels part 5 (P4.11)</t>
  </si>
  <si>
    <t>CLS l Install of GRP pipes inside tunnels</t>
  </si>
  <si>
    <t xml:space="preserve">        Fabricated Drainage Channel</t>
  </si>
  <si>
    <t>CLS l Excavation works for Fabricated Channel</t>
  </si>
  <si>
    <t>CLS l Concrete Works for Fabricated Channel</t>
  </si>
  <si>
    <t>CLS l Protection works for Fabricated Channel</t>
  </si>
  <si>
    <t>CLS l Backfilling works for Fabricated Channel</t>
  </si>
  <si>
    <t xml:space="preserve">        Connecting Works to Existing Networks</t>
  </si>
  <si>
    <t>CLS l Connecting Works to Existing Networks part 1 (9 Parcel)</t>
  </si>
  <si>
    <t>CLS l Connecting Works to Existing Networks part 2 (P1.11)</t>
  </si>
  <si>
    <t>CLS l Connecting Works to Existing Networks part 3 (P2.09)</t>
  </si>
  <si>
    <t>CLS l Connecting Works to Existing Networks part 4 (P2.15)</t>
  </si>
  <si>
    <t>CLS l Connecting Works to Existing Networks part 5 (P4.11)</t>
  </si>
  <si>
    <t xml:space="preserve">      Electrical</t>
  </si>
  <si>
    <t xml:space="preserve">        Remote terminal unit (RTU)</t>
  </si>
  <si>
    <t>CLS l Remote terminal unit connection works part 1</t>
  </si>
  <si>
    <t>CLS l Remote terminal unit connection works part 2</t>
  </si>
  <si>
    <t>CLS l Remote terminal unit connection works part 3</t>
  </si>
  <si>
    <t>CLS l Install of Remote terminal unit panel</t>
  </si>
  <si>
    <t>CLS l Remote terminal unit connection works part 4</t>
  </si>
  <si>
    <t xml:space="preserve">      Communication System</t>
  </si>
  <si>
    <t xml:space="preserve">        Fiber Optic Cable Network</t>
  </si>
  <si>
    <t>CLS l Install of Fiber optic conduits part 1 (9 Parcel)</t>
  </si>
  <si>
    <t>CLS l Install of Fiber optic conduits part 2 (P1.11)</t>
  </si>
  <si>
    <t>CLS l Install of Fiber optic conduits part 3 (P2.09)</t>
  </si>
  <si>
    <t>CLS l Install of Fiber optic conduits part 4 (P2.15)</t>
  </si>
  <si>
    <t>CLS l Install of Fiber optic conduits part 5 (P4.11)</t>
  </si>
  <si>
    <t>CLS l Install of Fiber optic Cables part 1 (9 Parcel)</t>
  </si>
  <si>
    <t>CLS l Install of Fiber optic Cables part 2 (P1.11)</t>
  </si>
  <si>
    <t>CLS l Install of Fiber optic Cables part 3 (P2.09)</t>
  </si>
  <si>
    <t>CLS l Install of Fiber optic Cables part 4 (P2.15)</t>
  </si>
  <si>
    <t>CLS l Install of Fiber optic Cables part 5 (P4.11)</t>
  </si>
  <si>
    <t xml:space="preserve">  Testing &amp; Commissioning</t>
  </si>
  <si>
    <t>RO l Testing &amp; Termination for Thermal &amp; Moisture insulation works</t>
  </si>
  <si>
    <t>RO l Testing &amp; Termination for Communication System</t>
  </si>
  <si>
    <t>RO l Testing &amp; Termination for Process scada system and intrumentation</t>
  </si>
  <si>
    <t>RO l Testing &amp; Termination for Access control CCTV system</t>
  </si>
  <si>
    <t>RO l Testing &amp; Termination for Plumbing Works</t>
  </si>
  <si>
    <t>RO l Testing &amp; Termination for MDB &amp; UPS</t>
  </si>
  <si>
    <t>RO l Testing &amp; Termination for HVAC Piping</t>
  </si>
  <si>
    <t>RO l Testing &amp; Termination for Fire Suppression</t>
  </si>
  <si>
    <t>RO l Testing &amp; Termination for Elevator</t>
  </si>
  <si>
    <t>RO l Testing &amp; Termination for Meduim Voltage &amp; Diesel Generators</t>
  </si>
  <si>
    <t>RO l Testing &amp; Termination for Brackish Water Reverse Osmosis Plant</t>
  </si>
  <si>
    <t>RO l Testing &amp; Termination for Lightning System and Low current</t>
  </si>
  <si>
    <t>IPS l Testing &amp; Termination for Plumbing Works</t>
  </si>
  <si>
    <t>IPS l Testing &amp; Termination for Fire Extinguisher</t>
  </si>
  <si>
    <t>IPS l Testing &amp; Termination for HVAC System</t>
  </si>
  <si>
    <t>IPS l Testing &amp; Termination for Fire Suppression</t>
  </si>
  <si>
    <t>IPS l Testing &amp; Termination for Electronic Safety and Security</t>
  </si>
  <si>
    <t>IPS l Testing &amp; Termination for Communication System</t>
  </si>
  <si>
    <t>IPS l Testing &amp; Termination for Electrical Works</t>
  </si>
  <si>
    <t>IPS l Testing &amp; Termination for Process scada system and intrumentation</t>
  </si>
  <si>
    <t>CLS l Testing &amp; Termination for Connecting Works to Existing Networks</t>
  </si>
  <si>
    <t>CLS l Testing &amp; Termination for GRP pipes</t>
  </si>
  <si>
    <t>CLS l Testing &amp; Termination for Submersible pumps</t>
  </si>
  <si>
    <t>CLS l Testing &amp; Termination for Fiber Optic Cables and Conduits</t>
  </si>
  <si>
    <t>CLS l Testing &amp; Termination for Remote terminal unit (RTU)</t>
  </si>
  <si>
    <t>CLS l Testing &amp; Termination for HDPE pipes</t>
  </si>
  <si>
    <t>CLS l Testing &amp; Termination for Valves Work</t>
  </si>
  <si>
    <t xml:space="preserve">  Hand-Over</t>
  </si>
  <si>
    <t xml:space="preserve">      RO Plant As-Built Drawings</t>
  </si>
  <si>
    <t xml:space="preserve">        RO Plant As-Built Drawing Submittal</t>
  </si>
  <si>
    <t>RO l As-built drawings Submission for Masonry Works</t>
  </si>
  <si>
    <t>RO l As-built drawings Submission for Wood and Plastics</t>
  </si>
  <si>
    <t>RO l As-built drawings Submission for Earth Work</t>
  </si>
  <si>
    <t>RO l As-built drawings Submission for Exterior Improvement</t>
  </si>
  <si>
    <t>RO l As-built drawings Submission for Concrete Works</t>
  </si>
  <si>
    <t>RO l As-built drawings Submission for Thermal and Moisture Protection</t>
  </si>
  <si>
    <t>RO l As-built drawings Submission for Utilities</t>
  </si>
  <si>
    <t>RO l As-built drawings Submission for Plumbing Works</t>
  </si>
  <si>
    <t>RO l As-built drawings Submission for Metal Works</t>
  </si>
  <si>
    <t>RO l As-built drawings Submission for Doors and Windows</t>
  </si>
  <si>
    <t>RO l As-built drawings Submission for Process scada system</t>
  </si>
  <si>
    <t>RO l As-built drawings Submission for Communication System</t>
  </si>
  <si>
    <t>RO l As-built drawings Submission for Electronic Safety and Security</t>
  </si>
  <si>
    <t>RO l As-built drawings Submission for Fire Fighting</t>
  </si>
  <si>
    <t>RO l As-built drawings Submission for HVAC System</t>
  </si>
  <si>
    <t>RO l As-built drawings Submission for Elevators</t>
  </si>
  <si>
    <t xml:space="preserve">        RO Plant As-Built Drawing Approval</t>
  </si>
  <si>
    <t>RO l As-built drawings Approval for Masonry Works</t>
  </si>
  <si>
    <t>RO l As-built drawings Approval for Wood and Plastics</t>
  </si>
  <si>
    <t>RO l As-built drawings Approval for Earth Work</t>
  </si>
  <si>
    <t>RO l As-built drawings Approval for Exterior Improvement</t>
  </si>
  <si>
    <t>RO l As-built drawings Approval for Concrete Works</t>
  </si>
  <si>
    <t>RO l As-built drawings Approval for Thermal and Moisture Protection</t>
  </si>
  <si>
    <t>RO l As-built drawings Approval for Utilities</t>
  </si>
  <si>
    <t>RO l As-built drawings Approval for Plumbing Works</t>
  </si>
  <si>
    <t>RO l As-built drawings Approval for Metal Works</t>
  </si>
  <si>
    <t>RO l As-built drawings Approval for Doors and Windows</t>
  </si>
  <si>
    <t>RO l As-built drawings Approval for Process scada system</t>
  </si>
  <si>
    <t>RO l As-built drawings Approval for Communication System</t>
  </si>
  <si>
    <t>RO l As-built drawings Approval for Electronic Safety and Security</t>
  </si>
  <si>
    <t>RO l As-built drawings Approval for Fire Fighting</t>
  </si>
  <si>
    <t>RO l As-built drawings Approval for HVAC System</t>
  </si>
  <si>
    <t>RO l As-built drawings Approval for Elevators</t>
  </si>
  <si>
    <t xml:space="preserve">      RO Plant Snagging&amp; Desnagging</t>
  </si>
  <si>
    <t>RO l Snagging &amp; desnagging for Furnishings Work</t>
  </si>
  <si>
    <t>RO l Snagging &amp; desnagging for Finishing Works</t>
  </si>
  <si>
    <t>RO l Snagging &amp; desnagging for Aluminium Control booths</t>
  </si>
  <si>
    <t>RO l Snagging &amp; desnagging for Specialtes Work</t>
  </si>
  <si>
    <t xml:space="preserve">      RO Plant Manual and Maintenance</t>
  </si>
  <si>
    <t>RO l Operation and Maintenance Manuals</t>
  </si>
  <si>
    <t xml:space="preserve">      RO Plant Demobilization</t>
  </si>
  <si>
    <t>RO l Demobilization works</t>
  </si>
  <si>
    <t xml:space="preserve">      RO Plant TOC</t>
  </si>
  <si>
    <t>RO l Completion of TOC (Take Over Certificate)</t>
  </si>
  <si>
    <t xml:space="preserve">      RO Plant CDC and CDA</t>
  </si>
  <si>
    <t>RO l Civil Defense Certificate</t>
  </si>
  <si>
    <t>RO l Civil Defense Approval</t>
  </si>
  <si>
    <t xml:space="preserve">      Pump Station As-Built Drawings</t>
  </si>
  <si>
    <t xml:space="preserve">        Pump Station As-Built Drawings Submittal</t>
  </si>
  <si>
    <t>IPS l As-built drawings Submission for HVAC System</t>
  </si>
  <si>
    <t>IPS l As-built drawings Submission for Fire Fighting</t>
  </si>
  <si>
    <t>IPS l As-built drawings Submission for Electronic Safety and Security</t>
  </si>
  <si>
    <t>IPS l As-built drawings Submission for Plumbing Works</t>
  </si>
  <si>
    <t>IPS l As-built drawings Submission for Communication System</t>
  </si>
  <si>
    <t>IPS l As-built drawings Submission for Electronic Earth Work</t>
  </si>
  <si>
    <t>IPS l As-built drawings Submission for Existing Condition</t>
  </si>
  <si>
    <t>IPS l As-built drawings Submission for Thermal and Moisture Protection</t>
  </si>
  <si>
    <t>IPS l As-built drawings Submission for Concrete Works</t>
  </si>
  <si>
    <t>IPS l As-built drawings Submission for Exterior Improvement</t>
  </si>
  <si>
    <t>IPS l As-built drawings Submission for Process scada system</t>
  </si>
  <si>
    <t>IPS l As-built drawings Submission for Masonry Works</t>
  </si>
  <si>
    <t>IPS l As-built drawings Submission for Doors and Windows</t>
  </si>
  <si>
    <t>IPS l As-built drawings Submission for Metal Works</t>
  </si>
  <si>
    <t>IPS l As-built drawings Submission for Wood and Plastics</t>
  </si>
  <si>
    <t xml:space="preserve">        Pump Station As-Built Drawings Approval</t>
  </si>
  <si>
    <t>IPS l As-built drawings Approval for HVAC System</t>
  </si>
  <si>
    <t>IPS l As-built drawings Approval for Fire Fighting</t>
  </si>
  <si>
    <t>IPS l As-built drawings Approval for Electronic Safety and Security</t>
  </si>
  <si>
    <t>IPS l As-built drawings Approval for Plumbing Works</t>
  </si>
  <si>
    <t>IPS l As-built drawings Approval for Communication System</t>
  </si>
  <si>
    <t>IPS l As-built drawings Approval for Electronic Earth Work</t>
  </si>
  <si>
    <t>IPS l As-built drawings Approval for Existing Condition</t>
  </si>
  <si>
    <t>IPS l As-built drawings Approval for Thermal and Moisture Protection</t>
  </si>
  <si>
    <t>IPS l As-built drawings Approval for Concrete Works</t>
  </si>
  <si>
    <t>IPS l As-built drawings Approval for Exterior Improvement</t>
  </si>
  <si>
    <t>IPS l As-built drawings Approval for Process scada system</t>
  </si>
  <si>
    <t>IPS l As-built drawings Approval for Masonry Works</t>
  </si>
  <si>
    <t>IPS l As-built drawings Approval for Doors and Windows</t>
  </si>
  <si>
    <t>IPS l As-built drawings Approval for Metal Works</t>
  </si>
  <si>
    <t>IPS l As-built drawings Approval for Wood and Plastics</t>
  </si>
  <si>
    <t xml:space="preserve">      Pump Station Snagging&amp; Desnagging</t>
  </si>
  <si>
    <t>IPS l Snagging &amp; desnagging for Finishing Works</t>
  </si>
  <si>
    <t>IPS l Snagging &amp; desnagging for Specialtes Work</t>
  </si>
  <si>
    <t>IPS l Snagging &amp; desnagging for Aluminium Control booths</t>
  </si>
  <si>
    <t xml:space="preserve">      Pump Station Manual and Maintenance</t>
  </si>
  <si>
    <t>IPS l Operation and Maintenance Manuals</t>
  </si>
  <si>
    <t xml:space="preserve">      Pump-Station Demobilization</t>
  </si>
  <si>
    <t>IPS l Demobilization works</t>
  </si>
  <si>
    <t xml:space="preserve">      Pump-Station TOC</t>
  </si>
  <si>
    <t>IPS l Completion of TOC (Take Over Certificate)</t>
  </si>
  <si>
    <t xml:space="preserve">      Pump-Station CDC and CDA</t>
  </si>
  <si>
    <t>IPS l Civil Defense Certificate</t>
  </si>
  <si>
    <t>IPS l Civil Defense Approval</t>
  </si>
  <si>
    <t xml:space="preserve">      Collection System As-Built Drawing</t>
  </si>
  <si>
    <t xml:space="preserve">        Collection System As-Built Drawing Submittal</t>
  </si>
  <si>
    <t>CLS l As-built drawings Submission for Plumbing Works</t>
  </si>
  <si>
    <t>CLS l As-built drawings Submission for Pipes and Valves Work</t>
  </si>
  <si>
    <t xml:space="preserve">        Collection System As-Built Drawing Approval</t>
  </si>
  <si>
    <t>CLS l As-built drawings Approval for Plumbing Works</t>
  </si>
  <si>
    <t>CLS l As-built drawings Approval for Pipes and Valves Work</t>
  </si>
  <si>
    <t xml:space="preserve">      Collection System Snagging&amp; Desnagging</t>
  </si>
  <si>
    <t>CLS l Snagging &amp; desnagging</t>
  </si>
  <si>
    <t xml:space="preserve">      Collection System Manual and Maintenance</t>
  </si>
  <si>
    <t>CLS l Operation and Maintenance Manuals</t>
  </si>
  <si>
    <t xml:space="preserve">      Collection System Demobilization</t>
  </si>
  <si>
    <t>CLS l Demobilization works</t>
  </si>
  <si>
    <t xml:space="preserve">      Collection System TOC</t>
  </si>
  <si>
    <t>CLS l Completion of TOC (Take Over Certificate)</t>
  </si>
  <si>
    <t xml:space="preserve">      Collection System CDC and CDA</t>
  </si>
  <si>
    <t>CLS l Civil Defense Certificate</t>
  </si>
  <si>
    <t>CLS l Civil Defense Approval</t>
  </si>
  <si>
    <t>MS.COM.GEN.1000</t>
  </si>
  <si>
    <t>MS.COM.GEN.1005</t>
  </si>
  <si>
    <t>MS.COM.GEN.1015</t>
  </si>
  <si>
    <t>MS.COM.GEN.1045</t>
  </si>
  <si>
    <t>MS.COM.GEN.1030</t>
  </si>
  <si>
    <t>MS.COM.GEN.1035</t>
  </si>
  <si>
    <t>MS.COM.GEN.1025</t>
  </si>
  <si>
    <t>MS.COM.GEN.1040</t>
  </si>
  <si>
    <t>MO.GEN.D01.1015</t>
  </si>
  <si>
    <t>MO.GEN.D01.1005</t>
  </si>
  <si>
    <t>MO.GEN.D01.1030</t>
  </si>
  <si>
    <t>MO.GEN.D01.1006</t>
  </si>
  <si>
    <t>MO.GEN.D01.1011</t>
  </si>
  <si>
    <t>MO.GEN.D01.1007</t>
  </si>
  <si>
    <t>MO.GEN.D01.1008</t>
  </si>
  <si>
    <t>MO.GEN.D01.1009</t>
  </si>
  <si>
    <t>GN.GEN.D01.1020</t>
  </si>
  <si>
    <t>GN.GEN.D01.1025</t>
  </si>
  <si>
    <t>GN.GEN.D01.1010</t>
  </si>
  <si>
    <t>EN.RO.D31.SDS.1215</t>
  </si>
  <si>
    <t>EN.RO.D31.SDS.1220</t>
  </si>
  <si>
    <t>EN.RO.D31.SDS.1225</t>
  </si>
  <si>
    <t>EN.RO.D03.SDS.1000</t>
  </si>
  <si>
    <t>EN.RO.D03.SDS.1005</t>
  </si>
  <si>
    <t>EN.RO.D03.SDS.1050</t>
  </si>
  <si>
    <t>EN.RO.D03.SDS.1010</t>
  </si>
  <si>
    <t>EN.RO.D03.SDS.1030</t>
  </si>
  <si>
    <t>EN.RO.D03.SDS.1015</t>
  </si>
  <si>
    <t>EN.RO.D03.SDS.1035</t>
  </si>
  <si>
    <t>EN.RO.D03.SDS.1025</t>
  </si>
  <si>
    <t>EN.RO.D03.SDS.1020</t>
  </si>
  <si>
    <t>EN.RO.D03.SDS.1040</t>
  </si>
  <si>
    <t>EN.RO.D03.SDS.1045</t>
  </si>
  <si>
    <t>EN.RO.D04.SDS.1055</t>
  </si>
  <si>
    <t>EN.RO.D04.SDS.1060</t>
  </si>
  <si>
    <t>EN.RO.D05.SDS.1065</t>
  </si>
  <si>
    <t>EN.RO.D07.SDS.1080</t>
  </si>
  <si>
    <t>EN.RO.D07.SDS.1070</t>
  </si>
  <si>
    <t>EN.RO.D07.SDS.1075</t>
  </si>
  <si>
    <t>EN.RO.D08.SDS.1085</t>
  </si>
  <si>
    <t>EN.RO.D08.SDS.1090</t>
  </si>
  <si>
    <t>EN.RO.D09.SDS.1095</t>
  </si>
  <si>
    <t>EN.RO.D09.SDS.1100</t>
  </si>
  <si>
    <t>EN.RO.D14.SDS.1105</t>
  </si>
  <si>
    <t>EN.RO.D21.SDS.1115</t>
  </si>
  <si>
    <t>EN.RO.D21.SDS.1120</t>
  </si>
  <si>
    <t>EN.RO.D21.SDS.1125</t>
  </si>
  <si>
    <t>EN.RO.D21.SDS.1110</t>
  </si>
  <si>
    <t>EN.RO.D22.SDS.1145</t>
  </si>
  <si>
    <t>EN.RO.D22.SDS.1135</t>
  </si>
  <si>
    <t>EN.RO.D22.SDS.1140</t>
  </si>
  <si>
    <t>EN.RO.D22.SDS.1130</t>
  </si>
  <si>
    <t>EN.RO.D23.SDS.1150</t>
  </si>
  <si>
    <t>EN.RO.D23.SDS.1155</t>
  </si>
  <si>
    <t>EN.RO.D23.SDS.1160</t>
  </si>
  <si>
    <t>EN.RO.D26.SDS.1190</t>
  </si>
  <si>
    <t>EN.RO.D26.SDS.1175</t>
  </si>
  <si>
    <t>EN.RO.D26.SDS.1180</t>
  </si>
  <si>
    <t>EN.RO.D26.SDS.1185</t>
  </si>
  <si>
    <t>EN.RO.D26.SDS.1165</t>
  </si>
  <si>
    <t>EN.RO.D26.SDS.1170</t>
  </si>
  <si>
    <t>EN.RO.D27.SDS.1195</t>
  </si>
  <si>
    <t>EN.RO.D28.SDS.1205</t>
  </si>
  <si>
    <t>EN.RO.D28.SDS.1210</t>
  </si>
  <si>
    <t>EN.RO.D28.SDS.1200</t>
  </si>
  <si>
    <t>EN.RO.D32.SDS.1230</t>
  </si>
  <si>
    <t>EN.RO.D33.SDS.1235</t>
  </si>
  <si>
    <t>EN.RO.D40.SDS.1240</t>
  </si>
  <si>
    <t>EN.RO.D03.SDA.1000</t>
  </si>
  <si>
    <t>EN.RO.D03.SDA.1005</t>
  </si>
  <si>
    <t>EN.RO.D03.SDA.1050</t>
  </si>
  <si>
    <t>EN.RO.D03.SDA.1010</t>
  </si>
  <si>
    <t>EN.RO.D03.SDA.1030</t>
  </si>
  <si>
    <t>EN.RO.D03.SDA.1015</t>
  </si>
  <si>
    <t>EN.RO.D03.SDA.1035</t>
  </si>
  <si>
    <t>EN.RO.D03.SDA.1025</t>
  </si>
  <si>
    <t>EN.RO.D03.SDA.1020</t>
  </si>
  <si>
    <t>EN.RO.D03.SDA.1040</t>
  </si>
  <si>
    <t>EN.RO.D03.SDA.1045</t>
  </si>
  <si>
    <t>EN.RO.D04.SDA.1055</t>
  </si>
  <si>
    <t>EN.RO.D04.SDA.1060</t>
  </si>
  <si>
    <t>EN.RO.D05.SDA.1065</t>
  </si>
  <si>
    <t>EN.RO.D07.SDA.1080</t>
  </si>
  <si>
    <t>EN.RO.D07.SDA.1070</t>
  </si>
  <si>
    <t>EN.RO.D07.SDA.1075</t>
  </si>
  <si>
    <t>EN.RO.D08.SDA.1085</t>
  </si>
  <si>
    <t>EN.RO.D08.SDA.1090</t>
  </si>
  <si>
    <t>EN.RO.D09.SDA.1095</t>
  </si>
  <si>
    <t>EN.RO.D09.SDA.1100</t>
  </si>
  <si>
    <t>EN.RO.D14.SDA.1105</t>
  </si>
  <si>
    <t>EN.RO.D21.SDA.1115</t>
  </si>
  <si>
    <t>EN.RO.D21.SDA.1120</t>
  </si>
  <si>
    <t>EN.RO.D21.SDA.1125</t>
  </si>
  <si>
    <t>EN.RO.D21.SDA.1110</t>
  </si>
  <si>
    <t>EN.RO.D22.SDA.1145</t>
  </si>
  <si>
    <t>EN.RO.D22.SDA.1135</t>
  </si>
  <si>
    <t>EN.RO.D22.SDA.1140</t>
  </si>
  <si>
    <t>EN.RO.D22.SDA.1130</t>
  </si>
  <si>
    <t>EN.RO.D23.SDA.1150</t>
  </si>
  <si>
    <t>EN.RO.D23.SDA.1155</t>
  </si>
  <si>
    <t>EN.RO.D23.SDA.1160</t>
  </si>
  <si>
    <t>EN.RO.D26.SDA.1190</t>
  </si>
  <si>
    <t>EN.RO.D26.SDA.1175</t>
  </si>
  <si>
    <t>EN.RO.D26.SDA.1180</t>
  </si>
  <si>
    <t>EN.RO.D26.SDA.1185</t>
  </si>
  <si>
    <t>EN.RO.D26.SDA.1165</t>
  </si>
  <si>
    <t>EN.RO.D26.SDA.1170</t>
  </si>
  <si>
    <t>EN.RO.D27.SDA.1195</t>
  </si>
  <si>
    <t>EN.RO.D28.SDA.1205</t>
  </si>
  <si>
    <t>EN.RO.D28.SDA.1210</t>
  </si>
  <si>
    <t>EN.RO.D28.SDA.1200</t>
  </si>
  <si>
    <t>EN.RO.D31.SDA.1215</t>
  </si>
  <si>
    <t>EN.RO.D31.SDA.1220</t>
  </si>
  <si>
    <t>EN.RO.D31.SDA.1225</t>
  </si>
  <si>
    <t>EN.RO.D32.SDA.1230</t>
  </si>
  <si>
    <t>EN.RO.D33.SDA.1235</t>
  </si>
  <si>
    <t>EN.RO.D40.SDA.1240</t>
  </si>
  <si>
    <t>EN.PS.D02.SDS.1000</t>
  </si>
  <si>
    <t>EN.PS.D02.SDA.1000</t>
  </si>
  <si>
    <t>EN.PS.D03.SDS.1010</t>
  </si>
  <si>
    <t>EN.PS.D04.SDS.1015</t>
  </si>
  <si>
    <t>EN.PS.D05.SDS.1020</t>
  </si>
  <si>
    <t>EN.PS.D07.SDS.1025</t>
  </si>
  <si>
    <t>EN.PS.D08.SDS.1030</t>
  </si>
  <si>
    <t>EN.PS.D08.SDS.1035</t>
  </si>
  <si>
    <t>EN.PS.D13.SDS.1040</t>
  </si>
  <si>
    <t>EN.PS.D21.SDS.1045</t>
  </si>
  <si>
    <t>EN.PS.D22.SDS.1050</t>
  </si>
  <si>
    <t>EN.PS.D22.SDS.1060</t>
  </si>
  <si>
    <t>EN.PS.D22.SDS.1055</t>
  </si>
  <si>
    <t>EN.PS.D23.SDS.1065</t>
  </si>
  <si>
    <t>EN.PS.D26.SDS.1075</t>
  </si>
  <si>
    <t>EN.PS.D26.SDS.1080</t>
  </si>
  <si>
    <t>EN.PS.D26.SDS.1085</t>
  </si>
  <si>
    <t>EN.PS.D26.SDS.1090</t>
  </si>
  <si>
    <t>EN.PS.D26.SDS.1070</t>
  </si>
  <si>
    <t>EN.PS.D27.SDS.1095</t>
  </si>
  <si>
    <t>EN.PS.D28.SDS.1100</t>
  </si>
  <si>
    <t>EN.PS.D28.SDS.1105</t>
  </si>
  <si>
    <t>EN.PS.D28.SDS.1110</t>
  </si>
  <si>
    <t>EN.PS.D31.SDS.1115</t>
  </si>
  <si>
    <t>EN.PS.D32.SDS.1130</t>
  </si>
  <si>
    <t>EN.PS.D32.SDS.1120</t>
  </si>
  <si>
    <t>EN.PS.D32.SDS.1125</t>
  </si>
  <si>
    <t>EN.PS.D32.SDS.1135</t>
  </si>
  <si>
    <t>EN.PS.D40.SDS.1140</t>
  </si>
  <si>
    <t>EN.PS.D03.SDA.1010</t>
  </si>
  <si>
    <t>EN.PS.D04.SDA.1015</t>
  </si>
  <si>
    <t>EN.PS.D05.SDA.1020</t>
  </si>
  <si>
    <t>EN.PS.D07.SDA.1025</t>
  </si>
  <si>
    <t>EN.PS.D08.SDA.1030</t>
  </si>
  <si>
    <t>EN.PS.D08.SDA.1035</t>
  </si>
  <si>
    <t>EN.PS.D13.SDA.1040</t>
  </si>
  <si>
    <t>EN.PS.D21.SDA.1045</t>
  </si>
  <si>
    <t>EN.PS.D22.SDA.1050</t>
  </si>
  <si>
    <t>EN.PS.D22.SDA.1060</t>
  </si>
  <si>
    <t>EN.PS.D22.SDA.1055</t>
  </si>
  <si>
    <t>EN.PS.D23.SDA.1065</t>
  </si>
  <si>
    <t>EN.PS.D26.SDA.1075</t>
  </si>
  <si>
    <t>EN.PS.D26.SDA.1080</t>
  </si>
  <si>
    <t>EN.PS.D26.SDA.1085</t>
  </si>
  <si>
    <t>EN.PS.D26.SDA.1090</t>
  </si>
  <si>
    <t>EN.PS.D26.SDA.1070</t>
  </si>
  <si>
    <t>EN.PS.D27.SDA.1095</t>
  </si>
  <si>
    <t>EN.PS.D28.SDA.1100</t>
  </si>
  <si>
    <t>EN.PS.D28.SDA.1105</t>
  </si>
  <si>
    <t>EN.PS.D28.SDA.1110</t>
  </si>
  <si>
    <t>EN.PS.D31.SDA.1115</t>
  </si>
  <si>
    <t>EN.PS.D32.SDA.1130</t>
  </si>
  <si>
    <t>EN.PS.D32.SDA.1120</t>
  </si>
  <si>
    <t>EN.PS.D32.SDA.1125</t>
  </si>
  <si>
    <t>EN.PS.D32.SDA.1135</t>
  </si>
  <si>
    <t>EN.PS.D40.SDA.1140</t>
  </si>
  <si>
    <t>EN.CL.D33.SDS.1005</t>
  </si>
  <si>
    <t>EN.CL.D22.SDS.1000</t>
  </si>
  <si>
    <t>EN.CL.D33.SDS.1015</t>
  </si>
  <si>
    <t>EN.CL.D33.SDS.1010</t>
  </si>
  <si>
    <t>EN.CL.D33.SDS.1020</t>
  </si>
  <si>
    <t>EN.CL.D33.SDS.1030</t>
  </si>
  <si>
    <t>EN.CL.D33.SDS.1025</t>
  </si>
  <si>
    <t>EN.CL.D33.SDA.1005</t>
  </si>
  <si>
    <t>EN.CL.D22.SDA.1000</t>
  </si>
  <si>
    <t>EN.CL.D33.SDA.1015</t>
  </si>
  <si>
    <t>EN.CL.D33.SDA.1010</t>
  </si>
  <si>
    <t>EN.CL.D33.SDA.1020</t>
  </si>
  <si>
    <t>EN.CL.D33.SDA.1030</t>
  </si>
  <si>
    <t>EN.CL.D33.SDA.1025</t>
  </si>
  <si>
    <t>PR.RO.D31.MTS.1035</t>
  </si>
  <si>
    <t>PR.RO.D07.MTS.1030</t>
  </si>
  <si>
    <t>PR.RO.D04.MTS.1040</t>
  </si>
  <si>
    <t>PR.RO.D09.MTS.1060</t>
  </si>
  <si>
    <t>PR.RO.D08.MTS.1050</t>
  </si>
  <si>
    <t>PR.RO.D09.MTS.1055</t>
  </si>
  <si>
    <t>PR.RO.D04.MTS.1045</t>
  </si>
  <si>
    <t>PR.RO.D21.MTS.1065</t>
  </si>
  <si>
    <t>PR.RO.D22.MTS.1075</t>
  </si>
  <si>
    <t>PR.RO.D22.MTS.1070</t>
  </si>
  <si>
    <t>PR.RO.D22.MTS.1080</t>
  </si>
  <si>
    <t>PR.RO.D23.MTS.1090</t>
  </si>
  <si>
    <t>PR.RO.D23.MTS.1085</t>
  </si>
  <si>
    <t>PR.RO.D23.MTS.1095</t>
  </si>
  <si>
    <t>PR.RO.D26.MTS.1110</t>
  </si>
  <si>
    <t>PR.RO.D26.MTS.1115</t>
  </si>
  <si>
    <t>PR.RO.D26.MTS.1100</t>
  </si>
  <si>
    <t>PR.RO.D26.MTS.1105</t>
  </si>
  <si>
    <t>PR.RO.D27.MTS.1125</t>
  </si>
  <si>
    <t>PR.RO.D27.MTS.1130</t>
  </si>
  <si>
    <t>PR.RO.D27.MTS.1135</t>
  </si>
  <si>
    <t>PR.RO.D27.MTS.1120</t>
  </si>
  <si>
    <t>PR.RO.D28.MTS.1140</t>
  </si>
  <si>
    <t>PR.RO.D28.MTS.1145</t>
  </si>
  <si>
    <t>PR.RO.D28.MTS.1150</t>
  </si>
  <si>
    <t>PR.RO.D32.MTS.1160</t>
  </si>
  <si>
    <t>PR.RO.D32.MTS.1155</t>
  </si>
  <si>
    <t>PR.RO.D31.MTA.1035</t>
  </si>
  <si>
    <t>PR.RO.D07.MTA.1030</t>
  </si>
  <si>
    <t>PR.RO.D04.MTA.1040</t>
  </si>
  <si>
    <t>PR.RO.D09.MTA.1060</t>
  </si>
  <si>
    <t>PR.RO.D08.MTA.1050</t>
  </si>
  <si>
    <t>PR.RO.D09.MTA.1055</t>
  </si>
  <si>
    <t>PR.RO.D04.MTA.1045</t>
  </si>
  <si>
    <t>PR.RO.D21.MTA.1065</t>
  </si>
  <si>
    <t>PR.RO.D22.MTA.1075</t>
  </si>
  <si>
    <t>PR.RO.D22.MTA.1070</t>
  </si>
  <si>
    <t>PR.RO.D22.MTA.1080</t>
  </si>
  <si>
    <t>PR.RO.D23.MTA.1090</t>
  </si>
  <si>
    <t>PR.RO.D23.MTA.1085</t>
  </si>
  <si>
    <t>PR.RO.D23.MTA.1095</t>
  </si>
  <si>
    <t>PR.RO.D26.MTA.1110</t>
  </si>
  <si>
    <t>PR.RO.D26.MTA.1115</t>
  </si>
  <si>
    <t>PR.RO.D26.MTA.1100</t>
  </si>
  <si>
    <t>PR.RO.D26.MTA.1105</t>
  </si>
  <si>
    <t>PR.RO.D27.MTA.1125</t>
  </si>
  <si>
    <t>PR.RO.D27.MTA.1130</t>
  </si>
  <si>
    <t>PR.RO.D27.MTA.1135</t>
  </si>
  <si>
    <t>PR.RO.D27.MTA.1120</t>
  </si>
  <si>
    <t>PR.RO.D28.MTA.1140</t>
  </si>
  <si>
    <t>PR.RO.D28.MTA.1145</t>
  </si>
  <si>
    <t>PR.RO.D28.MTA.1150</t>
  </si>
  <si>
    <t>PR.RO.D32.MTA.1160</t>
  </si>
  <si>
    <t>PR.RO.D32.MTA.1155</t>
  </si>
  <si>
    <t>PR.RO.D31.MPO.1035</t>
  </si>
  <si>
    <t>PR.RO.D07.MPO.1030</t>
  </si>
  <si>
    <t>PR.RO.D04.MPO.1040</t>
  </si>
  <si>
    <t>PR.RO.D09.MPO.1060</t>
  </si>
  <si>
    <t>PR.RO.D08.MPO.1050</t>
  </si>
  <si>
    <t>PR.RO.D09.MPO.1055</t>
  </si>
  <si>
    <t>PR.RO.D04.MPO.1045</t>
  </si>
  <si>
    <t>PR.RO.D21.MPO.1065</t>
  </si>
  <si>
    <t>PR.RO.D22.MPO.1075</t>
  </si>
  <si>
    <t>PR.RO.D22.MPO.1070</t>
  </si>
  <si>
    <t>PR.RO.D22.MPO.1080</t>
  </si>
  <si>
    <t>PR.RO.D23.MPO.1090</t>
  </si>
  <si>
    <t>PR.RO.D23.MPO.1085</t>
  </si>
  <si>
    <t>PR.RO.D23.MPO.1095</t>
  </si>
  <si>
    <t>PR.RO.D26.MPO.1110</t>
  </si>
  <si>
    <t>PR.RO.D26.MPO.1115</t>
  </si>
  <si>
    <t>PR.RO.D26.MPO.1100</t>
  </si>
  <si>
    <t>PR.RO.D26.MPO.1105</t>
  </si>
  <si>
    <t>PR.RO.D27.MPO.1125</t>
  </si>
  <si>
    <t>PR.RO.D27.MPO.1135</t>
  </si>
  <si>
    <t>PR.RO.D27.MPO.1130</t>
  </si>
  <si>
    <t>PR.RO.D27.MPO.1120</t>
  </si>
  <si>
    <t>PR.RO.D28.MPO.1140</t>
  </si>
  <si>
    <t>PR.RO.D28.MPO.1145</t>
  </si>
  <si>
    <t>PR.RO.D28.MPO.1150</t>
  </si>
  <si>
    <t>PR.RO.D32.MPO.1160</t>
  </si>
  <si>
    <t>PR.RO.D32.MPO.1155</t>
  </si>
  <si>
    <t>PR.RO.D31.MTD.1035</t>
  </si>
  <si>
    <t>PR.RO.D07.MTD.1030</t>
  </si>
  <si>
    <t>PR.RO.D04.MTD.1040</t>
  </si>
  <si>
    <t>PR.RO.D09.MTD.1060</t>
  </si>
  <si>
    <t>PR.RO.D08.MTD.1050</t>
  </si>
  <si>
    <t>PR.RO.D09.MTD.1055</t>
  </si>
  <si>
    <t>PR.RO.D04.MTD.1045</t>
  </si>
  <si>
    <t>PR.RO.D21.MTD.1065</t>
  </si>
  <si>
    <t>PR.RO.D22.MTD.1075</t>
  </si>
  <si>
    <t>PR.RO.D22.MTD.1070</t>
  </si>
  <si>
    <t>PR.RO.D22.MTD.1080</t>
  </si>
  <si>
    <t>PR.RO.D23.MTD.1090</t>
  </si>
  <si>
    <t>PR.RO.D23.MTD.1085</t>
  </si>
  <si>
    <t>PR.RO.D23.MTD.1095</t>
  </si>
  <si>
    <t>PR.RO.D26.MTD.1110</t>
  </si>
  <si>
    <t>PR.RO.D26.MTD.1115</t>
  </si>
  <si>
    <t>PR.RO.D26.MTD.1100</t>
  </si>
  <si>
    <t>PR.RO.D26.MTD.1105</t>
  </si>
  <si>
    <t>PR.RO.D27.MTD.1125</t>
  </si>
  <si>
    <t>PR.RO.D27.MTD.1135</t>
  </si>
  <si>
    <t>PR.RO.D27.MTD.1130</t>
  </si>
  <si>
    <t>PR.RO.D27.MTD.1120</t>
  </si>
  <si>
    <t>PR.RO.D28.MTD.1140</t>
  </si>
  <si>
    <t>PR.RO.D28.MTD.1150</t>
  </si>
  <si>
    <t>PR.RO.D28.MTD.1145</t>
  </si>
  <si>
    <t>PR.RO.D32.MTD.1155</t>
  </si>
  <si>
    <t>PR.RO.D32.MTD.1160</t>
  </si>
  <si>
    <t>PR.RO.D05.MTS.1165</t>
  </si>
  <si>
    <t>PR.RO.D08.MTS.1175</t>
  </si>
  <si>
    <t>PR.RO.D07.MTS.1170</t>
  </si>
  <si>
    <t>PR.RO.D14.MTS.1180</t>
  </si>
  <si>
    <t>PR.RO.D21.MTS.1185</t>
  </si>
  <si>
    <t>PR.RO.D21.MTS.1190</t>
  </si>
  <si>
    <t>PR.RO.D21.MTS.1195</t>
  </si>
  <si>
    <t>PR.RO.D22.MTS.1200</t>
  </si>
  <si>
    <t>PR.RO.D22.MTS.1205</t>
  </si>
  <si>
    <t>PR.RO.D23.MTS.1220</t>
  </si>
  <si>
    <t>PR.RO.D23.MTS.1215</t>
  </si>
  <si>
    <t>PR.RO.D23.MTS.1210</t>
  </si>
  <si>
    <t>PR.RO.D26.MTS.1235</t>
  </si>
  <si>
    <t>PR.RO.D26.MTS.1225</t>
  </si>
  <si>
    <t>PR.RO.D26.MTS.1230</t>
  </si>
  <si>
    <t>PR.RO.D26.MTS.1250</t>
  </si>
  <si>
    <t>PR.RO.D26.MTS.1245</t>
  </si>
  <si>
    <t>PR.RO.D26.MTS.1255</t>
  </si>
  <si>
    <t>PR.RO.D26.MTS.1240</t>
  </si>
  <si>
    <t>PR.RO.D33.MTS.1260</t>
  </si>
  <si>
    <t>PR.RO.D40.MTS.1265</t>
  </si>
  <si>
    <t>PR.RO.D05.MTA.1165</t>
  </si>
  <si>
    <t>PR.RO.D08.MTA.1175</t>
  </si>
  <si>
    <t>PR.RO.D07.MTA.1170</t>
  </si>
  <si>
    <t>PR.RO.D14.MTA.1180</t>
  </si>
  <si>
    <t>PR.RO.D21.MTA.1185</t>
  </si>
  <si>
    <t>PR.RO.D21.MTA.1190</t>
  </si>
  <si>
    <t>PR.RO.D21.MTA.1195</t>
  </si>
  <si>
    <t>PR.RO.D22.MTA.1200</t>
  </si>
  <si>
    <t>PR.RO.D22.MTA.1205</t>
  </si>
  <si>
    <t>PR.RO.D23.MTA.1220</t>
  </si>
  <si>
    <t>PR.RO.D23.MTA.1215</t>
  </si>
  <si>
    <t>PR.RO.D23.MTA.1210</t>
  </si>
  <si>
    <t>PR.RO.D26.MTA.1235</t>
  </si>
  <si>
    <t>PR.RO.D26.MTA.1225</t>
  </si>
  <si>
    <t>PR.RO.D26.MTA.1230</t>
  </si>
  <si>
    <t>PR.RO.D26.MTA.1250</t>
  </si>
  <si>
    <t>PR.RO.D26.MTA.1245</t>
  </si>
  <si>
    <t>PR.RO.D26.MTA.1255</t>
  </si>
  <si>
    <t>PR.RO.D26.MTA.1240</t>
  </si>
  <si>
    <t>PR.RO.D33.MTA.1260</t>
  </si>
  <si>
    <t>PR.RO.D40.MTA.1265</t>
  </si>
  <si>
    <t>PR.RO.D05.MPO.1165</t>
  </si>
  <si>
    <t>PR.RO.D08.MPO.1175</t>
  </si>
  <si>
    <t>PR.RO.D07.MPO.1170</t>
  </si>
  <si>
    <t>PR.RO.D14.MPO.1180</t>
  </si>
  <si>
    <t>PR.RO.D21.MPO.1185</t>
  </si>
  <si>
    <t>PR.RO.D21.MPO.1190</t>
  </si>
  <si>
    <t>PR.RO.D21.MPO.1195</t>
  </si>
  <si>
    <t>PR.RO.D22.MPO.1200</t>
  </si>
  <si>
    <t>PR.RO.D22.MPO.1205</t>
  </si>
  <si>
    <t>PR.RO.D23.MPO.1220</t>
  </si>
  <si>
    <t>PR.RO.D23.MPO.1215</t>
  </si>
  <si>
    <t>PR.RO.D23.MPO.1210</t>
  </si>
  <si>
    <t>PR.RO.D26.MPO.1235</t>
  </si>
  <si>
    <t>PR.RO.D26.MPO.1225</t>
  </si>
  <si>
    <t>PR.RO.D26.MPO.1250</t>
  </si>
  <si>
    <t>PR.RO.D26.MPO.1230</t>
  </si>
  <si>
    <t>PR.RO.D26.MPO.1245</t>
  </si>
  <si>
    <t>PR.RO.D26.MPO.1255</t>
  </si>
  <si>
    <t>PR.RO.D26.MPO.1240</t>
  </si>
  <si>
    <t>PR.RO.D40.MPO.1265</t>
  </si>
  <si>
    <t>PR.RO.D33.MPO.1260</t>
  </si>
  <si>
    <t>PR.RO.D05.MTD.1165</t>
  </si>
  <si>
    <t>PR.RO.D08.MTD.1175</t>
  </si>
  <si>
    <t>PR.RO.D07.MTD.1170</t>
  </si>
  <si>
    <t>PR.RO.D14.MTD.1180</t>
  </si>
  <si>
    <t>PR.RO.D21.MTD.1185</t>
  </si>
  <si>
    <t>PR.RO.D21.MTD.1190</t>
  </si>
  <si>
    <t>PR.RO.D21.MTD.1195</t>
  </si>
  <si>
    <t>PR.RO.D22.MTD.1200</t>
  </si>
  <si>
    <t>PR.RO.D22.MTD.1205</t>
  </si>
  <si>
    <t>PR.RO.D23.MTD.1220</t>
  </si>
  <si>
    <t>PR.RO.D23.MTD.1215</t>
  </si>
  <si>
    <t>PR.RO.D23.MTD.1210</t>
  </si>
  <si>
    <t>PR.RO.D26.MTD.1250</t>
  </si>
  <si>
    <t>PR.RO.D26.MTD.1245</t>
  </si>
  <si>
    <t>PR.RO.D26.MTD.1235</t>
  </si>
  <si>
    <t>PR.RO.D26.MTD.1255</t>
  </si>
  <si>
    <t>PR.RO.D26.MTD.1240</t>
  </si>
  <si>
    <t>PR.RO.D26.MTD.1225</t>
  </si>
  <si>
    <t>PR.RO.D26.MTD.1230</t>
  </si>
  <si>
    <t>PR.RO.D40.MTD.1265</t>
  </si>
  <si>
    <t>PR.RO.D33.MTD.1260</t>
  </si>
  <si>
    <t>PR.PS.D31.MTS.1005</t>
  </si>
  <si>
    <t>PR.PS.D07.MTS.1000</t>
  </si>
  <si>
    <t>PR.PS.D04.MTS.1010</t>
  </si>
  <si>
    <t>PR.PS.D07.MTS.1020</t>
  </si>
  <si>
    <t>PR.PS.D13.MTS.1035</t>
  </si>
  <si>
    <t>PR.PS.D08.MTS.1030</t>
  </si>
  <si>
    <t>PR.PS.D07.MTS.1025</t>
  </si>
  <si>
    <t>PR.PS.D05.MTS.1015</t>
  </si>
  <si>
    <t>PR.PS.D22.MTS.1045</t>
  </si>
  <si>
    <t>PR.PS.D22.MTS.1040</t>
  </si>
  <si>
    <t>PR.PS.D27.MTS.1050</t>
  </si>
  <si>
    <t>PR.PS.D28.MTS.1055</t>
  </si>
  <si>
    <t>PR.PS.D28.MTS.1060</t>
  </si>
  <si>
    <t>PR.PS.D28.MTS.1065</t>
  </si>
  <si>
    <t>PR.PS.D32.MTS.1070</t>
  </si>
  <si>
    <t>PR.PS.D32.MTS.1075</t>
  </si>
  <si>
    <t>PR.PS.D31.MTA.1005</t>
  </si>
  <si>
    <t>PR.PS.D07.MTA.1000</t>
  </si>
  <si>
    <t>PR.PS.D04.MTA.1010</t>
  </si>
  <si>
    <t>PR.PS.D07.MTA.1020</t>
  </si>
  <si>
    <t>PR.PS.D13.MTA.1035</t>
  </si>
  <si>
    <t>PR.PS.D08.MTA.1030</t>
  </si>
  <si>
    <t>PR.PS.D07.MTA.1025</t>
  </si>
  <si>
    <t>PR.PS.D05.MTA.1015</t>
  </si>
  <si>
    <t>PR.PS.D22.MTA.1045</t>
  </si>
  <si>
    <t>PR.PS.D22.MTA.1040</t>
  </si>
  <si>
    <t>PR.PS.D27.MTA.1050</t>
  </si>
  <si>
    <t>PR.PS.D28.MTA.1055</t>
  </si>
  <si>
    <t>PR.PS.D28.MTA.1060</t>
  </si>
  <si>
    <t>PR.PS.D28.MTA.1065</t>
  </si>
  <si>
    <t>PR.PS.D32.MTA.1070</t>
  </si>
  <si>
    <t>PR.PS.D32.MTA.1075</t>
  </si>
  <si>
    <t>PR.PS.D31.MPO.1005</t>
  </si>
  <si>
    <t>PR.PS.D07.MPO.1000</t>
  </si>
  <si>
    <t>PR.PS.D04.MPO.1010</t>
  </si>
  <si>
    <t>PR.PS.D07.MPO.1020</t>
  </si>
  <si>
    <t>PR.PS.D13.MPO.1035</t>
  </si>
  <si>
    <t>PR.PS.D08.MPO.1030</t>
  </si>
  <si>
    <t>PR.PS.D07.MPO.1025</t>
  </si>
  <si>
    <t>PR.PS.D05.MPO.1015</t>
  </si>
  <si>
    <t>PR.PS.D22.MPO.1045</t>
  </si>
  <si>
    <t>PR.PS.D22.MPO.1040</t>
  </si>
  <si>
    <t>PR.PS.D27.MPO.1050</t>
  </si>
  <si>
    <t>PR.PS.D28.MPO.1055</t>
  </si>
  <si>
    <t>PR.PS.D28.MPO.1060</t>
  </si>
  <si>
    <t>PR.PS.D28.MPO.1065</t>
  </si>
  <si>
    <t>PR.PS.D32.MPO.1070</t>
  </si>
  <si>
    <t>PR.PS.D32.MPO.1075</t>
  </si>
  <si>
    <t>PR.PS.D31.MTD.1005</t>
  </si>
  <si>
    <t>PR.PS.D07.MTD.1000</t>
  </si>
  <si>
    <t>PR.PS.D04.MTD.1010</t>
  </si>
  <si>
    <t>PR.PS.D07.MTD.1020</t>
  </si>
  <si>
    <t>PR.PS.D13.MTD.1035</t>
  </si>
  <si>
    <t>PR.PS.D08.MTD.1030</t>
  </si>
  <si>
    <t>PR.PS.D07.MTD.1025</t>
  </si>
  <si>
    <t>PR.PS.D05.MTD.1015</t>
  </si>
  <si>
    <t>PR.PS.D22.MTD.1045</t>
  </si>
  <si>
    <t>PR.PS.D22.MTD.1040</t>
  </si>
  <si>
    <t>PR.PS.D27.MTD.1050</t>
  </si>
  <si>
    <t>PR.PS.D28.MTD.1055</t>
  </si>
  <si>
    <t>PR.PS.D28.MTD.1060</t>
  </si>
  <si>
    <t>PR.PS.D28.MTD.1065</t>
  </si>
  <si>
    <t>PR.PS.D32.MTD.1070</t>
  </si>
  <si>
    <t>PR.PS.D32.MTD.1075</t>
  </si>
  <si>
    <t>PR.PS.D21.MTS.1080</t>
  </si>
  <si>
    <t>PR.PS.D22.MTS.1085</t>
  </si>
  <si>
    <t>PR.PS.D23.MTS.1090</t>
  </si>
  <si>
    <t>PR.PS.D26.MTS.1100</t>
  </si>
  <si>
    <t>PR.PS.D26.MTS.1095</t>
  </si>
  <si>
    <t>PR.PS.D26.MTS.1105</t>
  </si>
  <si>
    <t>PR.PS.D40.MTS.1110</t>
  </si>
  <si>
    <t>PR.PS.D21.MTA.1080</t>
  </si>
  <si>
    <t>PR.PS.D22.MTA.1085</t>
  </si>
  <si>
    <t>PR.PS.D23.MTA.1090</t>
  </si>
  <si>
    <t>PR.PS.D26.MTA.1100</t>
  </si>
  <si>
    <t>PR.PS.D26.MTA.1095</t>
  </si>
  <si>
    <t>PR.PS.D26.MTA.1105</t>
  </si>
  <si>
    <t>PR.PS.D40.MTA.1110</t>
  </si>
  <si>
    <t>PR.PS.D21.MPO.1080</t>
  </si>
  <si>
    <t>PR.PS.D22.MPO.1085</t>
  </si>
  <si>
    <t>PR.PS.D23.MPO.1090</t>
  </si>
  <si>
    <t>PR.PS.D26.MPO.1100</t>
  </si>
  <si>
    <t>PR.PS.D26.MPO.1095</t>
  </si>
  <si>
    <t>PR.PS.D26.MPO.1105</t>
  </si>
  <si>
    <t>PR.PS.D40.MPO.1110</t>
  </si>
  <si>
    <t>PR.PS.D21.MTD.1080</t>
  </si>
  <si>
    <t>PR.PS.D22.MTD.1085</t>
  </si>
  <si>
    <t>PR.PS.D23.MTD.1090</t>
  </si>
  <si>
    <t>PR.PS.D26.MTD.1100</t>
  </si>
  <si>
    <t>PR.PS.D26.MTD.1095</t>
  </si>
  <si>
    <t>PR.PS.D26.MTD.1105</t>
  </si>
  <si>
    <t>PR.PS.D40.MTD.1110</t>
  </si>
  <si>
    <t>PR.CL.D33.MTS.1000</t>
  </si>
  <si>
    <t>PR.CL.D33.MTA.1000</t>
  </si>
  <si>
    <t>PR.CL.D33.MPO.1000</t>
  </si>
  <si>
    <t>PR.CL.D33.MTD.1000</t>
  </si>
  <si>
    <t>PR.CL.D33.MTS.1015</t>
  </si>
  <si>
    <t>PR.CL.D33.MTS.1010</t>
  </si>
  <si>
    <t>PR.CL.D33.MTS.1020</t>
  </si>
  <si>
    <t>PR.CL.D22.MTS.1005</t>
  </si>
  <si>
    <t>PR.CL.D33.MTS.1035</t>
  </si>
  <si>
    <t>PR.CL.D33.MTS.1030</t>
  </si>
  <si>
    <t>PR.CL.D33.MTS.1025</t>
  </si>
  <si>
    <t>PR.CL.D33.MTA.1015</t>
  </si>
  <si>
    <t>PR.CL.D33.MTA.1010</t>
  </si>
  <si>
    <t>PR.CL.D33.MTA.1020</t>
  </si>
  <si>
    <t>PR.CL.D22.MTA.1005</t>
  </si>
  <si>
    <t>PR.CL.D33.MTA.1035</t>
  </si>
  <si>
    <t>PR.CL.D33.MTA.1030</t>
  </si>
  <si>
    <t>PR.CL.D33.MTA.1025</t>
  </si>
  <si>
    <t>PR.CL.D33.MPO.1015</t>
  </si>
  <si>
    <t>PR.CL.D33.MPO.1020</t>
  </si>
  <si>
    <t>PR.CL.D33.MPO.1010</t>
  </si>
  <si>
    <t>PR.CL.D22.MPO.1005</t>
  </si>
  <si>
    <t>PR.CL.D33.MPO.1035</t>
  </si>
  <si>
    <t>PR.CL.D33.MPO.1030</t>
  </si>
  <si>
    <t>PR.CL.D33.MPO.1025</t>
  </si>
  <si>
    <t>PR.CL.D33.MTD.1015</t>
  </si>
  <si>
    <t>PR.CL.D33.MTD.1020</t>
  </si>
  <si>
    <t>PR.CL.D33.MTD.1010</t>
  </si>
  <si>
    <t>PR.CL.D22.MTD.1005</t>
  </si>
  <si>
    <t>PR.CL.D33.MTD.1035</t>
  </si>
  <si>
    <t>PR.CL.D33.MTD.1030</t>
  </si>
  <si>
    <t>PR.CL.D33.MTD.1025</t>
  </si>
  <si>
    <t>CO.RO.D31.0UG.1020</t>
  </si>
  <si>
    <t>CO.RO.D31.0UG.1560</t>
  </si>
  <si>
    <t>CO.RO.D31.0UG.1025</t>
  </si>
  <si>
    <t>CO.RO.D31.0UG.1030</t>
  </si>
  <si>
    <t>CO.RO.D31.0UG.1035</t>
  </si>
  <si>
    <t>CO.RO.D31.0UG.1010</t>
  </si>
  <si>
    <t>CO.RO.D31.0UG.1015</t>
  </si>
  <si>
    <t>CO.RO.D31.0UG.1040</t>
  </si>
  <si>
    <t>CO.RO.D31.0UG.1045</t>
  </si>
  <si>
    <t>CO.RO.D31.0UG.1005</t>
  </si>
  <si>
    <t>CO.RO.D31.0UG.1000</t>
  </si>
  <si>
    <t>CO.RO.D03.0UG.1055</t>
  </si>
  <si>
    <t>CO.RO.D03.0UG.1060</t>
  </si>
  <si>
    <t>CO.RO.D03.0UG.1065</t>
  </si>
  <si>
    <t>CO.RO.D03.0UG.1070</t>
  </si>
  <si>
    <t>CO.RO.D03.0UG.1075</t>
  </si>
  <si>
    <t>CO.RO.D03.0UG.1085</t>
  </si>
  <si>
    <t>CO.RO.D03.0UG.1080</t>
  </si>
  <si>
    <t>CO.RO.D03.0UG.1095</t>
  </si>
  <si>
    <t>CO.RO.D03.0UG.1090</t>
  </si>
  <si>
    <t>CO.RO.D03.0UG.1105</t>
  </si>
  <si>
    <t>CO.RO.D03.0UG.1100</t>
  </si>
  <si>
    <t>CO.RO.D03.0UG.1115</t>
  </si>
  <si>
    <t>CO.RO.D03.0UG.1110</t>
  </si>
  <si>
    <t>CO.RO.D03.0UG.1120</t>
  </si>
  <si>
    <t>CO.RO.D03.0UG.1145</t>
  </si>
  <si>
    <t>CO.RO.D03.0UG.1125</t>
  </si>
  <si>
    <t>CO.RO.D03.0UG.1130</t>
  </si>
  <si>
    <t>CO.RO.D03.0UG.1135</t>
  </si>
  <si>
    <t>CO.RO.D03.0UG.1155</t>
  </si>
  <si>
    <t>CO.RO.D05.0UG.1185</t>
  </si>
  <si>
    <t>CO.RO.D06.0UG.1195</t>
  </si>
  <si>
    <t>CO.RO.D07.0UG.1215</t>
  </si>
  <si>
    <t>CO.RO.D07.0UG.1220</t>
  </si>
  <si>
    <t>CO.RO.D07.0UG.1225</t>
  </si>
  <si>
    <t>CO.RO.D07.0UG.1210</t>
  </si>
  <si>
    <t>CO.RO.D22.0UG.1440</t>
  </si>
  <si>
    <t>CO.RO.D22.0UG.1445</t>
  </si>
  <si>
    <t>CO.RO.D22.0UG.1450</t>
  </si>
  <si>
    <t>CO.RO.D22.0UG.1460</t>
  </si>
  <si>
    <t>CO.RO.D22.0UG.1455</t>
  </si>
  <si>
    <t>CO.RO.D26.0UG.1605</t>
  </si>
  <si>
    <t>CO.RO.D03.0GF.1145</t>
  </si>
  <si>
    <t>CO.RO.D03.0GF.1140</t>
  </si>
  <si>
    <t>CO.RO.D03.0GF.1120</t>
  </si>
  <si>
    <t>CO.RO.D03.0GF.1125</t>
  </si>
  <si>
    <t>CO.RO.D03.0GF.1175</t>
  </si>
  <si>
    <t>CO.RO.D03.0GF.1150</t>
  </si>
  <si>
    <t>CO.RO.D03.0GF.1160</t>
  </si>
  <si>
    <t>CO.RO.D03.0GF.1165</t>
  </si>
  <si>
    <t>CO.RO.D03.0GF.1155</t>
  </si>
  <si>
    <t>CO.RO.D04.0GF.1170</t>
  </si>
  <si>
    <t>CO.RO.D05.0GF.1185</t>
  </si>
  <si>
    <t>CO.RO.D05.0GF.1175</t>
  </si>
  <si>
    <t>CO.RO.D05.0GF.1180</t>
  </si>
  <si>
    <t>CO.RO.D07.0GF.1230</t>
  </si>
  <si>
    <t>CO.RO.D07.0GF.1570</t>
  </si>
  <si>
    <t>CO.RO.D07.0GF.1235</t>
  </si>
  <si>
    <t>CO.RO.D08.0GF.1255</t>
  </si>
  <si>
    <t>CO.RO.D08.0GF.1250</t>
  </si>
  <si>
    <t>CO.RO.D08.0GF.1245</t>
  </si>
  <si>
    <t>CO.RO.D08.0GF.1240</t>
  </si>
  <si>
    <t>CO.RO.D09.0GF.1300</t>
  </si>
  <si>
    <t>CO.RO.D09.0GF.1310</t>
  </si>
  <si>
    <t>CO.RO.D09.0GF.1280</t>
  </si>
  <si>
    <t>CO.RO.D09.0GF.1305</t>
  </si>
  <si>
    <t>CO.RO.D09.0GF.1295</t>
  </si>
  <si>
    <t>CO.RO.D09.0GF.1285</t>
  </si>
  <si>
    <t>CO.RO.D09.0GF.1275</t>
  </si>
  <si>
    <t>CO.RO.D09.0GF.1290</t>
  </si>
  <si>
    <t>CO.RO.D10.0GF.1340</t>
  </si>
  <si>
    <t>CO.RO.D10.0GF.1335</t>
  </si>
  <si>
    <t>CO.RO.D10.0GF.1330</t>
  </si>
  <si>
    <t>CO.RO.D13.0GF.1350</t>
  </si>
  <si>
    <t>CO.RO.D21.0GF.1415</t>
  </si>
  <si>
    <t>CO.RO.D21.0GF.1390</t>
  </si>
  <si>
    <t>CO.RO.D21.0GF.1360</t>
  </si>
  <si>
    <t>CO.RO.D21.0GF.1370</t>
  </si>
  <si>
    <t>CO.RO.D21.0GF.1380</t>
  </si>
  <si>
    <t>CO.RO.D21.0GF.1365</t>
  </si>
  <si>
    <t>CO.RO.D21.0GF.1400</t>
  </si>
  <si>
    <t>CO.RO.D21.0GF.1425</t>
  </si>
  <si>
    <t>CO.RO.D21.0GF.1405</t>
  </si>
  <si>
    <t>CO.RO.D21.0GF.1375</t>
  </si>
  <si>
    <t>CO.RO.D21.0GF.1385</t>
  </si>
  <si>
    <t>CO.RO.D21.0GF.1430</t>
  </si>
  <si>
    <t>CO.RO.D21.0GF.1410</t>
  </si>
  <si>
    <t>CO.RO.D21.0GF.1420</t>
  </si>
  <si>
    <t>CO.RO.D21.0GF.1435</t>
  </si>
  <si>
    <t>CO.RO.D21.0GF.1395</t>
  </si>
  <si>
    <t>CO.RO.D22.0GF.1440</t>
  </si>
  <si>
    <t>CO.RO.D22.0GF.1480</t>
  </si>
  <si>
    <t>CO.RO.D22.0GF.1490</t>
  </si>
  <si>
    <t>CO.RO.D22.0GF.1485</t>
  </si>
  <si>
    <t>CO.RO.D22.0GF.1815</t>
  </si>
  <si>
    <t>CO.RO.D22.0GF.1475</t>
  </si>
  <si>
    <t>CO.RO.D22.0GF.1470</t>
  </si>
  <si>
    <t>CO.RO.D22.0GF.1465</t>
  </si>
  <si>
    <t>CO.RO.D23.0GF.1575</t>
  </si>
  <si>
    <t>CO.RO.D23.0GF.1585</t>
  </si>
  <si>
    <t>CO.RO.D23.0GF.1590</t>
  </si>
  <si>
    <t>CO.RO.D23.0GF.1560</t>
  </si>
  <si>
    <t>CO.RO.D23.0GF.1535</t>
  </si>
  <si>
    <t>CO.RO.D23.0GF.1530</t>
  </si>
  <si>
    <t>CO.RO.D23.0GF.1550</t>
  </si>
  <si>
    <t>CO.RO.D23.0GF.1545</t>
  </si>
  <si>
    <t>CO.RO.D23.0GF.1555</t>
  </si>
  <si>
    <t>CO.RO.D23.0GF.1580</t>
  </si>
  <si>
    <t>CO.RO.D23.0GF.1540</t>
  </si>
  <si>
    <t>CO.RO.D23.0GF.1565</t>
  </si>
  <si>
    <t>CO.RO.D23.0GF.1570</t>
  </si>
  <si>
    <t>CO.RO.D23.0GF.1525</t>
  </si>
  <si>
    <t>CO.RO.D26.0GF.1650</t>
  </si>
  <si>
    <t>CO.RO.D26.0GF.1610</t>
  </si>
  <si>
    <t>CO.RO.D26.0GF.1615</t>
  </si>
  <si>
    <t>CO.RO.D26.0GF.1655</t>
  </si>
  <si>
    <t>CO.RO.D26.0GF.1620</t>
  </si>
  <si>
    <t>CO.RO.D26.0GF.1680</t>
  </si>
  <si>
    <t>CO.RO.D26.0GF.1640</t>
  </si>
  <si>
    <t>CO.RO.D26.0GF.1695</t>
  </si>
  <si>
    <t>CO.RO.D26.0GF.1670</t>
  </si>
  <si>
    <t>CO.RO.D26.0GF.1690</t>
  </si>
  <si>
    <t>CO.RO.D26.0GF.1635</t>
  </si>
  <si>
    <t>CO.RO.D26.0GF.1685</t>
  </si>
  <si>
    <t>CO.RO.D26.0GF.1675</t>
  </si>
  <si>
    <t>CO.RO.D26.0GF.1645</t>
  </si>
  <si>
    <t>CO.RO.D26.0GF.1630</t>
  </si>
  <si>
    <t>CO.RO.D26.0GF.1660</t>
  </si>
  <si>
    <t>CO.RO.D26.0GF.1625</t>
  </si>
  <si>
    <t>CO.RO.D26.0GF.1665</t>
  </si>
  <si>
    <t>CO.RO.D27.0GF.1730</t>
  </si>
  <si>
    <t>CO.RO.D27.0GF.1735</t>
  </si>
  <si>
    <t>CO.RO.D27.0GF.1720</t>
  </si>
  <si>
    <t>CO.RO.D27.0GF.1715</t>
  </si>
  <si>
    <t>CO.RO.D27.0GF.1725</t>
  </si>
  <si>
    <t>CO.RO.D27.0GF.1740</t>
  </si>
  <si>
    <t>CO.RO.D27.0GF.1745</t>
  </si>
  <si>
    <t>CO.RO.D28.0GF.1755</t>
  </si>
  <si>
    <t>CO.RO.D28.0GF.1765</t>
  </si>
  <si>
    <t>CO.RO.D28.0GF.1775</t>
  </si>
  <si>
    <t>CO.RO.D28.0GF.1770</t>
  </si>
  <si>
    <t>CO.RO.D28.0GF.1760</t>
  </si>
  <si>
    <t>CO.RO.D28.0GF.1780</t>
  </si>
  <si>
    <t>CO.RO.D33.0GF.1805</t>
  </si>
  <si>
    <t>CO.RO.D03.1ST.1145</t>
  </si>
  <si>
    <t>CO.RO.D03.1ST.1140</t>
  </si>
  <si>
    <t>CO.RO.D03.1ST.1120</t>
  </si>
  <si>
    <t>CO.RO.D03.1ST.1125</t>
  </si>
  <si>
    <t>CO.RO.D03.1ST.1155</t>
  </si>
  <si>
    <t>CO.RO.D03.1ST.1165</t>
  </si>
  <si>
    <t>CO.RO.D03.1ST.1160</t>
  </si>
  <si>
    <t>CO.RO.D04.1ST.1170</t>
  </si>
  <si>
    <t>CO.RO.D05.1ST.1190</t>
  </si>
  <si>
    <t>CO.RO.D05.1ST.1185</t>
  </si>
  <si>
    <t>CO.RO.D05.1ST.1175</t>
  </si>
  <si>
    <t>CO.RO.D05.1ST.1180</t>
  </si>
  <si>
    <t>CO.RO.D06.1ST.1200</t>
  </si>
  <si>
    <t>CO.RO.D07.1ST.1230</t>
  </si>
  <si>
    <t>CO.RO.D07.1ST.1565</t>
  </si>
  <si>
    <t>CO.RO.D07.1ST.1260</t>
  </si>
  <si>
    <t>CO.RO.D07.1ST.1235</t>
  </si>
  <si>
    <t>CO.RO.D07.1ST.1265</t>
  </si>
  <si>
    <t>CO.RO.D08.1ST.1255</t>
  </si>
  <si>
    <t>CO.RO.D08.1ST.1250</t>
  </si>
  <si>
    <t>CO.RO.D08.1ST.1240</t>
  </si>
  <si>
    <t>CO.RO.D09.1ST.1300</t>
  </si>
  <si>
    <t>CO.RO.D09.1ST.1310</t>
  </si>
  <si>
    <t>CO.RO.D09.1ST.1280</t>
  </si>
  <si>
    <t>CO.RO.D09.1ST.1305</t>
  </si>
  <si>
    <t>CO.RO.D09.1ST.1285</t>
  </si>
  <si>
    <t>CO.RO.D09.1ST.1295</t>
  </si>
  <si>
    <t>CO.RO.D09.1ST.1275</t>
  </si>
  <si>
    <t>CO.RO.D09.1ST.1290</t>
  </si>
  <si>
    <t>CO.RO.D09.1ST.1315</t>
  </si>
  <si>
    <t>CO.RO.D10.1ST.1340</t>
  </si>
  <si>
    <t>CO.RO.D10.1ST.1335</t>
  </si>
  <si>
    <t>CO.RO.D10.1ST.1330</t>
  </si>
  <si>
    <t>CO.RO.D12.1ST.1345</t>
  </si>
  <si>
    <t>CO.RO.D21.1ST.1415</t>
  </si>
  <si>
    <t>CO.RO.D21.1ST.1365</t>
  </si>
  <si>
    <t>CO.RO.D21.1ST.1385</t>
  </si>
  <si>
    <t>CO.RO.D21.1ST.1420</t>
  </si>
  <si>
    <t>CO.RO.D21.1ST.1370</t>
  </si>
  <si>
    <t>CO.RO.D22.1ST.1440</t>
  </si>
  <si>
    <t>CO.RO.D22.1ST.1480</t>
  </si>
  <si>
    <t>CO.RO.D22.1ST.1490</t>
  </si>
  <si>
    <t>CO.RO.D22.1ST.1475</t>
  </si>
  <si>
    <t>CO.RO.D22.1ST.1470</t>
  </si>
  <si>
    <t>CO.RO.D22.1ST.1465</t>
  </si>
  <si>
    <t>CO.RO.D23.1ST.1535</t>
  </si>
  <si>
    <t>CO.RO.D23.1ST.1590</t>
  </si>
  <si>
    <t>CO.RO.D23.1ST.1575</t>
  </si>
  <si>
    <t>CO.RO.D23.1ST.1530</t>
  </si>
  <si>
    <t>CO.RO.D23.1ST.1560</t>
  </si>
  <si>
    <t>CO.RO.D23.1ST.1545</t>
  </si>
  <si>
    <t>CO.RO.D23.1ST.1600</t>
  </si>
  <si>
    <t>CO.RO.D23.1ST.1540</t>
  </si>
  <si>
    <t>CO.RO.D23.1ST.1580</t>
  </si>
  <si>
    <t>CO.RO.D23.1ST.1565</t>
  </si>
  <si>
    <t>CO.RO.D23.1ST.1570</t>
  </si>
  <si>
    <t>CO.RO.D23.1ST.1585</t>
  </si>
  <si>
    <t>CO.RO.D23.1ST.1595</t>
  </si>
  <si>
    <t>CO.RO.D23.1ST.1525</t>
  </si>
  <si>
    <t>CO.RO.D26.1ST.1680</t>
  </si>
  <si>
    <t>CO.RO.D26.1ST.1690</t>
  </si>
  <si>
    <t>CO.RO.D26.1ST.1685</t>
  </si>
  <si>
    <t>CO.RO.D26.1ST.1635</t>
  </si>
  <si>
    <t>CO.RO.D26.1ST.1645</t>
  </si>
  <si>
    <t>CO.RO.D26.1ST.1670</t>
  </si>
  <si>
    <t>CO.RO.D26.1ST.1660</t>
  </si>
  <si>
    <t>CO.RO.D26.1ST.1675</t>
  </si>
  <si>
    <t>CO.RO.D26.1ST.1700</t>
  </si>
  <si>
    <t>CO.RO.D26.1ST.1705</t>
  </si>
  <si>
    <t>CO.RO.D26.1ST.1665</t>
  </si>
  <si>
    <t>CO.RO.D27.1ST.1730</t>
  </si>
  <si>
    <t>CO.RO.D27.1ST.1740</t>
  </si>
  <si>
    <t>CO.RO.D27.1ST.1745</t>
  </si>
  <si>
    <t>CO.RO.D27.1ST.1720</t>
  </si>
  <si>
    <t>CO.RO.D27.1ST.1750</t>
  </si>
  <si>
    <t>CO.RO.D27.1ST.1715</t>
  </si>
  <si>
    <t>CO.RO.D27.1ST.1725</t>
  </si>
  <si>
    <t>CO.RO.D27.1ST.1735</t>
  </si>
  <si>
    <t>CO.RO.D28.1ST.1755</t>
  </si>
  <si>
    <t>CO.RO.D28.1ST.1765</t>
  </si>
  <si>
    <t>CO.RO.D28.1ST.1775</t>
  </si>
  <si>
    <t>CO.RO.D28.1ST.1770</t>
  </si>
  <si>
    <t>CO.RO.D28.1ST.1780</t>
  </si>
  <si>
    <t>CO.RO.D28.1ST.1760</t>
  </si>
  <si>
    <t>CO.RO.D03.2ND.1145</t>
  </si>
  <si>
    <t>CO.RO.D03.2ND.1140</t>
  </si>
  <si>
    <t>CO.RO.D03.2ND.1120</t>
  </si>
  <si>
    <t>CO.RO.D03.2ND.1125</t>
  </si>
  <si>
    <t>CO.RO.D03.2ND.1155</t>
  </si>
  <si>
    <t>CO.RO.D03.2ND.1160</t>
  </si>
  <si>
    <t>CO.RO.D03.2ND.1165</t>
  </si>
  <si>
    <t>CO.RO.D04.2ND.1170</t>
  </si>
  <si>
    <t>CO.RO.D05.2ND.1190</t>
  </si>
  <si>
    <t>CO.RO.D05.2ND.1191</t>
  </si>
  <si>
    <t>CO.RO.D05.2ND.1185</t>
  </si>
  <si>
    <t>CO.RO.D05.2ND.1180</t>
  </si>
  <si>
    <t>CO.RO.D05.2ND.1175</t>
  </si>
  <si>
    <t>CO.RO.D07.2ND.1260</t>
  </si>
  <si>
    <t>CO.RO.D07.2ND.1230</t>
  </si>
  <si>
    <t>CO.RO.D07.2ND.1235</t>
  </si>
  <si>
    <t>CO.RO.D07.2ND.1265</t>
  </si>
  <si>
    <t>CO.RO.D08.2ND.1250</t>
  </si>
  <si>
    <t>CO.RO.D08.2ND.1255</t>
  </si>
  <si>
    <t>CO.RO.D08.2ND.1240</t>
  </si>
  <si>
    <t>CO.RO.D09.2ND.1310</t>
  </si>
  <si>
    <t>CO.RO.D09.2ND.1305</t>
  </si>
  <si>
    <t>CO.RO.D09.2ND.1280</t>
  </si>
  <si>
    <t>CO.RO.D09.2ND.1275</t>
  </si>
  <si>
    <t>CO.RO.D09.2ND.1295</t>
  </si>
  <si>
    <t>CO.RO.D09.2ND.1290</t>
  </si>
  <si>
    <t>CO.RO.D10.2ND.1335</t>
  </si>
  <si>
    <t>CO.RO.D10.2ND.1330</t>
  </si>
  <si>
    <t>CO.RO.D21.2ND.1415</t>
  </si>
  <si>
    <t>CO.RO.D21.2ND.1365</t>
  </si>
  <si>
    <t>CO.RO.D21.2ND.1370</t>
  </si>
  <si>
    <t>CO.RO.D21.2ND.1420</t>
  </si>
  <si>
    <t>CO.RO.D21.2ND.1385</t>
  </si>
  <si>
    <t>CO.RO.D22.2ND.1440</t>
  </si>
  <si>
    <t>CO.RO.D22.2ND.1520</t>
  </si>
  <si>
    <t>CO.RO.D22.2ND.1480</t>
  </si>
  <si>
    <t>CO.RO.D22.2ND.1490</t>
  </si>
  <si>
    <t>CO.RO.D22.2ND.1500</t>
  </si>
  <si>
    <t>CO.RO.D22.2ND.1495</t>
  </si>
  <si>
    <t>CO.RO.D22.2ND.1470</t>
  </si>
  <si>
    <t>CO.RO.D22.2ND.1475</t>
  </si>
  <si>
    <t>CO.RO.D22.2ND.1505</t>
  </si>
  <si>
    <t>CO.RO.D22.2ND.1510</t>
  </si>
  <si>
    <t>CO.RO.D22.2ND.1515</t>
  </si>
  <si>
    <t>CO.RO.D23.2ND.1585</t>
  </si>
  <si>
    <t>CO.RO.D23.2ND.1575</t>
  </si>
  <si>
    <t>CO.RO.D23.2ND.1535</t>
  </si>
  <si>
    <t>CO.RO.D23.2ND.1590</t>
  </si>
  <si>
    <t>CO.RO.D23.2ND.1540</t>
  </si>
  <si>
    <t>CO.RO.D23.2ND.1600</t>
  </si>
  <si>
    <t>CO.RO.D23.2ND.1595</t>
  </si>
  <si>
    <t>CO.RO.D23.2ND.1545</t>
  </si>
  <si>
    <t>CO.RO.D23.2ND.1560</t>
  </si>
  <si>
    <t>CO.RO.D23.2ND.1570</t>
  </si>
  <si>
    <t>CO.RO.D23.2ND.1580</t>
  </si>
  <si>
    <t>CO.RO.D23.2ND.1530</t>
  </si>
  <si>
    <t>CO.RO.D23.2ND.1565</t>
  </si>
  <si>
    <t>CO.RO.D23.2ND.1525</t>
  </si>
  <si>
    <t>CO.RO.D26.2ND.1680</t>
  </si>
  <si>
    <t>CO.RO.D26.2ND.1690</t>
  </si>
  <si>
    <t>CO.RO.D26.2ND.1685</t>
  </si>
  <si>
    <t>CO.RO.D26.2ND.1645</t>
  </si>
  <si>
    <t>CO.RO.D26.2ND.1670</t>
  </si>
  <si>
    <t>CO.RO.D26.2ND.1660</t>
  </si>
  <si>
    <t>CO.RO.D26.2ND.1675</t>
  </si>
  <si>
    <t>CO.RO.D26.2ND.1665</t>
  </si>
  <si>
    <t>CO.RO.D27.2ND.1730</t>
  </si>
  <si>
    <t>CO.RO.D27.2ND.1745</t>
  </si>
  <si>
    <t>CO.RO.D27.2ND.1720</t>
  </si>
  <si>
    <t>CO.RO.D27.2ND.1725</t>
  </si>
  <si>
    <t>CO.RO.D27.2ND.1740</t>
  </si>
  <si>
    <t>CO.RO.D27.2ND.1715</t>
  </si>
  <si>
    <t>CO.RO.D27.2ND.1735</t>
  </si>
  <si>
    <t>CO.RO.D28.2ND.1755</t>
  </si>
  <si>
    <t>CO.RO.D28.2ND.1765</t>
  </si>
  <si>
    <t>CO.RO.D28.2ND.1775</t>
  </si>
  <si>
    <t>CO.RO.D28.2ND.1760</t>
  </si>
  <si>
    <t>CO.RO.D28.2ND.1770</t>
  </si>
  <si>
    <t>CO.RO.D28.2ND.1780</t>
  </si>
  <si>
    <t>CO.RO.D31.0EX.1050</t>
  </si>
  <si>
    <t>CO.RO.D04.0EX.1205</t>
  </si>
  <si>
    <t>CO.RO.D07.0EX.1270</t>
  </si>
  <si>
    <t>CO.RO.D09.0EX.1320</t>
  </si>
  <si>
    <t>CO.RO.D09.0EX.1325</t>
  </si>
  <si>
    <t>CO.RO.D14.0GN.1355</t>
  </si>
  <si>
    <t>CO.RO.D14.0GN.1356</t>
  </si>
  <si>
    <t>CO.RO.D26.0EX.1710</t>
  </si>
  <si>
    <t>CO.RO.D32.0EX.1790</t>
  </si>
  <si>
    <t>CO.RO.D32.0EX.1791</t>
  </si>
  <si>
    <t>CO.RO.D32.0EX.1785</t>
  </si>
  <si>
    <t>CO.RO.D32.0EX.1800</t>
  </si>
  <si>
    <t>CO.RO.D32.0EX.1795</t>
  </si>
  <si>
    <t>CO.RO.D32.0EX.1801</t>
  </si>
  <si>
    <t>CO.RO.D40.0GN.1810</t>
  </si>
  <si>
    <t>CO.PS.D02.ELC.1000</t>
  </si>
  <si>
    <t>CO.PS.D31.ELC.1010</t>
  </si>
  <si>
    <t>CO.PS.D31.ELC.1020</t>
  </si>
  <si>
    <t>CO.PS.D31.ELC.1015</t>
  </si>
  <si>
    <t>CO.PS.D31.ELC.1005</t>
  </si>
  <si>
    <t>CO.PS.D03.ELC.1030</t>
  </si>
  <si>
    <t>CO.PS.D03.ELC.1040</t>
  </si>
  <si>
    <t>CO.PS.D03.ELC.1045</t>
  </si>
  <si>
    <t>CO.PS.D03.ELC.1035</t>
  </si>
  <si>
    <t>CO.PS.D03.ELC.1050</t>
  </si>
  <si>
    <t>CO.PS.D03.ELC.1055</t>
  </si>
  <si>
    <t>CO.PS.D03.ELC.1065</t>
  </si>
  <si>
    <t>CO.PS.D03.ELC.1060</t>
  </si>
  <si>
    <t>CO.PS.D04.ELC.1170</t>
  </si>
  <si>
    <t>CO.PS.D05.ELC.1185</t>
  </si>
  <si>
    <t>CO.PS.D07.ELC.1215</t>
  </si>
  <si>
    <t>CO.PS.D07.ELC.1210</t>
  </si>
  <si>
    <t>CO.PS.D07.ELC.1260</t>
  </si>
  <si>
    <t>CO.PS.D07.ELC.1235</t>
  </si>
  <si>
    <t>CO.PS.D07.ELC.1265</t>
  </si>
  <si>
    <t>CO.PS.D08.ELC.1255</t>
  </si>
  <si>
    <t>CO.PS.D08.ELC.1250</t>
  </si>
  <si>
    <t>CO.PS.D09.ELC.1310</t>
  </si>
  <si>
    <t>CO.PS.D09.ELC.1305</t>
  </si>
  <si>
    <t>CO.PS.D09.ELC.1290</t>
  </si>
  <si>
    <t>CO.PS.D10.ELC.1330</t>
  </si>
  <si>
    <t>CO.PS.D21.ELC.1385</t>
  </si>
  <si>
    <t>CO.PS.D22.ELC.1475</t>
  </si>
  <si>
    <t>CO.PS.D23.ELC.1590</t>
  </si>
  <si>
    <t>CO.PS.D23.ELC.1565</t>
  </si>
  <si>
    <t>CO.PS.D26.ELC.1680</t>
  </si>
  <si>
    <t>CO.PS.D26.ELC.1655</t>
  </si>
  <si>
    <t>CO.PS.D26.ELC.1685</t>
  </si>
  <si>
    <t>CO.PS.D26.ELC.1645</t>
  </si>
  <si>
    <t>CO.PS.D26.ELC.1670</t>
  </si>
  <si>
    <t>CO.PS.D26.ELC.1695</t>
  </si>
  <si>
    <t>CO.PS.D26.ELC.1635</t>
  </si>
  <si>
    <t>CO.PS.D26.ELC.1660</t>
  </si>
  <si>
    <t>CO.PS.D26.ELC.1630</t>
  </si>
  <si>
    <t>CO.PS.D26.ELC.1675</t>
  </si>
  <si>
    <t>CO.PS.D27.ELC.1720</t>
  </si>
  <si>
    <t>CO.PS.D27.ELC.1725</t>
  </si>
  <si>
    <t>CO.PS.D27.ELC.1740</t>
  </si>
  <si>
    <t>CO.PS.D27.ELC.1745</t>
  </si>
  <si>
    <t>CO.PS.D27.ELC.1715</t>
  </si>
  <si>
    <t>CO.PS.D28.ELC.1755</t>
  </si>
  <si>
    <t>CO.PS.D28.ELC.1765</t>
  </si>
  <si>
    <t>CO.PS.D28.ELC.1775</t>
  </si>
  <si>
    <t>CO.PS.D28.ELC.1780</t>
  </si>
  <si>
    <t>CO.PS.D28.ELC.1760</t>
  </si>
  <si>
    <t>CO.PS.D28.ELC.1770</t>
  </si>
  <si>
    <t>CO.PS.D40.ELC.1810</t>
  </si>
  <si>
    <t>CO.PS.D02.PUM.1000</t>
  </si>
  <si>
    <t>CO.PS.D31.PUM.1010</t>
  </si>
  <si>
    <t>CO.PS.D31.PUM.1020</t>
  </si>
  <si>
    <t>CO.PS.D31.PUM.1025</t>
  </si>
  <si>
    <t>CO.PS.D31.PUM.1015</t>
  </si>
  <si>
    <t>CO.PS.D31.PUM.1005</t>
  </si>
  <si>
    <t>CO.PS.D03.PUM.1070</t>
  </si>
  <si>
    <t>CO.PS.D03.PUM.1080</t>
  </si>
  <si>
    <t>CO.PS.D03.PUM.1090</t>
  </si>
  <si>
    <t>CO.PS.D03.PUM.1075</t>
  </si>
  <si>
    <t>CO.PS.D03.PUM.1085</t>
  </si>
  <si>
    <t>CO.PS.D03.PUM.1095</t>
  </si>
  <si>
    <t>CO.PS.D03.PUM.1055</t>
  </si>
  <si>
    <t>CO.PS.D03.PUM.1105</t>
  </si>
  <si>
    <t>CO.PS.D03.PUM.1065</t>
  </si>
  <si>
    <t>CO.PS.D05.PUM.1175</t>
  </si>
  <si>
    <t>CO.PS.D06.PUM.1195</t>
  </si>
  <si>
    <t>CO.PS.D07.PUM.1215</t>
  </si>
  <si>
    <t>CO.PS.D07.PUM.1225</t>
  </si>
  <si>
    <t>CO.PS.D07.PUM.1220</t>
  </si>
  <si>
    <t>CO.PS.D22.PUM.1490</t>
  </si>
  <si>
    <t>CO.PS.D22.PUM.1475</t>
  </si>
  <si>
    <t>CO.PS.D22.PUM.1815</t>
  </si>
  <si>
    <t>CO.PS.D22.PUM.1505</t>
  </si>
  <si>
    <t>CO.PS.D23.PUM.1600</t>
  </si>
  <si>
    <t>CO.PS.D26.PUM.1685</t>
  </si>
  <si>
    <t>CO.PS.D26.PUM.1695</t>
  </si>
  <si>
    <t>CO.PS.D28.PUM.1775</t>
  </si>
  <si>
    <t>CO.PS.D28.PUM.1780</t>
  </si>
  <si>
    <t>CO.PS.D13.0EX.1270</t>
  </si>
  <si>
    <t>CO.PS.D32.0EX.1790</t>
  </si>
  <si>
    <t>CO.PS.D32.0EX.1800</t>
  </si>
  <si>
    <t>CO.PS.D32.0EX.1785</t>
  </si>
  <si>
    <t>CO.PS.D32.0EX.1805</t>
  </si>
  <si>
    <t>CO.PS.D32.0EX.1820</t>
  </si>
  <si>
    <t>CO.CL.D22.0EX.1040</t>
  </si>
  <si>
    <t>CO.CL.D22.0EX.1045</t>
  </si>
  <si>
    <t>CO.CL.D22.0EX.1050</t>
  </si>
  <si>
    <t>CO.CL.D22.0EX.1055</t>
  </si>
  <si>
    <t>CO.CL.D22.0EX.1060</t>
  </si>
  <si>
    <t>CO.CL.D22.0EX.1065</t>
  </si>
  <si>
    <t>CO.CL.D22.0EX.1070</t>
  </si>
  <si>
    <t>CO.CL.D22.0EX.1075</t>
  </si>
  <si>
    <t>CO.CL.D22.0EX.1120</t>
  </si>
  <si>
    <t>CO.CL.D22.0EX.1076</t>
  </si>
  <si>
    <t>CO.CL.D22.0EX.1078</t>
  </si>
  <si>
    <t>CO.CL.D22.0EX.1125</t>
  </si>
  <si>
    <t>CO.CL.D22.0EX.1021</t>
  </si>
  <si>
    <t>CO.CL.D22.0EX.1077</t>
  </si>
  <si>
    <t>CO.CL.D22.0EX.1079</t>
  </si>
  <si>
    <t>CO.CL.D22.0EX.1130</t>
  </si>
  <si>
    <t>CO.CL.D22.0EX.1022</t>
  </si>
  <si>
    <t>CO.CL.D22.0EX.1135</t>
  </si>
  <si>
    <t>CO.CL.D22.0EX.1023</t>
  </si>
  <si>
    <t>CO.CL.D22.0EX.1024</t>
  </si>
  <si>
    <t>CO.CL.D22.0EX.1071</t>
  </si>
  <si>
    <t>CO.CL.D22.0EX.1140</t>
  </si>
  <si>
    <t>CO.CL.D22.0EX.1145</t>
  </si>
  <si>
    <t>CO.CL.D22.0EX.1150</t>
  </si>
  <si>
    <t>CO.CL.D22.0EX.1155</t>
  </si>
  <si>
    <t>CO.CL.D22.0EX.1083</t>
  </si>
  <si>
    <t>CO.CL.D22.0EX.1084</t>
  </si>
  <si>
    <t>CO.CL.D22.0EX.1086</t>
  </si>
  <si>
    <t>CO.CL.D22.0EX.1026</t>
  </si>
  <si>
    <t>CO.CL.D22.0EX.1029</t>
  </si>
  <si>
    <t>CO.CL.D22.0EX.1081</t>
  </si>
  <si>
    <t>CO.CL.D22.0EX.1082</t>
  </si>
  <si>
    <t>CO.CL.D22.0EX.1027</t>
  </si>
  <si>
    <t>CO.CL.D22.0EX.1028</t>
  </si>
  <si>
    <t>CO.CL.D22.0EX.1031</t>
  </si>
  <si>
    <t>CO.CL.D22.0EX.1034</t>
  </si>
  <si>
    <t>CO.CL.D22.0EX.1000</t>
  </si>
  <si>
    <t>CO.CL.D22.0EX.1080</t>
  </si>
  <si>
    <t>CO.CL.D22.0EX.1032</t>
  </si>
  <si>
    <t>CO.CL.D22.0EX.1041</t>
  </si>
  <si>
    <t>CO.CL.D22.0EX.1005</t>
  </si>
  <si>
    <t>CO.CL.D22.0EX.1033</t>
  </si>
  <si>
    <t>CO.CL.D22.0EX.1085</t>
  </si>
  <si>
    <t>CO.CL.D22.0EX.1010</t>
  </si>
  <si>
    <t>CO.CL.D22.0EX.1090</t>
  </si>
  <si>
    <t>CO.CL.D22.0EX.1015</t>
  </si>
  <si>
    <t>CO.CL.D22.0EX.1095</t>
  </si>
  <si>
    <t>CO.CL.D22.0EX.1020</t>
  </si>
  <si>
    <t>CO.CL.D22.0EX.1100</t>
  </si>
  <si>
    <t>CO.CL.D22.0EX.1025</t>
  </si>
  <si>
    <t>CO.CL.D22.0EX.1105</t>
  </si>
  <si>
    <t>CO.CL.D22.0EX.1035</t>
  </si>
  <si>
    <t>CO.CL.D22.0EX.1110</t>
  </si>
  <si>
    <t>CO.CL.D22.0EX.1115</t>
  </si>
  <si>
    <t>CO.CL.D22.0EX.1072</t>
  </si>
  <si>
    <t>CO.CL.D22.0EX.1073</t>
  </si>
  <si>
    <t>CO.CL.D22.0EX.1074</t>
  </si>
  <si>
    <t>CO.CL.D22.0EX.1036</t>
  </si>
  <si>
    <t>CO.CL.D22.0EX.1037</t>
  </si>
  <si>
    <t>CO.CL.D33.0EX.1160</t>
  </si>
  <si>
    <t>CO.CL.D33.0EX.1195</t>
  </si>
  <si>
    <t>CO.CL.D33.0EX.1180</t>
  </si>
  <si>
    <t>CO.CL.D33.0EX.1165</t>
  </si>
  <si>
    <t>CO.CL.D33.0EX.1175</t>
  </si>
  <si>
    <t>CO.CL.D33.0EX.1190</t>
  </si>
  <si>
    <t>CO.CL.D33.0EX.1185</t>
  </si>
  <si>
    <t>CO.CL.D33.0EX.1170</t>
  </si>
  <si>
    <t>CO.CL.D33.0EX.1225</t>
  </si>
  <si>
    <t>CO.CL.D33.0EX.1200</t>
  </si>
  <si>
    <t>CO.CL.D33.0EX.1201</t>
  </si>
  <si>
    <t>CO.CL.D33.0EX.1250</t>
  </si>
  <si>
    <t>CO.CL.D33.0EX.1230</t>
  </si>
  <si>
    <t>CO.CL.D33.0EX.1205</t>
  </si>
  <si>
    <t>CO.CL.D33.0EX.1202</t>
  </si>
  <si>
    <t>CO.CL.D33.0EX.1255</t>
  </si>
  <si>
    <t>CO.CL.D33.0EX.1235</t>
  </si>
  <si>
    <t>CO.CL.D33.0EX.1210</t>
  </si>
  <si>
    <t>CO.CL.D33.0EX.1203</t>
  </si>
  <si>
    <t>CO.CL.D33.0EX.1260</t>
  </si>
  <si>
    <t>CO.CL.D33.0EX.1240</t>
  </si>
  <si>
    <t>CO.CL.D33.0EX.1215</t>
  </si>
  <si>
    <t>CO.CL.D33.0EX.1204</t>
  </si>
  <si>
    <t>CO.CL.D33.0EX.1265</t>
  </si>
  <si>
    <t>CO.CL.D33.0EX.1245</t>
  </si>
  <si>
    <t>CO.CL.D33.0EX.1220</t>
  </si>
  <si>
    <t>CO.CL.D33.0EX.1206</t>
  </si>
  <si>
    <t>CO.CL.D33.0EX.1270</t>
  </si>
  <si>
    <t>CO.CL.D33.0EX.1275</t>
  </si>
  <si>
    <t>CO.CL.D33.0EX.1300</t>
  </si>
  <si>
    <t>CO.CL.D33.0EX.1305</t>
  </si>
  <si>
    <t>CO.CL.D33.0EX.1280</t>
  </si>
  <si>
    <t>CO.CL.D33.0EX.1296</t>
  </si>
  <si>
    <t>CO.CL.D33.0EX.1285</t>
  </si>
  <si>
    <t>CO.CL.D33.0EX.1320</t>
  </si>
  <si>
    <t>CO.CL.D33.0EX.1325</t>
  </si>
  <si>
    <t>CO.CL.D33.0EX.1310</t>
  </si>
  <si>
    <t>CO.CL.D33.0EX.1290</t>
  </si>
  <si>
    <t>CO.CL.D33.0EX.1330</t>
  </si>
  <si>
    <t>CO.CL.D33.0EX.1315</t>
  </si>
  <si>
    <t>CO.CL.D33.0EX.1295</t>
  </si>
  <si>
    <t>CO.CL.D33.0EX.1340</t>
  </si>
  <si>
    <t>CO.CL.D33.0EX.1335</t>
  </si>
  <si>
    <t>CO.CL.D33.0EX.1301</t>
  </si>
  <si>
    <t>CO.CL.D33.0EX.1302</t>
  </si>
  <si>
    <t>CO.CL.D33.0EX.1303</t>
  </si>
  <si>
    <t>CO.CL.D33.0EX.1304</t>
  </si>
  <si>
    <t>CO.CL.D33.0EX.1306</t>
  </si>
  <si>
    <t>CO.CL.D33.0EX.1307</t>
  </si>
  <si>
    <t>CO.CL.D33.0EX.1308</t>
  </si>
  <si>
    <t>CO.CL.D33.0EX.1309</t>
  </si>
  <si>
    <t>CO.CL.D33.0EX.1311</t>
  </si>
  <si>
    <t>CO.CL.D33.0EX.1312</t>
  </si>
  <si>
    <t>CO.CL.D33.0EX.1313</t>
  </si>
  <si>
    <t>CO.CL.D33.0EX.1314</t>
  </si>
  <si>
    <t>CO.CL.D33.0EX.1350</t>
  </si>
  <si>
    <t>CO.CL.D33.0EX.1355</t>
  </si>
  <si>
    <t>CO.CL.D33.0EX.1360</t>
  </si>
  <si>
    <t>CO.CL.D33.0EX.1365</t>
  </si>
  <si>
    <t>CO.CL.D33.0EX.1370</t>
  </si>
  <si>
    <t>CO.CL.D33.0EX.1345</t>
  </si>
  <si>
    <t>CO.CL.D33.0EX.1390</t>
  </si>
  <si>
    <t>CO.CL.D33.0EX.1395</t>
  </si>
  <si>
    <t>CO.CL.D33.0EX.1400</t>
  </si>
  <si>
    <t>CO.CL.D33.0EX.1410</t>
  </si>
  <si>
    <t>CO.CL.D33.0EX.1405</t>
  </si>
  <si>
    <t>CO.CL.D33.0EX.1415</t>
  </si>
  <si>
    <t>CO.CL.D33.0EX.1420</t>
  </si>
  <si>
    <t>CO.CL.D33.0EX.1425</t>
  </si>
  <si>
    <t>CO.CL.D33.0EX.1430</t>
  </si>
  <si>
    <t>CO.CL.D33.0EX.1435</t>
  </si>
  <si>
    <t>CO.CL.D33.0EX.1470</t>
  </si>
  <si>
    <t>CO.CL.D33.0EX.1460</t>
  </si>
  <si>
    <t>CO.CL.D33.0EX.1465</t>
  </si>
  <si>
    <t>CO.CL.D33.0EX.1455</t>
  </si>
  <si>
    <t>CO.CL.D33.0EX.1475</t>
  </si>
  <si>
    <t>CO.CL.D33.0EX.1480</t>
  </si>
  <si>
    <t>CO.CL.D33.0EX.1485</t>
  </si>
  <si>
    <t>CO.CL.D33.0EX.1490</t>
  </si>
  <si>
    <t>CO.CL.D33.0EX.1495</t>
  </si>
  <si>
    <t>CO.CL.D33.0EX.1500</t>
  </si>
  <si>
    <t>CO.CL.D33.0EX.1520</t>
  </si>
  <si>
    <t>CO.CL.D33.0EX.1525</t>
  </si>
  <si>
    <t>CO.CL.D33.0EX.1530</t>
  </si>
  <si>
    <t>CO.CL.D33.0EX.1535</t>
  </si>
  <si>
    <t>CO.CL.D33.0EX.1540</t>
  </si>
  <si>
    <t>TC.RO.D07.GEN.1000</t>
  </si>
  <si>
    <t>TC.RO.D27.GEN.1040</t>
  </si>
  <si>
    <t>TC.RO.D40.GEN.1055</t>
  </si>
  <si>
    <t>TC.RO.D28.GEN.1045</t>
  </si>
  <si>
    <t>TC.RO.D22.GEN.1015</t>
  </si>
  <si>
    <t>TC.RO.D26.GEN.1030</t>
  </si>
  <si>
    <t>TC.RO.D23.GEN.1020</t>
  </si>
  <si>
    <t>TC.RO.D21.GEN.1010</t>
  </si>
  <si>
    <t>TC.RO.D14.GEN.1005</t>
  </si>
  <si>
    <t>TC.RO.D26.GEN.1025</t>
  </si>
  <si>
    <t>TC.RO.D33.GEN.1050</t>
  </si>
  <si>
    <t>TC.RO.D26.GEN.1035</t>
  </si>
  <si>
    <t>TC.PS.D22.GEN.1065</t>
  </si>
  <si>
    <t>TC.PS.D10.GEN.1060</t>
  </si>
  <si>
    <t>TC.PS.D23.GEN.1070</t>
  </si>
  <si>
    <t>TC.PS.D21.GEN.1075</t>
  </si>
  <si>
    <t>TC.PS.D28.GEN.1085</t>
  </si>
  <si>
    <t>TC.PS.D27.GEN.1080</t>
  </si>
  <si>
    <t>TC.PS.D26.GEN.1075</t>
  </si>
  <si>
    <t>TC.PS.D40.GEN.1085</t>
  </si>
  <si>
    <t>TC.CL.D33.GEN.1120</t>
  </si>
  <si>
    <t>TC.CL.D33.GEN.1095</t>
  </si>
  <si>
    <t>TC.CL.D22.GEN.1090</t>
  </si>
  <si>
    <t>TC.CL.D33.GEN.1115</t>
  </si>
  <si>
    <t>TC.CL.D33.GEN.1110</t>
  </si>
  <si>
    <t>TC.CL.D33.GEN.1100</t>
  </si>
  <si>
    <t>TC.CL.D33.GEN.1105</t>
  </si>
  <si>
    <t>HO.RO.0GN.ADS.1005</t>
  </si>
  <si>
    <t>HO.RO.0GN.ADS.1015</t>
  </si>
  <si>
    <t>HO.RO.0GN.ADS.1055</t>
  </si>
  <si>
    <t>HO.RO.0GN.ADS.1060</t>
  </si>
  <si>
    <t>HO.RO.0GN.ADS.1000</t>
  </si>
  <si>
    <t>HO.RO.0GN.ADS.1020</t>
  </si>
  <si>
    <t>HO.RO.0GN.ADS.1065</t>
  </si>
  <si>
    <t>HO.RO.0GN.ADS.1035</t>
  </si>
  <si>
    <t>HO.RO.0GN.ADS.1010</t>
  </si>
  <si>
    <t>HO.RO.0GN.ADS.1025</t>
  </si>
  <si>
    <t>HO.RO.0GN.ADS.1070</t>
  </si>
  <si>
    <t>HO.RO.0GN.ADS.1045</t>
  </si>
  <si>
    <t>HO.RO.0GN.ADS.1050</t>
  </si>
  <si>
    <t>HO.RO.0GN.ADS.1030</t>
  </si>
  <si>
    <t>HO.RO.0GN.ADS.1040</t>
  </si>
  <si>
    <t>HO.RO.0GN.ADS.1080</t>
  </si>
  <si>
    <t>HO.RO.0GN.ADA.1005</t>
  </si>
  <si>
    <t>HO.RO.0GN.ADA.1015</t>
  </si>
  <si>
    <t>HO.RO.0GN.ADA.1055</t>
  </si>
  <si>
    <t>HO.RO.0GN.ADA.1060</t>
  </si>
  <si>
    <t>HO.RO.0GN.ADA.1000</t>
  </si>
  <si>
    <t>HO.RO.0GN.ADA.1020</t>
  </si>
  <si>
    <t>HO.RO.0GN.ADA.1065</t>
  </si>
  <si>
    <t>HO.RO.0GN.ADA.1035</t>
  </si>
  <si>
    <t>HO.RO.0GN.ADA.1010</t>
  </si>
  <si>
    <t>HO.RO.0GN.ADA.1025</t>
  </si>
  <si>
    <t>HO.RO.0GN.ADA.1070</t>
  </si>
  <si>
    <t>HO.RO.0GN.ADA.1045</t>
  </si>
  <si>
    <t>HO.RO.0GN.ADA.1050</t>
  </si>
  <si>
    <t>HO.RO.0GN.ADA.1030</t>
  </si>
  <si>
    <t>HO.RO.0GN.ADA.1040</t>
  </si>
  <si>
    <t>HO.RO.0GN.ADA.1080</t>
  </si>
  <si>
    <t>HO.RO.0GN.SNG.1085</t>
  </si>
  <si>
    <t>HO.RO.0GN.SNG.1075</t>
  </si>
  <si>
    <t>HO.RO.0GN.SNG.1090</t>
  </si>
  <si>
    <t>HO.RO.0GN.SNG.1080</t>
  </si>
  <si>
    <t>HO.RO.0GN.0OM.1095</t>
  </si>
  <si>
    <t>HO.RO.0GN.0DM.1100</t>
  </si>
  <si>
    <t>HO.RO.0GN.TOC.1105</t>
  </si>
  <si>
    <t>HO.RO.0GN.CDC.1120</t>
  </si>
  <si>
    <t>HO.RO.0GN.CDA.1130</t>
  </si>
  <si>
    <t>HO.PS.0GN.ADS.1045</t>
  </si>
  <si>
    <t>HO.PS.0GN.ADS.1035</t>
  </si>
  <si>
    <t>HO.PS.0GN.ADS.1055</t>
  </si>
  <si>
    <t>HO.PS.0GN.ADS.1040</t>
  </si>
  <si>
    <t>HO.PS.0GN.ADS.1050</t>
  </si>
  <si>
    <t>HO.PS.0GN.ADS.1060</t>
  </si>
  <si>
    <t>HO.PS.0GN.ADS.1000</t>
  </si>
  <si>
    <t>HO.PS.0GN.ADS.1025</t>
  </si>
  <si>
    <t>HO.PS.0GN.ADS.1005</t>
  </si>
  <si>
    <t>HO.PS.0GN.ADS.1065</t>
  </si>
  <si>
    <t>HO.PS.0GN.ADS.1070</t>
  </si>
  <si>
    <t>HO.PS.0GN.ADS.1010</t>
  </si>
  <si>
    <t>HO.PS.0GN.ADS.1030</t>
  </si>
  <si>
    <t>HO.PS.0GN.ADS.1015</t>
  </si>
  <si>
    <t>HO.PS.0GN.ADS.1020</t>
  </si>
  <si>
    <t>HO.PS.0GN.ADA.1045</t>
  </si>
  <si>
    <t>HO.PS.0GN.ADA.1035</t>
  </si>
  <si>
    <t>HO.PS.0GN.ADA.1055</t>
  </si>
  <si>
    <t>HO.PS.0GN.ADA.1040</t>
  </si>
  <si>
    <t>HO.PS.0GN.ADA.1050</t>
  </si>
  <si>
    <t>HO.PS.0GN.ADA.1060</t>
  </si>
  <si>
    <t>HO.PS.0GN.ADA.1000</t>
  </si>
  <si>
    <t>HO.PS.0GN.ADA.1025</t>
  </si>
  <si>
    <t>HO.PS.0GN.ADA.1005</t>
  </si>
  <si>
    <t>HO.PS.0GN.ADA.1065</t>
  </si>
  <si>
    <t>HO.PS.0GN.ADA.1070</t>
  </si>
  <si>
    <t>HO.PS.0GN.ADA.1010</t>
  </si>
  <si>
    <t>HO.PS.0GN.ADA.1030</t>
  </si>
  <si>
    <t>HO.PS.0GN.ADA.1015</t>
  </si>
  <si>
    <t>HO.PS.0GN.ADA.1020</t>
  </si>
  <si>
    <t>HO.PS.0GN.SNG.1075</t>
  </si>
  <si>
    <t>HO.PS.0GN.SNG.1080</t>
  </si>
  <si>
    <t>HO.PS.0GN.SNG.1085</t>
  </si>
  <si>
    <t>HO.PS.0GN.0OM.1090</t>
  </si>
  <si>
    <t>HO.PS.0GN.0DM.1095</t>
  </si>
  <si>
    <t>HO.PS.0GN.TOC.1100</t>
  </si>
  <si>
    <t>HO.PS.0GN.CDC.1130</t>
  </si>
  <si>
    <t>HO.PS.0GN.CDA.1140</t>
  </si>
  <si>
    <t>HO.CL.0GN.ADS.1000</t>
  </si>
  <si>
    <t>HO.CL.0GN.ADS.1005</t>
  </si>
  <si>
    <t>HO.CL.0GN.ADA.1000</t>
  </si>
  <si>
    <t>HO.CL.0GN.ADA.1005</t>
  </si>
  <si>
    <t>HO.CL.0GN.SNG.1010</t>
  </si>
  <si>
    <t>HO.CL.0GN.0OM.1015</t>
  </si>
  <si>
    <t>HO.CL.0GN.0DM.1020</t>
  </si>
  <si>
    <t>HO.CL.0GN.TOC.1025</t>
  </si>
  <si>
    <t>HO.CL.0GN.CDC.1140</t>
  </si>
  <si>
    <t>HO.CL.0GN.CDA.1150</t>
  </si>
  <si>
    <t>Weightage</t>
  </si>
  <si>
    <t>BL Start</t>
  </si>
  <si>
    <t>BL Finish</t>
  </si>
  <si>
    <t>Plan % DD</t>
  </si>
  <si>
    <t>Weekly %</t>
  </si>
  <si>
    <t xml:space="preserve">SBCM Actual Progress </t>
  </si>
  <si>
    <t xml:space="preserve">Saudi consultant Progress </t>
  </si>
  <si>
    <t>SBCM Prev Actual</t>
  </si>
  <si>
    <t>Justification from SBCM</t>
  </si>
  <si>
    <t>KAFD-636-SBC-CIV-MAR-00028 
Submitted</t>
  </si>
  <si>
    <t>KAFD-636-SBC-ARC-MAR-00035
KAFD-636-SBC-ARC-MAR-00033
Submitted</t>
  </si>
  <si>
    <t>KAFD-636-SBC-ARC-MAR-00034</t>
  </si>
  <si>
    <t>Samples Provided</t>
  </si>
  <si>
    <t>KAFD-636-SBC-ARC-MAR-00019
KAFD-636-SBC-CIV-MAR-00036
KAFD-636-SBC-CIV-MAR-00099
KAFD-636-SBC-CIV-MAR-00101
KAFD-636-SBC-CIV-MAR-00103
KAFD-636-SBC-CIV-MAR-00006</t>
  </si>
  <si>
    <t>Under Review</t>
  </si>
  <si>
    <t xml:space="preserve">outlets wiring devices still remaining </t>
  </si>
  <si>
    <t>PR issued</t>
  </si>
  <si>
    <t>Upon Request</t>
  </si>
  <si>
    <t>waiting PQD Approval</t>
  </si>
  <si>
    <t>Waiting Al Fanar Calculation</t>
  </si>
  <si>
    <t>Automatic screen remaining</t>
  </si>
  <si>
    <t>Waiting Supplier to Review</t>
  </si>
  <si>
    <t>Wating Storage Preparation</t>
  </si>
  <si>
    <t>The material under manufacturing /To be verified by KAFD</t>
  </si>
  <si>
    <t>KAFD-636-SBC-ARC-MAR-00014
Submittied</t>
  </si>
  <si>
    <t>This Item is not applicable</t>
  </si>
  <si>
    <t xml:space="preserve">KAFD-636-SBC-CIV-MAR-00028 </t>
  </si>
  <si>
    <t>KAFD-636-SBC-ARC-MAR-00014</t>
  </si>
  <si>
    <t xml:space="preserve">Code C Waiting Sedra to provide sub supplier PQD </t>
  </si>
  <si>
    <t>Waiting Samples</t>
  </si>
  <si>
    <t>to be delivered on 27-8-2026</t>
  </si>
  <si>
    <t>Novec System and delivered MIR not raised due to site stop order</t>
  </si>
  <si>
    <t>Issue in Progress with KSB to solve logistic Matter</t>
  </si>
  <si>
    <t>Order in Progress with CSC</t>
  </si>
  <si>
    <t>Delivered</t>
  </si>
  <si>
    <t xml:space="preserve">Approved </t>
  </si>
  <si>
    <t xml:space="preserve">waiting approval from KAFD </t>
  </si>
  <si>
    <t>items remaining 4 item only. Expected next Tuesday</t>
  </si>
  <si>
    <t>subject to approval of calculations from KAFD</t>
  </si>
  <si>
    <t>Approved</t>
  </si>
  <si>
    <t>Approved long time ago</t>
  </si>
  <si>
    <t>Comment from the Consultant</t>
  </si>
  <si>
    <t>Remaining frame Shop DWG</t>
  </si>
  <si>
    <t>Remaining Hollow &amp; Solid Block</t>
  </si>
  <si>
    <t>Remaining Hollow Block and Other Type: Solid Block</t>
  </si>
  <si>
    <t>Manufacturing DWG still not submitted</t>
  </si>
  <si>
    <t>Related to RO, not IPS</t>
  </si>
  <si>
    <t>Remaining GRP – IPS Room</t>
  </si>
  <si>
    <t>approved</t>
  </si>
  <si>
    <t>Strip 1</t>
  </si>
  <si>
    <t>Strip 2</t>
  </si>
  <si>
    <t>Strip 3</t>
  </si>
  <si>
    <t>Strip 4</t>
  </si>
  <si>
    <t>Strip 5</t>
  </si>
  <si>
    <t>Strip 6</t>
  </si>
  <si>
    <t>Strip 7</t>
  </si>
  <si>
    <t>PQD under review</t>
  </si>
  <si>
    <t xml:space="preserve">all matrial deliveried to site </t>
  </si>
  <si>
    <t>Method of statement for pump assessment under review 25-08-2026</t>
  </si>
  <si>
    <t>Pump delivery delay 15-12-2026</t>
  </si>
  <si>
    <t>Pump delivery delay 29 -09-2026</t>
  </si>
  <si>
    <t>Method of statement for pump assessment under review 03-09-2026</t>
  </si>
  <si>
    <t>Method of statement for pump assessment under review 10-09-2026</t>
  </si>
  <si>
    <t>Pump delivery delay 25 -09-2026</t>
  </si>
  <si>
    <t>Pump delivery delay 30 -09-2026</t>
  </si>
  <si>
    <t>Method of statement for pump assessment under review 23-09-2026</t>
  </si>
  <si>
    <t>Pump delivery delay 30 -08-2026</t>
  </si>
  <si>
    <t>Method of satatment for pump assassment under review 30-09-2026</t>
  </si>
  <si>
    <t>Valve will be supply  15-09-2026 and compleate supply 15-11-2026</t>
  </si>
  <si>
    <t xml:space="preserve">inside parcell only remining connection after valve supply </t>
  </si>
  <si>
    <t xml:space="preserve">untill permite from KAFD - need acsses opening </t>
  </si>
  <si>
    <t>waiting response from manufacturer alfanar</t>
  </si>
  <si>
    <t>after MT approval</t>
  </si>
  <si>
    <t xml:space="preserve">No material inside the Tunnel </t>
  </si>
  <si>
    <t>Waiting the Backfilling works</t>
  </si>
  <si>
    <t>coordination done,approved by client.next step final shop drawing will be submitted this week</t>
  </si>
  <si>
    <t>Rejected - Checking another supplier</t>
  </si>
  <si>
    <t>Waiting supplier</t>
  </si>
  <si>
    <t>Waiting MAR approval</t>
  </si>
  <si>
    <t>Waiting Supplier</t>
  </si>
  <si>
    <t>Issued</t>
  </si>
  <si>
    <t>PO in progres</t>
  </si>
  <si>
    <t>Wating Samples from supplier</t>
  </si>
  <si>
    <t>MAR under review</t>
  </si>
  <si>
    <t>Telephone Delivered</t>
  </si>
  <si>
    <t>Drawings rejected, Veolia P&amp;ID approval is pre-requisite</t>
  </si>
  <si>
    <t>Drawings rejected, pending MAR approval for cladding tiles and fixing system</t>
  </si>
  <si>
    <t>Drawings rejected, subject to approval of calculations from KAFD</t>
  </si>
  <si>
    <t>Drawings rejected, MAR Approval is pre-requisite</t>
  </si>
  <si>
    <t>remaining SLD only, rejected, the submission after input from supplier</t>
  </si>
  <si>
    <t>pending confirmation from KAFD</t>
  </si>
  <si>
    <t>Drawings rejected,Veolia P&amp;ID approval is pre-requisite</t>
  </si>
  <si>
    <t>Pending feedback from KAFD to replace pre-cast boundary walls with steel fence</t>
  </si>
  <si>
    <t xml:space="preserve">Pending approval of the system by KAFD
meeting was held today Aug. 10th </t>
  </si>
  <si>
    <t>not in IFC</t>
  </si>
  <si>
    <t>remaining SLD only, rejected
the submission after input from supplier</t>
  </si>
  <si>
    <t>Supplier not approved</t>
  </si>
  <si>
    <t>remaining routing inside new tunnel
(Al Ajmi scope )</t>
  </si>
  <si>
    <t>delivered</t>
  </si>
  <si>
    <t>Area (m^2)</t>
  </si>
  <si>
    <t>Volume (m^3)</t>
  </si>
  <si>
    <t>Steel progress</t>
  </si>
  <si>
    <t>Concret progress</t>
  </si>
  <si>
    <t>Site progreess</t>
  </si>
  <si>
    <t>Steel fixing Watage</t>
  </si>
  <si>
    <t>Part-01</t>
  </si>
  <si>
    <t xml:space="preserve"> Pouring for Raft Foundation Watage</t>
  </si>
  <si>
    <t xml:space="preserve">Strip 6 </t>
  </si>
  <si>
    <t>Water Chamber</t>
  </si>
  <si>
    <t>Total</t>
  </si>
  <si>
    <t>Part-02</t>
  </si>
  <si>
    <t xml:space="preserve">Strip 3 </t>
  </si>
  <si>
    <t xml:space="preserve">Strip 4 </t>
  </si>
  <si>
    <t xml:space="preserve">Strip 5 </t>
  </si>
  <si>
    <t>Thikness (m)</t>
  </si>
  <si>
    <t>Submitted</t>
  </si>
  <si>
    <t xml:space="preserve">1. Qunatity for RC WALLS </t>
  </si>
  <si>
    <t>Stage / Segment</t>
  </si>
  <si>
    <t>Hight</t>
  </si>
  <si>
    <t>Segment1</t>
  </si>
  <si>
    <t>Chamfer</t>
  </si>
  <si>
    <t>Segment 2</t>
  </si>
  <si>
    <t>Segment 3</t>
  </si>
  <si>
    <t>Segment 4</t>
  </si>
  <si>
    <t>Segment 5</t>
  </si>
  <si>
    <t>Segment 6</t>
  </si>
  <si>
    <t>Segment 7</t>
  </si>
  <si>
    <t>Segment 8</t>
  </si>
  <si>
    <t>Area (m2)</t>
  </si>
  <si>
    <t>Stage 1 (1.5m)</t>
  </si>
  <si>
    <t>Stage 2 (4.3m)</t>
  </si>
  <si>
    <t>Stage 3 (4.3m)</t>
  </si>
  <si>
    <t>Stage 4 (4.7m)</t>
  </si>
  <si>
    <t xml:space="preserve">2. Weightage for RC WALLS </t>
  </si>
  <si>
    <t>Total Actual progress</t>
  </si>
  <si>
    <t>Area</t>
  </si>
  <si>
    <t>Actual progress</t>
  </si>
  <si>
    <t>Remaining Duration</t>
  </si>
  <si>
    <t>Start</t>
  </si>
  <si>
    <t>Finish</t>
  </si>
  <si>
    <t>Schedule % Complete</t>
  </si>
  <si>
    <t>Performance % Complete</t>
  </si>
  <si>
    <t>Total Float</t>
  </si>
  <si>
    <t>01-Oct-25 A</t>
  </si>
  <si>
    <t>11-Jun-26 A</t>
  </si>
  <si>
    <t>25-Jun-26 A</t>
  </si>
  <si>
    <t>16-Apr-26 A</t>
  </si>
  <si>
    <t>27-May-26 A</t>
  </si>
  <si>
    <t>26-Nov-25 A</t>
  </si>
  <si>
    <t>20-Oct-25 A</t>
  </si>
  <si>
    <t>05-Nov-25 A</t>
  </si>
  <si>
    <t>20-Nov-25 A</t>
  </si>
  <si>
    <t>13-Nov-25 A</t>
  </si>
  <si>
    <t>29-Apr-26 A</t>
  </si>
  <si>
    <t>24-Dec-25 A</t>
  </si>
  <si>
    <t>04-Dec-25 A</t>
  </si>
  <si>
    <t>21-Jan-26 A</t>
  </si>
  <si>
    <t>01-Jan-26 A</t>
  </si>
  <si>
    <t>12-Feb-26 A</t>
  </si>
  <si>
    <t>24-Feb-26 A</t>
  </si>
  <si>
    <t>19-Feb-26 A</t>
  </si>
  <si>
    <t>25-Feb-26 A</t>
  </si>
  <si>
    <t>26-Feb-26 A</t>
  </si>
  <si>
    <t>04-Mar-26 A</t>
  </si>
  <si>
    <t>23-Apr-26 A</t>
  </si>
  <si>
    <t>22-Jan-26 A</t>
  </si>
  <si>
    <t>04-Feb-26 A</t>
  </si>
  <si>
    <t>28-Jan-26 A</t>
  </si>
  <si>
    <t>29-Jan-26 A</t>
  </si>
  <si>
    <t>30-Apr-26 A</t>
  </si>
  <si>
    <t>13-May-26 A</t>
  </si>
  <si>
    <t>15-Jan-26 A</t>
  </si>
  <si>
    <t>17-Jun-26 A</t>
  </si>
  <si>
    <t>07-May-26 A</t>
  </si>
  <si>
    <t>21-May-26 A</t>
  </si>
  <si>
    <t>01-Jul-26 A</t>
  </si>
  <si>
    <t>18-Feb-26 A</t>
  </si>
  <si>
    <t>17-Mar-26 A</t>
  </si>
  <si>
    <t>09-Feb-26 A</t>
  </si>
  <si>
    <t>14-May-26 A</t>
  </si>
  <si>
    <t>20-May-26 A</t>
  </si>
  <si>
    <t>12-Mar-26 A</t>
  </si>
  <si>
    <t>18-Mar-26 A</t>
  </si>
  <si>
    <t>15-Mar-26 A</t>
  </si>
  <si>
    <t>07-Feb-26 A</t>
  </si>
  <si>
    <t>11-Feb-26 A</t>
  </si>
  <si>
    <t>26-Mar-26 A</t>
  </si>
  <si>
    <t>01-Apr-26 A</t>
  </si>
  <si>
    <t>22-Apr-26 A</t>
  </si>
  <si>
    <t>27-Aug-26 A</t>
  </si>
  <si>
    <t>22-Oct-25 A</t>
  </si>
  <si>
    <t>18-Dec-25 A</t>
  </si>
  <si>
    <t>23-Feb-26 A</t>
  </si>
  <si>
    <t>25-Mar-26 A</t>
  </si>
  <si>
    <t>11-Mar-26 A</t>
  </si>
  <si>
    <t>03-Jun-26 A</t>
  </si>
  <si>
    <t>16-Feb-26 A</t>
  </si>
  <si>
    <t>05-Mar-26 A</t>
  </si>
  <si>
    <t>29-Jul-26 A</t>
  </si>
  <si>
    <t>10-Sep-26 A</t>
  </si>
  <si>
    <t>28-May-26 A</t>
  </si>
  <si>
    <t>02-Jul-26 A</t>
  </si>
  <si>
    <t>18-Jun-26 A</t>
  </si>
  <si>
    <t>24-Jun-26 A</t>
  </si>
  <si>
    <t>15-Jul-26 A</t>
  </si>
  <si>
    <t>04-Jun-26 A</t>
  </si>
  <si>
    <t>10-Jun-26 A</t>
  </si>
  <si>
    <t>09-Jul-26 A</t>
  </si>
  <si>
    <t>13-Aug-26 A</t>
  </si>
  <si>
    <t>18-Nov-25 A</t>
  </si>
  <si>
    <t>10-Dec-25 A</t>
  </si>
  <si>
    <t>02-Sep-26 A</t>
  </si>
  <si>
    <t>25-Dec-25 A</t>
  </si>
  <si>
    <t>31-Dec-25 A</t>
  </si>
  <si>
    <t>07-Jan-26 A</t>
  </si>
  <si>
    <t>11-Dec-25 A</t>
  </si>
  <si>
    <t>17-Dec-25 A</t>
  </si>
  <si>
    <t>08-Jan-26 A</t>
  </si>
  <si>
    <t>14-Jan-26 A</t>
  </si>
  <si>
    <t>01-Oct-26 A</t>
  </si>
  <si>
    <t>17-May-26 A</t>
  </si>
  <si>
    <t>23-Jul-26 A</t>
  </si>
  <si>
    <t>12-Apr-26 A</t>
  </si>
  <si>
    <t>12-Nov-25 A</t>
  </si>
  <si>
    <t>03-Dec-25 A</t>
  </si>
  <si>
    <t>09-Sep-26 A</t>
  </si>
  <si>
    <t>03-Sep-26 A</t>
  </si>
  <si>
    <t>30-Jul-26 A</t>
  </si>
  <si>
    <t>16-Sep-26 A</t>
  </si>
  <si>
    <t>05-Aug-26 A</t>
  </si>
  <si>
    <t>26-Aug-26 A</t>
  </si>
  <si>
    <t>30-Sep-26 A</t>
  </si>
  <si>
    <t>24-Sep-26 A</t>
  </si>
  <si>
    <t>08-Jul-26 A</t>
  </si>
  <si>
    <t>06-May-26 A</t>
  </si>
  <si>
    <t>06-Aug-26 A</t>
  </si>
  <si>
    <t>12-Aug-26 A</t>
  </si>
  <si>
    <t>05-Dec-25 A</t>
  </si>
  <si>
    <t>04-Jan-26 A</t>
  </si>
  <si>
    <t>15-Apr-26 A</t>
  </si>
  <si>
    <t>19-Aug-26 A</t>
  </si>
  <si>
    <t>17-Sep-26 A</t>
  </si>
  <si>
    <t>09-Mar-26 A</t>
  </si>
  <si>
    <t>02-Apr-26 A</t>
  </si>
  <si>
    <t>22-Sep-26 A</t>
  </si>
  <si>
    <t>08-Oct-26 A</t>
  </si>
  <si>
    <t>27-Nov-25 A</t>
  </si>
  <si>
    <t>CLS l MT Submission for Fiber optic</t>
  </si>
  <si>
    <t>CLS l MT Approval for Fiber optic</t>
  </si>
  <si>
    <t>CLS l PO Placement for Fiber optic</t>
  </si>
  <si>
    <t>CLS l MT Delivery for Fiber optic</t>
  </si>
  <si>
    <t>07-Dec-25 A</t>
  </si>
  <si>
    <t>06-Jan-26 A</t>
  </si>
  <si>
    <t>18-Jan-26 A</t>
  </si>
  <si>
    <t>31-Jan-26 A</t>
  </si>
  <si>
    <t>14-Mar-26 A</t>
  </si>
  <si>
    <t>28-Jul-26 A</t>
  </si>
  <si>
    <t>07-Oct-26 A</t>
  </si>
  <si>
    <t>04-Nov-25 A</t>
  </si>
  <si>
    <t>14-Feb-26 A</t>
  </si>
  <si>
    <t>10-Mar-26 A</t>
  </si>
  <si>
    <t>06-Apr-26 A</t>
  </si>
  <si>
    <t>19-Mar-26 A</t>
  </si>
  <si>
    <t>15-Oct-26 A</t>
  </si>
  <si>
    <t>21-Oct-26 A</t>
  </si>
  <si>
    <t>22-Oct-26 A</t>
  </si>
  <si>
    <t>28-Oct-26 A</t>
  </si>
  <si>
    <t>KAFD00330-636-SBC-UP-261029KAFD00330 | 636 | SBC-Update-29-Oct-26</t>
  </si>
  <si>
    <t>KAFD00330-636-SBC-UP-261029.1Project Milestones</t>
  </si>
  <si>
    <t>KAFD00330-636-SBC-UP-261029.1.1Key Milestone</t>
  </si>
  <si>
    <t>KAFD00330-636-SBC-UP-261029.1.2Control Milestone</t>
  </si>
  <si>
    <t>KAFD00330-636-SBC-UP-261029.2General (Preliminaries and Mobilization)</t>
  </si>
  <si>
    <t>KAFD00330-636-SBC-UP-261029.2.1Mobilization Works</t>
  </si>
  <si>
    <t>KAFD00330-636-SBC-UP-261029.2.2General Requirements</t>
  </si>
  <si>
    <t>KAFD00330-636-SBC-UP-261029.3Engineering</t>
  </si>
  <si>
    <t>KAFD00330-636-SBC-UP-261029.3.1RO Plant</t>
  </si>
  <si>
    <t>KAFD00330-636-SBC-UP-261029.3.1.1RO Plant Shop Drawing Submittal</t>
  </si>
  <si>
    <t>KAFD00330-636-SBC-UP-261029.3.1.1.1Earthworks Shop Drawing Submittal</t>
  </si>
  <si>
    <t>KAFD00330-636-SBC-UP-261029.3.1.1.2Concrete Shop Drawing Submittal</t>
  </si>
  <si>
    <t>KAFD00330-636-SBC-UP-261029.3.1.1.3Masonry Shop Drawing Submittal</t>
  </si>
  <si>
    <t>KAFD00330-636-SBC-UP-261029.3.1.1.4Metal Shop Drawing Submittal</t>
  </si>
  <si>
    <t>KAFD00330-636-SBC-UP-261029.3.1.1.5Thermal Protection Shop Drawing Submittal</t>
  </si>
  <si>
    <t>KAFD00330-636-SBC-UP-261029.3.1.1.6Openings Shop Drawing Submittal</t>
  </si>
  <si>
    <t>KAFD00330-636-SBC-UP-261029.3.1.1.7Finishes Shop Drawing Submittal</t>
  </si>
  <si>
    <t>KAFD00330-636-SBC-UP-261029.3.1.1.8Elevator Shop Drawing Submittal</t>
  </si>
  <si>
    <t>KAFD00330-636-SBC-UP-261029.3.1.1.9Fire Supperssion Shop Drawing Submittal</t>
  </si>
  <si>
    <t>KAFD00330-636-SBC-UP-261029.3.1.1.10Plumbing Shop Drawing Submittal</t>
  </si>
  <si>
    <t>KAFD00330-636-SBC-UP-261029.3.1.1.11HVAC System Shop Drawing Submittal</t>
  </si>
  <si>
    <t>KAFD00330-636-SBC-UP-261029.3.1.1.12Electrical System Shop Drawing Submittal</t>
  </si>
  <si>
    <t>KAFD00330-636-SBC-UP-261029.3.1.1.13Low Current Shop Drawing Submittal</t>
  </si>
  <si>
    <t>KAFD00330-636-SBC-UP-261029.3.1.1.14Security Shop Drawing Submittal</t>
  </si>
  <si>
    <t>KAFD00330-636-SBC-UP-261029.3.1.1.15Exterior Improvement Shop Drawing Submittal</t>
  </si>
  <si>
    <t>KAFD00330-636-SBC-UP-261029.3.1.1.16Special System Shop Drawing Submittal</t>
  </si>
  <si>
    <t>KAFD00330-636-SBC-UP-261029.3.1.1.17SCADA Shop Drawing Submittal</t>
  </si>
  <si>
    <t>KAFD00330-636-SBC-UP-261029.3.1.2RO Plant Shop Drawing Approval</t>
  </si>
  <si>
    <t>KAFD00330-636-SBC-UP-261029.3.1.2.1Concrete Shop Drawing Approval</t>
  </si>
  <si>
    <t>KAFD00330-636-SBC-UP-261029.3.1.2.2Masonry Shop Drawing Approval</t>
  </si>
  <si>
    <t>KAFD00330-636-SBC-UP-261029.3.1.2.3Metal Shop Drawing Approval</t>
  </si>
  <si>
    <t>KAFD00330-636-SBC-UP-261029.3.1.2.4Thermal Protection Shop Drawing Submittal</t>
  </si>
  <si>
    <t>KAFD00330-636-SBC-UP-261029.3.1.2.5Openings Shop Drawing Approval</t>
  </si>
  <si>
    <t>KAFD00330-636-SBC-UP-261029.3.1.2.6Finishes Shop Drawing Approval</t>
  </si>
  <si>
    <t>KAFD00330-636-SBC-UP-261029.3.1.2.7Elevator Shop Drawing Approval</t>
  </si>
  <si>
    <t>KAFD00330-636-SBC-UP-261029.3.1.2.8Fire Supperssion Shop Drawing Approval</t>
  </si>
  <si>
    <t>KAFD00330-636-SBC-UP-261029.3.1.2.9Plumbing Shop Drawing Approval</t>
  </si>
  <si>
    <t>KAFD00330-636-SBC-UP-261029.3.1.2.10HVAC System Shop Drawing Approval</t>
  </si>
  <si>
    <t>KAFD00330-636-SBC-UP-261029.3.1.2.11Electrical System Shop Drawing Approval</t>
  </si>
  <si>
    <t>KAFD00330-636-SBC-UP-261029.3.1.2.12Low Current Shop Drawing Approval</t>
  </si>
  <si>
    <t>KAFD00330-636-SBC-UP-261029.3.1.2.13Security Shop Drawing Approval</t>
  </si>
  <si>
    <t>KAFD00330-636-SBC-UP-261029.3.1.2.14Earthworks Shop Drawing Approval</t>
  </si>
  <si>
    <t>KAFD00330-636-SBC-UP-261029.3.1.2.15Exterior Improvement Shop Drawing Approval</t>
  </si>
  <si>
    <t>KAFD00330-636-SBC-UP-261029.3.1.2.16Special System Shop Drawing Approval</t>
  </si>
  <si>
    <t>KAFD00330-636-SBC-UP-261029.3.1.2.17SCADA Shop Drawing Approval</t>
  </si>
  <si>
    <t>KAFD00330-636-SBC-UP-261029.3.2Pump-Station</t>
  </si>
  <si>
    <t>KAFD00330-636-SBC-UP-261029.3.2.1Pump-Station Technical Submittal</t>
  </si>
  <si>
    <t>KAFD00330-636-SBC-UP-261029.3.2.1.1Pump-Station Technical Submittal</t>
  </si>
  <si>
    <t>KAFD00330-636-SBC-UP-261029.3.2.1.2Pump-Station Technical Approval</t>
  </si>
  <si>
    <t>KAFD00330-636-SBC-UP-261029.3.2.2Pump-Station Shop Drawing</t>
  </si>
  <si>
    <t>KAFD00330-636-SBC-UP-261029.3.2.2.1Pump-Station Shop Drawing Submittal</t>
  </si>
  <si>
    <t>KAFD00330-636-SBC-UP-261029.3.2.2.1.1Concrete Shop Drawing Submittal</t>
  </si>
  <si>
    <t>KAFD00330-636-SBC-UP-261029.3.2.2.1.2Masonry Shop Drawing Submittal</t>
  </si>
  <si>
    <t>KAFD00330-636-SBC-UP-261029.3.2.2.1.3Metal Shop Drawing Submittal</t>
  </si>
  <si>
    <t>KAFD00330-636-SBC-UP-261029.3.2.2.1.4Thermal Protection Shop Drawing Submittal</t>
  </si>
  <si>
    <t>KAFD00330-636-SBC-UP-261029.3.2.2.1.5Openings Shop Drawing Submittal</t>
  </si>
  <si>
    <t>KAFD00330-636-SBC-UP-261029.3.2.2.1.6Special construction Shop Drawing Submittal</t>
  </si>
  <si>
    <t>KAFD00330-636-SBC-UP-261029.3.2.2.1.7Fire Supperssion Shop Drawing Submittal</t>
  </si>
  <si>
    <t>KAFD00330-636-SBC-UP-261029.3.2.2.1.8Plumbing Shop Drawing Submittal</t>
  </si>
  <si>
    <t>KAFD00330-636-SBC-UP-261029.3.2.2.1.9HVAC System Shop Drawing Submittal</t>
  </si>
  <si>
    <t>KAFD00330-636-SBC-UP-261029.3.2.2.1.10Electrical System Shop Drawing Submittal</t>
  </si>
  <si>
    <t>KAFD00330-636-SBC-UP-261029.3.2.2.1.11Low Current Shop Drawing Submittal</t>
  </si>
  <si>
    <t>KAFD00330-636-SBC-UP-261029.3.2.2.1.12Security Shop Drawing Submittal</t>
  </si>
  <si>
    <t>KAFD00330-636-SBC-UP-261029.3.2.2.1.13Earthworks Shop Drawing Submittal</t>
  </si>
  <si>
    <t>KAFD00330-636-SBC-UP-261029.3.2.2.1.14External Improvement Shop Drawing Submittal</t>
  </si>
  <si>
    <t>KAFD00330-636-SBC-UP-261029.3.2.2.1.15Special System Shop Drawing Submittal</t>
  </si>
  <si>
    <t>KAFD00330-636-SBC-UP-261029.3.2.2.2Pump-Station Shop Drawing Approval</t>
  </si>
  <si>
    <t>KAFD00330-636-SBC-UP-261029.3.2.2.2.1Concrete Shop Drawing Approval</t>
  </si>
  <si>
    <t>KAFD00330-636-SBC-UP-261029.3.2.2.2.2Masonry Shop Drawing Approval</t>
  </si>
  <si>
    <t>KAFD00330-636-SBC-UP-261029.3.2.2.2.3Metal Shop Drawing Approval</t>
  </si>
  <si>
    <t>KAFD00330-636-SBC-UP-261029.3.2.2.2.4Thermal Protection Shop Drawing Approval</t>
  </si>
  <si>
    <t>KAFD00330-636-SBC-UP-261029.3.2.2.2.5Openings Shop Drawing Approval</t>
  </si>
  <si>
    <t>KAFD00330-636-SBC-UP-261029.3.2.2.2.6Special construction Shop Drawing Approval</t>
  </si>
  <si>
    <t>KAFD00330-636-SBC-UP-261029.3.2.2.2.7Fire Supperssion Shop Drawing Approval</t>
  </si>
  <si>
    <t>KAFD00330-636-SBC-UP-261029.3.2.2.2.8Plumbing Shop Drawing Approval</t>
  </si>
  <si>
    <t>KAFD00330-636-SBC-UP-261029.3.2.2.2.9HVAC System Shop Drawing Approval</t>
  </si>
  <si>
    <t>KAFD00330-636-SBC-UP-261029.3.2.2.2.10Electrical System Shop Drawing Approvall</t>
  </si>
  <si>
    <t>KAFD00330-636-SBC-UP-261029.3.2.2.2.11Low Current Shop Drawing Approval</t>
  </si>
  <si>
    <t>KAFD00330-636-SBC-UP-261029.3.2.2.2.12Security Shop Drawing Approval</t>
  </si>
  <si>
    <t>KAFD00330-636-SBC-UP-261029.3.2.2.2.13Earthworks Shop Drawing Approval</t>
  </si>
  <si>
    <t>KAFD00330-636-SBC-UP-261029.3.2.2.2.14External Improvement Shop Drawing Approval</t>
  </si>
  <si>
    <t>KAFD00330-636-SBC-UP-261029.3.2.2.2.15Special System Shop Drawing Approval</t>
  </si>
  <si>
    <t>KAFD00330-636-SBC-UP-261029.3.3Collection System</t>
  </si>
  <si>
    <t>KAFD00330-636-SBC-UP-261029.3.3.1Collection System Shop Drawing Submittal</t>
  </si>
  <si>
    <t>KAFD00330-636-SBC-UP-261029.3.3.1.1Plumbing Shop Drawing Submittal</t>
  </si>
  <si>
    <t>KAFD00330-636-SBC-UP-261029.3.3.1.2Electrical System Shop Drawing Submittal</t>
  </si>
  <si>
    <t>KAFD00330-636-SBC-UP-261029.3.3.2Collection System Shop Drawing Approval</t>
  </si>
  <si>
    <t>KAFD00330-636-SBC-UP-261029.3.3.2.1Plumbing Shop Drawing Approval</t>
  </si>
  <si>
    <t>KAFD00330-636-SBC-UP-261029.3.3.2.2Electrical System Shop Drawing Approval</t>
  </si>
  <si>
    <t>KAFD00330-636-SBC-UP-261029.4Procurement</t>
  </si>
  <si>
    <t>KAFD00330-636-SBC-UP-261029.4.1RO Plant</t>
  </si>
  <si>
    <t>KAFD00330-636-SBC-UP-261029.4.1.1Short Lead Items</t>
  </si>
  <si>
    <t>KAFD00330-636-SBC-UP-261029.4.1.1.1RO Plant Material Submittal - Short Lead</t>
  </si>
  <si>
    <t>KAFD00330-636-SBC-UP-261029.4.1.1.1.1Structural Material Submittal</t>
  </si>
  <si>
    <t>KAFD00330-636-SBC-UP-261029.4.1.1.1.2Finishes Material Submittal</t>
  </si>
  <si>
    <t>KAFD00330-636-SBC-UP-261029.4.1.1.1.3Fire Supperssion Material Submittal</t>
  </si>
  <si>
    <t>KAFD00330-636-SBC-UP-261029.4.1.1.1.4Plumbing Material Submittal</t>
  </si>
  <si>
    <t>KAFD00330-636-SBC-UP-261029.4.1.1.1.5HVAC System Material Submittal</t>
  </si>
  <si>
    <t>KAFD00330-636-SBC-UP-261029.4.1.1.1.6Electrical System Material Submittal</t>
  </si>
  <si>
    <t>KAFD00330-636-SBC-UP-261029.4.1.1.1.7Low Current Material Submittal</t>
  </si>
  <si>
    <t>KAFD00330-636-SBC-UP-261029.4.1.1.1.8Security Material Submittal</t>
  </si>
  <si>
    <t>KAFD00330-636-SBC-UP-261029.4.1.1.1.9External Improvement Material Submittal</t>
  </si>
  <si>
    <t>KAFD00330-636-SBC-UP-261029.4.1.1.2RO Plant Material Approval - Short Lead</t>
  </si>
  <si>
    <t>KAFD00330-636-SBC-UP-261029.4.1.1.2.1Structural Material Approval</t>
  </si>
  <si>
    <t>KAFD00330-636-SBC-UP-261029.4.1.1.2.2Finishes Material Approval</t>
  </si>
  <si>
    <t>KAFD00330-636-SBC-UP-261029.4.1.1.2.3Fire Supperssion Material Approval</t>
  </si>
  <si>
    <t>KAFD00330-636-SBC-UP-261029.4.1.1.2.4Plumbing Material Approval</t>
  </si>
  <si>
    <t>KAFD00330-636-SBC-UP-261029.4.1.1.2.5HVAC System Material Approvall</t>
  </si>
  <si>
    <t>KAFD00330-636-SBC-UP-261029.4.1.1.2.6Electrical System Material Approval</t>
  </si>
  <si>
    <t>KAFD00330-636-SBC-UP-261029.4.1.1.2.7Low Current Material Approval</t>
  </si>
  <si>
    <t>KAFD00330-636-SBC-UP-261029.4.1.1.2.8Security Material Approval</t>
  </si>
  <si>
    <t>KAFD00330-636-SBC-UP-261029.4.1.1.2.9External Improvement Material Approval</t>
  </si>
  <si>
    <t>KAFD00330-636-SBC-UP-261029.4.1.1.3RO Plant Material PO - Short Lead</t>
  </si>
  <si>
    <t>KAFD00330-636-SBC-UP-261029.4.1.1.3.1Structural Material PO</t>
  </si>
  <si>
    <t>KAFD00330-636-SBC-UP-261029.4.1.1.3.2Finishes Material PO</t>
  </si>
  <si>
    <t>KAFD00330-636-SBC-UP-261029.4.1.1.3.3Fire Supperssion Material PO</t>
  </si>
  <si>
    <t>KAFD00330-636-SBC-UP-261029.4.1.1.3.4Plumbing Material PO</t>
  </si>
  <si>
    <t>KAFD00330-636-SBC-UP-261029.4.1.1.3.5HVAC System Material PO</t>
  </si>
  <si>
    <t>KAFD00330-636-SBC-UP-261029.4.1.1.3.6Electrical System Material PO</t>
  </si>
  <si>
    <t>KAFD00330-636-SBC-UP-261029.4.1.1.3.7Low Current Material PO</t>
  </si>
  <si>
    <t>KAFD00330-636-SBC-UP-261029.4.1.1.3.8Security Material PO</t>
  </si>
  <si>
    <t>KAFD00330-636-SBC-UP-261029.4.1.1.3.9External Improvement Material PO</t>
  </si>
  <si>
    <t>KAFD00330-636-SBC-UP-261029.4.1.1.4RO Plant Material Delivery and Fabrication - Short Lead</t>
  </si>
  <si>
    <t>KAFD00330-636-SBC-UP-261029.4.1.1.4.1Structural Material Delivery and Fabrication</t>
  </si>
  <si>
    <t>KAFD00330-636-SBC-UP-261029.4.1.1.4.2Finishes Material Delivery and Fabrication</t>
  </si>
  <si>
    <t>KAFD00330-636-SBC-UP-261029.4.1.1.4.3Fire Supperssion Material Delivery and Fabrication</t>
  </si>
  <si>
    <t>KAFD00330-636-SBC-UP-261029.4.1.1.4.4Plumbing Material Delivery and Fabrication</t>
  </si>
  <si>
    <t>KAFD00330-636-SBC-UP-261029.4.1.1.4.5HVAC System Material Delivery and Fabrication</t>
  </si>
  <si>
    <t>KAFD00330-636-SBC-UP-261029.4.1.1.4.6Electrical System Material Delivery and Fabrication</t>
  </si>
  <si>
    <t>KAFD00330-636-SBC-UP-261029.4.1.1.4.7Low Current Material Delivery and Fabrication</t>
  </si>
  <si>
    <t>KAFD00330-636-SBC-UP-261029.4.1.1.4.8Security Material Delivery and Fabrication</t>
  </si>
  <si>
    <t>KAFD00330-636-SBC-UP-261029.4.1.1.4.9External Improvement Material Delivery and Fabrication</t>
  </si>
  <si>
    <t>KAFD00330-636-SBC-UP-261029.4.1.2Long Lead Item</t>
  </si>
  <si>
    <t>KAFD00330-636-SBC-UP-261029.4.1.2.1RO Plant Material Submittal - Long Lead</t>
  </si>
  <si>
    <t>KAFD00330-636-SBC-UP-261029.4.1.2.1.1Finishes Material Submittal</t>
  </si>
  <si>
    <t>KAFD00330-636-SBC-UP-261029.4.1.2.1.2Elevator Material Submittal</t>
  </si>
  <si>
    <t>KAFD00330-636-SBC-UP-261029.4.1.2.1.3Fire Supperssion Material Submittal</t>
  </si>
  <si>
    <t>KAFD00330-636-SBC-UP-261029.4.1.2.1.4Plumbing Material Submittal</t>
  </si>
  <si>
    <t>KAFD00330-636-SBC-UP-261029.4.1.2.1.5HVAC System Material Submittal</t>
  </si>
  <si>
    <t>KAFD00330-636-SBC-UP-261029.4.1.2.1.6Electrical System Material Submittal</t>
  </si>
  <si>
    <t>KAFD00330-636-SBC-UP-261029.4.1.2.1.7Special System Material Submittal</t>
  </si>
  <si>
    <t>KAFD00330-636-SBC-UP-261029.4.1.2.2RO Plant Material Approval - Long Lead</t>
  </si>
  <si>
    <t>KAFD00330-636-SBC-UP-261029.4.1.2.2.1Finishes Material Approval</t>
  </si>
  <si>
    <t>KAFD00330-636-SBC-UP-261029.4.1.2.2.2Elevator Material Approval</t>
  </si>
  <si>
    <t>KAFD00330-636-SBC-UP-261029.4.1.2.2.3Fire Supperssion Material Approval</t>
  </si>
  <si>
    <t>KAFD00330-636-SBC-UP-261029.4.1.2.2.4Plumbing Material Approval</t>
  </si>
  <si>
    <t>KAFD00330-636-SBC-UP-261029.4.1.2.2.5HVAC System Material Approval</t>
  </si>
  <si>
    <t>KAFD00330-636-SBC-UP-261029.4.1.2.2.6Electrical System Material Approval</t>
  </si>
  <si>
    <t>KAFD00330-636-SBC-UP-261029.4.1.2.2.7Special System Material Approval</t>
  </si>
  <si>
    <t>KAFD00330-636-SBC-UP-261029.4.1.2.3RO Plant Material PO - Long Lead</t>
  </si>
  <si>
    <t>KAFD00330-636-SBC-UP-261029.4.1.2.3.1Finishes Material PO</t>
  </si>
  <si>
    <t>KAFD00330-636-SBC-UP-261029.4.1.2.3.2Elevator Material PO</t>
  </si>
  <si>
    <t>KAFD00330-636-SBC-UP-261029.4.1.2.3.3Fire Supperssion Material PO</t>
  </si>
  <si>
    <t>KAFD00330-636-SBC-UP-261029.4.1.2.3.4Plumbing Material PO</t>
  </si>
  <si>
    <t>KAFD00330-636-SBC-UP-261029.4.1.2.3.5HVAC System Material PO</t>
  </si>
  <si>
    <t>KAFD00330-636-SBC-UP-261029.4.1.2.3.6Electrical System Material PO</t>
  </si>
  <si>
    <t>KAFD00330-636-SBC-UP-261029.4.1.2.3.7Special System Material PO</t>
  </si>
  <si>
    <t>KAFD00330-636-SBC-UP-261029.4.1.2.4RO Plant Material Delivery and Fabrication - Long Lead</t>
  </si>
  <si>
    <t>KAFD00330-636-SBC-UP-261029.4.1.2.4.1Finishes Material Delivery and Fabrication</t>
  </si>
  <si>
    <t>KAFD00330-636-SBC-UP-261029.4.1.2.4.2Elevator Material Delivery and Fabrication</t>
  </si>
  <si>
    <t>KAFD00330-636-SBC-UP-261029.4.1.2.4.3Fire Supperssion Material Delivery and Fabrication</t>
  </si>
  <si>
    <t>KAFD00330-636-SBC-UP-261029.4.1.2.4.4Plumbing Material Delivery and Fabrication</t>
  </si>
  <si>
    <t>KAFD00330-636-SBC-UP-261029.4.1.2.4.5HVAC System Material Delivery and Fabrication</t>
  </si>
  <si>
    <t>KAFD00330-636-SBC-UP-261029.4.1.2.4.6Electrical System Material Delivery and Fabrication</t>
  </si>
  <si>
    <t>KAFD00330-636-SBC-UP-261029.4.1.2.4.7Special System Material Delivery and Fabrication</t>
  </si>
  <si>
    <t>KAFD00330-636-SBC-UP-261029.4.2Pump-Station</t>
  </si>
  <si>
    <t>KAFD00330-636-SBC-UP-261029.4.2.1Short Lead Items</t>
  </si>
  <si>
    <t>KAFD00330-636-SBC-UP-261029.4.2.1.1Pump-Station Material Submittal - Short Lead</t>
  </si>
  <si>
    <t>KAFD00330-636-SBC-UP-261029.4.2.1.1.1Structural Material Submittal</t>
  </si>
  <si>
    <t>KAFD00330-636-SBC-UP-261029.4.2.1.1.2Finishes Material Submittal</t>
  </si>
  <si>
    <t>KAFD00330-636-SBC-UP-261029.4.2.1.1.3Plumbing Material Submittal</t>
  </si>
  <si>
    <t>KAFD00330-636-SBC-UP-261029.4.2.1.1.4Low Current Material Submittal</t>
  </si>
  <si>
    <t>KAFD00330-636-SBC-UP-261029.4.2.1.1.5Security Material Submittal</t>
  </si>
  <si>
    <t>KAFD00330-636-SBC-UP-261029.4.2.1.1.6External Improvement Material Submittal</t>
  </si>
  <si>
    <t>KAFD00330-636-SBC-UP-261029.4.2.1.2Pump-Station Material Approval - Short Lead</t>
  </si>
  <si>
    <t>KAFD00330-636-SBC-UP-261029.4.2.1.2.1Structural Material Approval</t>
  </si>
  <si>
    <t>KAFD00330-636-SBC-UP-261029.4.2.1.2.2Finishes Material Approval</t>
  </si>
  <si>
    <t>KAFD00330-636-SBC-UP-261029.4.2.1.2.3Plumbing Material Approval</t>
  </si>
  <si>
    <t>KAFD00330-636-SBC-UP-261029.4.2.1.2.4Low Current Material Approval</t>
  </si>
  <si>
    <t>KAFD00330-636-SBC-UP-261029.4.2.1.2.5Security Material Approval</t>
  </si>
  <si>
    <t>KAFD00330-636-SBC-UP-261029.4.2.1.2.6External Improvement Material Approval</t>
  </si>
  <si>
    <t>KAFD00330-636-SBC-UP-261029.4.2.1.3Pump-Station Material PO - Short Lead</t>
  </si>
  <si>
    <t>KAFD00330-636-SBC-UP-261029.4.2.1.3.1Structural Material PO</t>
  </si>
  <si>
    <t>KAFD00330-636-SBC-UP-261029.4.2.1.3.2Finishes Material PO</t>
  </si>
  <si>
    <t>KAFD00330-636-SBC-UP-261029.4.2.1.3.3Plumbing Material PO</t>
  </si>
  <si>
    <t>KAFD00330-636-SBC-UP-261029.4.2.1.3.4Low Current Material PO</t>
  </si>
  <si>
    <t>KAFD00330-636-SBC-UP-261029.4.2.1.3.5Security Material PO</t>
  </si>
  <si>
    <t>KAFD00330-636-SBC-UP-261029.4.2.1.3.6External Improvement Material PO</t>
  </si>
  <si>
    <t>KAFD00330-636-SBC-UP-261029.4.2.1.4Pump-Station Material Delivery and Fabrication - Short Lead</t>
  </si>
  <si>
    <t>KAFD00330-636-SBC-UP-261029.4.2.1.4.1Structural Material Delivery and Fabrication</t>
  </si>
  <si>
    <t>KAFD00330-636-SBC-UP-261029.4.2.1.4.2Finishes Material Delivery and Fabrication</t>
  </si>
  <si>
    <t>KAFD00330-636-SBC-UP-261029.4.2.1.4.3Plumbing Material Delivery and Fabrication</t>
  </si>
  <si>
    <t>KAFD00330-636-SBC-UP-261029.4.2.1.4.4Low Current Material Delivery and Fabrication</t>
  </si>
  <si>
    <t>KAFD00330-636-SBC-UP-261029.4.2.1.4.5Security Material Delivery and Fabrication</t>
  </si>
  <si>
    <t>KAFD00330-636-SBC-UP-261029.4.2.1.4.6External Improvement Material Delivery and Fabrication</t>
  </si>
  <si>
    <t>KAFD00330-636-SBC-UP-261029.4.2.2Long Lead Item</t>
  </si>
  <si>
    <t>KAFD00330-636-SBC-UP-261029.4.2.2.1Pump-Station Material Submittal - Long Lead</t>
  </si>
  <si>
    <t>KAFD00330-636-SBC-UP-261029.4.2.2.1.1Fire Supperssion Material Submittal</t>
  </si>
  <si>
    <t>KAFD00330-636-SBC-UP-261029.4.2.2.1.2Plumbing Material Submittal</t>
  </si>
  <si>
    <t>KAFD00330-636-SBC-UP-261029.4.2.2.1.3HVAC System Material Submittal</t>
  </si>
  <si>
    <t>KAFD00330-636-SBC-UP-261029.4.2.2.1.4Electrical System Material Submittal</t>
  </si>
  <si>
    <t>KAFD00330-636-SBC-UP-261029.4.2.2.1.5Special System Material Submittal</t>
  </si>
  <si>
    <t>KAFD00330-636-SBC-UP-261029.4.2.2.2Pump-Station Material Approval - Long Lead</t>
  </si>
  <si>
    <t>KAFD00330-636-SBC-UP-261029.4.2.2.2.1Fire Supperssion Material Approval</t>
  </si>
  <si>
    <t>KAFD00330-636-SBC-UP-261029.4.2.2.2.2Plumbing Material Approval</t>
  </si>
  <si>
    <t>KAFD00330-636-SBC-UP-261029.4.2.2.2.3HVAC System Material Approval</t>
  </si>
  <si>
    <t>KAFD00330-636-SBC-UP-261029.4.2.2.2.4Electrical System Material Approval</t>
  </si>
  <si>
    <t>KAFD00330-636-SBC-UP-261029.4.2.2.2.5Special System Material Approval</t>
  </si>
  <si>
    <t>KAFD00330-636-SBC-UP-261029.4.2.2.3Pump-Station Material PO - Long Lead</t>
  </si>
  <si>
    <t>KAFD00330-636-SBC-UP-261029.4.2.2.3.1Fire Supperssion Material PO</t>
  </si>
  <si>
    <t>KAFD00330-636-SBC-UP-261029.4.2.2.3.2Plumbing Material PO</t>
  </si>
  <si>
    <t>KAFD00330-636-SBC-UP-261029.4.2.2.3.3HVAC System Material PO</t>
  </si>
  <si>
    <t>KAFD00330-636-SBC-UP-261029.4.2.2.3.4Electrical System Material PO</t>
  </si>
  <si>
    <t>KAFD00330-636-SBC-UP-261029.4.2.2.3.5Special System Material PO</t>
  </si>
  <si>
    <t>KAFD00330-636-SBC-UP-261029.4.2.2.4Pump-Station Material Delivery and Fabrication - Long Lead</t>
  </si>
  <si>
    <t>KAFD00330-636-SBC-UP-261029.4.2.2.4.1Fire Supperssion Material Delivery and Fabrication</t>
  </si>
  <si>
    <t>KAFD00330-636-SBC-UP-261029.4.2.2.4.2Plumbing Material Delivery and Fabrication</t>
  </si>
  <si>
    <t>KAFD00330-636-SBC-UP-261029.4.2.2.4.3HVAC System Material Delivery and Fabrication</t>
  </si>
  <si>
    <t>KAFD00330-636-SBC-UP-261029.4.2.2.4.4Electrical System Material Delivery and Fabrication</t>
  </si>
  <si>
    <t>KAFD00330-636-SBC-UP-261029.4.2.2.4.5Special System Material Delivery and Fabrication</t>
  </si>
  <si>
    <t>KAFD00330-636-SBC-UP-261029.4.3Collection System</t>
  </si>
  <si>
    <t>KAFD00330-636-SBC-UP-261029.4.3.1Short Lead Items</t>
  </si>
  <si>
    <t>KAFD00330-636-SBC-UP-261029.4.3.1.1Collection System Material Submittal - Short Lead</t>
  </si>
  <si>
    <t>KAFD00330-636-SBC-UP-261029.4.3.1.1.1Plumbing Material Submittal</t>
  </si>
  <si>
    <t>KAFD00330-636-SBC-UP-261029.4.3.1.2Collection System Material Approval - Short Lead</t>
  </si>
  <si>
    <t>KAFD00330-636-SBC-UP-261029.4.3.1.2.1Plumbing Material Approval</t>
  </si>
  <si>
    <t>KAFD00330-636-SBC-UP-261029.4.3.1.3Collection System Material PO - Short Lead</t>
  </si>
  <si>
    <t>KAFD00330-636-SBC-UP-261029.4.3.1.3.1Plumbing Material PO</t>
  </si>
  <si>
    <t>KAFD00330-636-SBC-UP-261029.4.3.1.4Collection System Material Delivery and Fabrication - Short Lead</t>
  </si>
  <si>
    <t>KAFD00330-636-SBC-UP-261029.4.3.1.4.1Plumbing Material Delivery &amp; Fabrication</t>
  </si>
  <si>
    <t>KAFD00330-636-SBC-UP-261029.4.3.2Long Lead Item</t>
  </si>
  <si>
    <t>KAFD00330-636-SBC-UP-261029.4.3.2.1Collection System Material Submittal - Long Lead</t>
  </si>
  <si>
    <t>KAFD00330-636-SBC-UP-261029.4.3.2.1.1Plumbing Material Submittal</t>
  </si>
  <si>
    <t>KAFD00330-636-SBC-UP-261029.4.3.2.1.2Electrical System Material Submittal</t>
  </si>
  <si>
    <t>KAFD00330-636-SBC-UP-261029.4.3.2.2Collection System Material Approval - Long Lead</t>
  </si>
  <si>
    <t>KAFD00330-636-SBC-UP-261029.4.3.2.2.1Plumbing Material Approval</t>
  </si>
  <si>
    <t>KAFD00330-636-SBC-UP-261029.4.3.2.2.2Electrical System Material Approval</t>
  </si>
  <si>
    <t>KAFD00330-636-SBC-UP-261029.4.3.2.3Collection System Material PO - Long Lead</t>
  </si>
  <si>
    <t>KAFD00330-636-SBC-UP-261029.4.3.2.3.1Plumbing Material PO</t>
  </si>
  <si>
    <t>KAFD00330-636-SBC-UP-261029.4.3.2.3.2Electrical System Material PO</t>
  </si>
  <si>
    <t>KAFD00330-636-SBC-UP-261029.4.3.2.4Collection System Material Delivery and Fabrication - Long Lead</t>
  </si>
  <si>
    <t>KAFD00330-636-SBC-UP-261029.4.3.2.4.1Plumbing Material Delivery &amp; Fabrication</t>
  </si>
  <si>
    <t>KAFD00330-636-SBC-UP-261029.4.3.2.4.2Electrical System Material Delivery &amp; Fabrication</t>
  </si>
  <si>
    <t>KAFD00330-636-SBC-UP-261029.5Construction</t>
  </si>
  <si>
    <t>KAFD00330-636-SBC-UP-261029.5.1RO Plant</t>
  </si>
  <si>
    <t>KAFD00330-636-SBC-UP-261029.5.1.1Under Ground Floor</t>
  </si>
  <si>
    <t>KAFD00330-636-SBC-UP-261029.5.1.1.1Earthwork</t>
  </si>
  <si>
    <t>KAFD00330-636-SBC-UP-261029.5.1.1.2Concrete Work</t>
  </si>
  <si>
    <t>KAFD00330-636-SBC-UP-261029.5.1.1.3Metal Works</t>
  </si>
  <si>
    <t>KAFD00330-636-SBC-UP-261029.5.1.1.4Wood &amp; Plastics</t>
  </si>
  <si>
    <t>KAFD00330-636-SBC-UP-261029.5.1.1.5Thermal &amp; Moisture Protection</t>
  </si>
  <si>
    <t>KAFD00330-636-SBC-UP-261029.5.1.1.6Plumbing</t>
  </si>
  <si>
    <t>KAFD00330-636-SBC-UP-261029.5.1.1.7Electrical</t>
  </si>
  <si>
    <t>KAFD00330-636-SBC-UP-261029.5.1.2Ground Floor</t>
  </si>
  <si>
    <t>KAFD00330-636-SBC-UP-261029.5.1.2.1Concrete Work</t>
  </si>
  <si>
    <t>KAFD00330-636-SBC-UP-261029.5.1.2.2Masonry Works</t>
  </si>
  <si>
    <t>KAFD00330-636-SBC-UP-261029.5.1.2.3Metal Works</t>
  </si>
  <si>
    <t>KAFD00330-636-SBC-UP-261029.5.1.2.4Thermal And Moisture Protection</t>
  </si>
  <si>
    <t>KAFD00330-636-SBC-UP-261029.5.1.2.5Openings</t>
  </si>
  <si>
    <t>KAFD00330-636-SBC-UP-261029.5.1.2.6Finishes</t>
  </si>
  <si>
    <t>KAFD00330-636-SBC-UP-261029.5.1.2.7Specialities</t>
  </si>
  <si>
    <t>KAFD00330-636-SBC-UP-261029.5.1.2.8Special Construction</t>
  </si>
  <si>
    <t>KAFD00330-636-SBC-UP-261029.5.1.2.9Fire Supression</t>
  </si>
  <si>
    <t>KAFD00330-636-SBC-UP-261029.5.1.2.10Plumbing</t>
  </si>
  <si>
    <t>KAFD00330-636-SBC-UP-261029.5.1.2.11Heating, Ventilating And Air Conditioning</t>
  </si>
  <si>
    <t>KAFD00330-636-SBC-UP-261029.5.1.2.12Electrical</t>
  </si>
  <si>
    <t>KAFD00330-636-SBC-UP-261029.5.1.2.13Communication System</t>
  </si>
  <si>
    <t>KAFD00330-636-SBC-UP-261029.5.1.2.14Electronic Safety And Security</t>
  </si>
  <si>
    <t>KAFD00330-636-SBC-UP-261029.5.1.2.15Utilities</t>
  </si>
  <si>
    <t>KAFD00330-636-SBC-UP-261029.5.1.3First Floor</t>
  </si>
  <si>
    <t>KAFD00330-636-SBC-UP-261029.5.1.3.1Concrete Work</t>
  </si>
  <si>
    <t>KAFD00330-636-SBC-UP-261029.5.1.3.2Masonry Works</t>
  </si>
  <si>
    <t>KAFD00330-636-SBC-UP-261029.5.1.3.3Metal Works</t>
  </si>
  <si>
    <t>KAFD00330-636-SBC-UP-261029.5.1.3.4Wood &amp; Plastics</t>
  </si>
  <si>
    <t>KAFD00330-636-SBC-UP-261029.5.1.3.5Thermal And Moisture Protection</t>
  </si>
  <si>
    <t>KAFD00330-636-SBC-UP-261029.5.1.3.6Openings</t>
  </si>
  <si>
    <t>KAFD00330-636-SBC-UP-261029.5.1.3.7Finishes</t>
  </si>
  <si>
    <t>KAFD00330-636-SBC-UP-261029.5.1.3.8Specialities</t>
  </si>
  <si>
    <t>KAFD00330-636-SBC-UP-261029.5.1.3.9Furnishing</t>
  </si>
  <si>
    <t>KAFD00330-636-SBC-UP-261029.5.1.3.10Fire Superssion</t>
  </si>
  <si>
    <t>KAFD00330-636-SBC-UP-261029.5.1.3.11Plumbing</t>
  </si>
  <si>
    <t>KAFD00330-636-SBC-UP-261029.5.1.3.12Heating, Ventilating And Air Conditioning</t>
  </si>
  <si>
    <t>KAFD00330-636-SBC-UP-261029.5.1.3.13Electrical</t>
  </si>
  <si>
    <t>KAFD00330-636-SBC-UP-261029.5.1.3.14Communication System</t>
  </si>
  <si>
    <t>KAFD00330-636-SBC-UP-261029.5.1.3.15Electronic Safety And Security</t>
  </si>
  <si>
    <t>KAFD00330-636-SBC-UP-261029.5.1.4Second Floor</t>
  </si>
  <si>
    <t>KAFD00330-636-SBC-UP-261029.5.1.4.1Existing Condition</t>
  </si>
  <si>
    <t>KAFD00330-636-SBC-UP-261029.5.1.4.2Masonry Works</t>
  </si>
  <si>
    <t>KAFD00330-636-SBC-UP-261029.5.1.4.3Metal Works</t>
  </si>
  <si>
    <t>KAFD00330-636-SBC-UP-261029.5.1.4.4Thermal And Moisture Protection</t>
  </si>
  <si>
    <t>KAFD00330-636-SBC-UP-261029.5.1.4.5Openings</t>
  </si>
  <si>
    <t>KAFD00330-636-SBC-UP-261029.5.1.4.6Finishes</t>
  </si>
  <si>
    <t>KAFD00330-636-SBC-UP-261029.5.1.4.7Specialities</t>
  </si>
  <si>
    <t>KAFD00330-636-SBC-UP-261029.5.1.4.8Fire Superssion</t>
  </si>
  <si>
    <t>KAFD00330-636-SBC-UP-261029.5.1.4.9Plumbing</t>
  </si>
  <si>
    <t>KAFD00330-636-SBC-UP-261029.5.1.4.10Heating, Ventilating And Air Conditioning</t>
  </si>
  <si>
    <t>KAFD00330-636-SBC-UP-261029.5.1.4.11Electrical</t>
  </si>
  <si>
    <t>KAFD00330-636-SBC-UP-261029.5.1.4.12Communication System</t>
  </si>
  <si>
    <t>KAFD00330-636-SBC-UP-261029.5.1.4.13Electronic Safety And Security</t>
  </si>
  <si>
    <t>KAFD00330-636-SBC-UP-261029.5.1.5External Work</t>
  </si>
  <si>
    <t>KAFD00330-636-SBC-UP-261029.5.1.5.1Earthworks</t>
  </si>
  <si>
    <t>KAFD00330-636-SBC-UP-261029.5.1.5.2Masonary works</t>
  </si>
  <si>
    <t>KAFD00330-636-SBC-UP-261029.5.1.5.3Thermal And Moisture Protection</t>
  </si>
  <si>
    <t>KAFD00330-636-SBC-UP-261029.5.1.5.4Finishes</t>
  </si>
  <si>
    <t>KAFD00330-636-SBC-UP-261029.5.1.5.5Conveying System</t>
  </si>
  <si>
    <t>KAFD00330-636-SBC-UP-261029.5.1.5.6Electrical</t>
  </si>
  <si>
    <t>KAFD00330-636-SBC-UP-261029.5.1.5.7Exterior Improvement</t>
  </si>
  <si>
    <t>KAFD00330-636-SBC-UP-261029.5.1.5.8Process Scada System And Instrumentation</t>
  </si>
  <si>
    <t>KAFD00330-636-SBC-UP-261029.5.2Pump-Station</t>
  </si>
  <si>
    <t>KAFD00330-636-SBC-UP-261029.5.2.1Electrical Room</t>
  </si>
  <si>
    <t>KAFD00330-636-SBC-UP-261029.5.2.1.1Existing Condition</t>
  </si>
  <si>
    <t>KAFD00330-636-SBC-UP-261029.5.2.1.2Earthwork</t>
  </si>
  <si>
    <t>KAFD00330-636-SBC-UP-261029.5.2.1.3Concrete Work</t>
  </si>
  <si>
    <t>KAFD00330-636-SBC-UP-261029.5.2.1.4Masonry Works</t>
  </si>
  <si>
    <t>KAFD00330-636-SBC-UP-261029.5.2.1.5Metal Works</t>
  </si>
  <si>
    <t>KAFD00330-636-SBC-UP-261029.5.2.1.6Thermal And Moisture Protection</t>
  </si>
  <si>
    <t>KAFD00330-636-SBC-UP-261029.5.2.1.7Openings</t>
  </si>
  <si>
    <t>KAFD00330-636-SBC-UP-261029.5.2.1.8Finishes</t>
  </si>
  <si>
    <t>KAFD00330-636-SBC-UP-261029.5.2.1.9Specialties</t>
  </si>
  <si>
    <t>KAFD00330-636-SBC-UP-261029.5.2.1.10Fire Suppression</t>
  </si>
  <si>
    <t>KAFD00330-636-SBC-UP-261029.5.2.1.11Plumbing</t>
  </si>
  <si>
    <t>KAFD00330-636-SBC-UP-261029.5.2.1.12Heating, Ventilating And Air Conditioning</t>
  </si>
  <si>
    <t>KAFD00330-636-SBC-UP-261029.5.2.1.13Electrical</t>
  </si>
  <si>
    <t>KAFD00330-636-SBC-UP-261029.5.2.1.14Communication System</t>
  </si>
  <si>
    <t>KAFD00330-636-SBC-UP-261029.5.2.1.15Electronic Safety And Security</t>
  </si>
  <si>
    <t>KAFD00330-636-SBC-UP-261029.5.2.1.16Process Scada System And Instrumentation</t>
  </si>
  <si>
    <t>KAFD00330-636-SBC-UP-261029.5.2.2Pump Room</t>
  </si>
  <si>
    <t>KAFD00330-636-SBC-UP-261029.5.2.2.1Existing Condition</t>
  </si>
  <si>
    <t>KAFD00330-636-SBC-UP-261029.5.2.2.2EARTHWORK</t>
  </si>
  <si>
    <t>KAFD00330-636-SBC-UP-261029.5.2.2.3Concrete Work</t>
  </si>
  <si>
    <t>KAFD00330-636-SBC-UP-261029.5.2.2.4Metal Works</t>
  </si>
  <si>
    <t>KAFD00330-636-SBC-UP-261029.5.2.2.5Wood &amp; Plastics</t>
  </si>
  <si>
    <t>KAFD00330-636-SBC-UP-261029.5.2.2.6Thermal &amp; Moisture Protection</t>
  </si>
  <si>
    <t>KAFD00330-636-SBC-UP-261029.5.2.2.7Plumbing</t>
  </si>
  <si>
    <t>KAFD00330-636-SBC-UP-261029.5.2.2.8Heating, Ventilation &amp; Air Conditioning</t>
  </si>
  <si>
    <t>KAFD00330-636-SBC-UP-261029.5.2.2.9Electrical</t>
  </si>
  <si>
    <t>KAFD00330-636-SBC-UP-261029.5.2.2.10Electronic Safety &amp; Security</t>
  </si>
  <si>
    <t>KAFD00330-636-SBC-UP-261029.5.2.3Pump-Station ( External Works )</t>
  </si>
  <si>
    <t>KAFD00330-636-SBC-UP-261029.5.2.3.1Special Constrction</t>
  </si>
  <si>
    <t>KAFD00330-636-SBC-UP-261029.5.2.3.2Exterior Improvement</t>
  </si>
  <si>
    <t>KAFD00330-636-SBC-UP-261029.5.3Collection System</t>
  </si>
  <si>
    <t>KAFD00330-636-SBC-UP-261029.5.3.1Plumbing</t>
  </si>
  <si>
    <t>KAFD00330-636-SBC-UP-261029.5.3.1.1Pumps inside Parcels</t>
  </si>
  <si>
    <t>KAFD00330-636-SBC-UP-261029.5.3.1.2Gravity Network Piping</t>
  </si>
  <si>
    <t>KAFD00330-636-SBC-UP-261029.5.3.1.3Piping Between 5 Parcels and Manholes</t>
  </si>
  <si>
    <t>KAFD00330-636-SBC-UP-261029.5.3.1.4Piping Between 4 Parcels and Pump station&amp; 4 Parecl to RO</t>
  </si>
  <si>
    <t>KAFD00330-636-SBC-UP-261029.5.3.1.5Piping Inside Tunnels</t>
  </si>
  <si>
    <t>KAFD00330-636-SBC-UP-261029.5.3.1.6Fabricated Drainage Channel</t>
  </si>
  <si>
    <t>KAFD00330-636-SBC-UP-261029.5.3.1.7Connecting Works to Existing Networks</t>
  </si>
  <si>
    <t>KAFD00330-636-SBC-UP-261029.5.3.2Electrical</t>
  </si>
  <si>
    <t>KAFD00330-636-SBC-UP-261029.5.3.2.1Remote terminal unit (RTU)</t>
  </si>
  <si>
    <t>KAFD00330-636-SBC-UP-261029.5.3.3Communication System</t>
  </si>
  <si>
    <t>KAFD00330-636-SBC-UP-261029.5.3.3.1Fiber Optic Cable Network</t>
  </si>
  <si>
    <t>KAFD00330-636-SBC-UP-261029.6Testing &amp; Commissioning</t>
  </si>
  <si>
    <t>KAFD00330-636-SBC-UP-261029.6.1RO Plant</t>
  </si>
  <si>
    <t>KAFD00330-636-SBC-UP-261029.6.2Pump-Station</t>
  </si>
  <si>
    <t>KAFD00330-636-SBC-UP-261029.6.3Collection System</t>
  </si>
  <si>
    <t>KAFD00330-636-SBC-UP-261029.7Hand-Over</t>
  </si>
  <si>
    <t>KAFD00330-636-SBC-UP-261029.7.1RO Plant</t>
  </si>
  <si>
    <t>KAFD00330-636-SBC-UP-261029.7.1.1RO Plant As-Built Drawings</t>
  </si>
  <si>
    <t>KAFD00330-636-SBC-UP-261029.7.1.1.1RO Plant As-Built Drawing Submittal</t>
  </si>
  <si>
    <t>KAFD00330-636-SBC-UP-261029.7.1.1.2RO Plant As-Built Drawing Approval</t>
  </si>
  <si>
    <t>KAFD00330-636-SBC-UP-261029.7.1.2RO Plant Snagging&amp; Desnagging</t>
  </si>
  <si>
    <t>KAFD00330-636-SBC-UP-261029.7.1.3RO Plant Manual and Maintenance</t>
  </si>
  <si>
    <t>KAFD00330-636-SBC-UP-261029.7.1.4RO Plant Demobilization</t>
  </si>
  <si>
    <t>KAFD00330-636-SBC-UP-261029.7.1.5RO Plant TOC</t>
  </si>
  <si>
    <t>KAFD00330-636-SBC-UP-261029.7.1.6RO Plant CDC and CDA</t>
  </si>
  <si>
    <t>KAFD00330-636-SBC-UP-261029.7.2Pump-Station</t>
  </si>
  <si>
    <t>KAFD00330-636-SBC-UP-261029.7.2.1Pump Station As-Built Drawings</t>
  </si>
  <si>
    <t>KAFD00330-636-SBC-UP-261029.7.2.1.1Pump Station As-Built Drawings Submittal</t>
  </si>
  <si>
    <t>KAFD00330-636-SBC-UP-261029.7.2.1.2Pump Station As-Built Drawings Approval</t>
  </si>
  <si>
    <t>KAFD00330-636-SBC-UP-261029.7.2.2Pump Station Snagging&amp; Desnagging</t>
  </si>
  <si>
    <t>KAFD00330-636-SBC-UP-261029.7.2.3Pump Station Manual and Maintenance</t>
  </si>
  <si>
    <t>KAFD00330-636-SBC-UP-261029.7.2.4Pump-Station Demobilization</t>
  </si>
  <si>
    <t>KAFD00330-636-SBC-UP-261029.7.2.5Pump-Station TOC</t>
  </si>
  <si>
    <t>KAFD00330-636-SBC-UP-261029.7.2.6Pump-Station CDC and CDA</t>
  </si>
  <si>
    <t>KAFD00330-636-SBC-UP-261029.7.3Collection System</t>
  </si>
  <si>
    <t>KAFD00330-636-SBC-UP-261029.7.3.1Collection System As-Built Drawing</t>
  </si>
  <si>
    <t>KAFD00330-636-SBC-UP-261029.7.3.1.1Collection System As-Built Drawing Submittal</t>
  </si>
  <si>
    <t>KAFD00330-636-SBC-UP-261029.7.3.1.2Collection System As-Built Drawing Approval</t>
  </si>
  <si>
    <t>KAFD00330-636-SBC-UP-261029.7.3.2Collection System Snagging&amp; Desnagging</t>
  </si>
  <si>
    <t>KAFD00330-636-SBC-UP-261029.7.3.3Collection System Manual and Maintenance</t>
  </si>
  <si>
    <t>KAFD00330-636-SBC-UP-261029.7.3.4Collection System Demobilization</t>
  </si>
  <si>
    <t>KAFD00330-636-SBC-UP-261029.7.3.5Collection System TOC</t>
  </si>
  <si>
    <t>KAFD00330-636-SBC-UP-261029.7.3.6Collection System CDC and CDA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</si>
</sst>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;;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20212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2"/>
      <color rgb="FF202124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22"/>
      <color theme="1"/>
      <name val="Aptos Narrow"/>
      <scheme val="minor"/>
    </font>
    <font>
      <sz val="20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  <font>
      <b/>
      <sz val="11"/>
      <color rgb="FF64748B"/>
      <name val="Calibri"/>
      <family val="2"/>
    </font>
    <font>
      <sz val="12"/>
      <color theme="1"/>
      <name val="Aptos Narrow"/>
      <family val="2"/>
      <scheme val="minor"/>
    </font>
    <font>
      <b/>
      <sz val="14"/>
      <color rgb="FF0F172A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C3C3C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305B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rgb="FF0284C7"/>
      </patternFill>
    </fill>
    <fill>
      <patternFill patternType="solid">
        <fgColor theme="4" tint="0.79998168889431442"/>
        <bgColor rgb="FFE2E8F0"/>
      </patternFill>
    </fill>
    <fill>
      <patternFill patternType="solid">
        <fgColor rgb="FF475569"/>
        <bgColor rgb="FF475569"/>
      </patternFill>
    </fill>
    <fill>
      <patternFill patternType="solid">
        <fgColor rgb="FFF1F5F9"/>
        <bgColor rgb="FFF1F5F9"/>
      </patternFill>
    </fill>
    <fill>
      <patternFill patternType="solid">
        <fgColor theme="6" tint="0.79998168889431442"/>
        <bgColor rgb="FFE2E8F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 applyProtection="1">
      <alignment vertical="center"/>
      <protection locked="0"/>
    </xf>
    <xf numFmtId="15" fontId="5" fillId="3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5" fontId="0" fillId="0" borderId="0" xfId="0" applyNumberFormat="1" applyAlignment="1" applyProtection="1">
      <alignment vertical="center"/>
      <protection locked="0"/>
    </xf>
    <xf numFmtId="2" fontId="5" fillId="3" borderId="0" xfId="0" applyNumberFormat="1" applyFont="1" applyFill="1" applyAlignment="1" applyProtection="1">
      <alignment vertical="center"/>
      <protection locked="0"/>
    </xf>
    <xf numFmtId="2" fontId="0" fillId="0" borderId="0" xfId="0" applyNumberFormat="1" applyAlignment="1" applyProtection="1">
      <alignment vertical="center"/>
      <protection locked="0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 applyProtection="1">
      <alignment vertical="center" wrapText="1"/>
      <protection locked="0"/>
    </xf>
    <xf numFmtId="2" fontId="3" fillId="2" borderId="0" xfId="0" applyNumberFormat="1" applyFont="1" applyFill="1" applyAlignment="1" applyProtection="1">
      <alignment vertical="center" wrapText="1"/>
      <protection locked="0"/>
    </xf>
    <xf numFmtId="2" fontId="0" fillId="0" borderId="0" xfId="0" applyNumberFormat="1"/>
    <xf numFmtId="10" fontId="3" fillId="2" borderId="0" xfId="1" applyNumberFormat="1" applyFont="1" applyFill="1" applyBorder="1" applyAlignment="1" applyProtection="1">
      <alignment horizontal="left" vertical="center" wrapText="1"/>
      <protection locked="0"/>
    </xf>
    <xf numFmtId="10" fontId="5" fillId="3" borderId="0" xfId="1" applyNumberFormat="1" applyFont="1" applyFill="1" applyAlignment="1" applyProtection="1">
      <alignment horizontal="left" vertical="center"/>
      <protection locked="0"/>
    </xf>
    <xf numFmtId="10" fontId="0" fillId="0" borderId="0" xfId="1" applyNumberFormat="1" applyFont="1" applyAlignment="1" applyProtection="1">
      <alignment horizontal="left" vertical="center"/>
      <protection locked="0"/>
    </xf>
    <xf numFmtId="2" fontId="0" fillId="0" borderId="0" xfId="0" applyNumberFormat="1" applyAlignment="1" applyProtection="1">
      <alignment horizontal="left" vertical="center"/>
      <protection locked="0"/>
    </xf>
    <xf numFmtId="10" fontId="0" fillId="0" borderId="0" xfId="1" applyNumberFormat="1" applyFont="1" applyAlignment="1">
      <alignment horizontal="left"/>
    </xf>
    <xf numFmtId="164" fontId="0" fillId="0" borderId="0" xfId="0" applyNumberFormat="1" applyAlignment="1" applyProtection="1">
      <alignment vertical="center"/>
      <protection locked="0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10" fontId="0" fillId="0" borderId="0" xfId="0" applyNumberFormat="1"/>
    <xf numFmtId="10" fontId="8" fillId="2" borderId="0" xfId="1" applyNumberFormat="1" applyFont="1" applyFill="1" applyBorder="1" applyAlignment="1" applyProtection="1">
      <alignment horizontal="left" vertical="center" wrapText="1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2" fontId="8" fillId="2" borderId="0" xfId="1" applyNumberFormat="1" applyFont="1" applyFill="1" applyBorder="1" applyAlignment="1" applyProtection="1">
      <alignment vertical="center"/>
      <protection locked="0"/>
    </xf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9" fontId="10" fillId="8" borderId="4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2" fontId="12" fillId="6" borderId="7" xfId="0" applyNumberFormat="1" applyFont="1" applyFill="1" applyBorder="1" applyAlignment="1">
      <alignment horizontal="center" vertical="center"/>
    </xf>
    <xf numFmtId="9" fontId="12" fillId="6" borderId="7" xfId="1" applyFont="1" applyFill="1" applyBorder="1" applyAlignment="1">
      <alignment horizontal="center" vertical="center"/>
    </xf>
    <xf numFmtId="9" fontId="12" fillId="6" borderId="8" xfId="1" applyFont="1" applyFill="1" applyBorder="1" applyAlignment="1">
      <alignment horizontal="center" vertical="center"/>
    </xf>
    <xf numFmtId="9" fontId="12" fillId="6" borderId="9" xfId="1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9" fontId="12" fillId="6" borderId="11" xfId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2" fontId="12" fillId="6" borderId="13" xfId="0" applyNumberFormat="1" applyFont="1" applyFill="1" applyBorder="1" applyAlignment="1">
      <alignment horizontal="center" vertical="center"/>
    </xf>
    <xf numFmtId="9" fontId="12" fillId="6" borderId="13" xfId="1" applyFont="1" applyFill="1" applyBorder="1" applyAlignment="1">
      <alignment horizontal="center" vertical="center"/>
    </xf>
    <xf numFmtId="9" fontId="12" fillId="6" borderId="14" xfId="1" applyFont="1" applyFill="1" applyBorder="1" applyAlignment="1">
      <alignment horizontal="center" vertical="center"/>
    </xf>
    <xf numFmtId="2" fontId="12" fillId="13" borderId="13" xfId="0" applyNumberFormat="1" applyFont="1" applyFill="1" applyBorder="1" applyAlignment="1">
      <alignment horizontal="center" vertical="center"/>
    </xf>
    <xf numFmtId="9" fontId="12" fillId="13" borderId="13" xfId="1" applyFont="1" applyFill="1" applyBorder="1" applyAlignment="1">
      <alignment horizontal="center" vertical="center"/>
    </xf>
    <xf numFmtId="9" fontId="12" fillId="13" borderId="0" xfId="1" applyFont="1" applyFill="1" applyBorder="1" applyAlignment="1">
      <alignment horizontal="center" vertical="center"/>
    </xf>
    <xf numFmtId="9" fontId="10" fillId="14" borderId="14" xfId="1" applyFont="1" applyFill="1" applyBorder="1" applyAlignment="1">
      <alignment horizontal="center" vertical="center"/>
    </xf>
    <xf numFmtId="0" fontId="10" fillId="16" borderId="17" xfId="0" applyFont="1" applyFill="1" applyBorder="1" applyAlignment="1">
      <alignment horizontal="center" vertical="center"/>
    </xf>
    <xf numFmtId="2" fontId="12" fillId="17" borderId="18" xfId="0" applyNumberFormat="1" applyFont="1" applyFill="1" applyBorder="1" applyAlignment="1">
      <alignment horizontal="center" vertical="center"/>
    </xf>
    <xf numFmtId="9" fontId="12" fillId="17" borderId="18" xfId="1" applyFont="1" applyFill="1" applyBorder="1" applyAlignment="1">
      <alignment horizontal="center" vertical="center"/>
    </xf>
    <xf numFmtId="9" fontId="12" fillId="17" borderId="6" xfId="1" applyFont="1" applyFill="1" applyBorder="1" applyAlignment="1">
      <alignment horizontal="center" vertical="center"/>
    </xf>
    <xf numFmtId="0" fontId="10" fillId="18" borderId="19" xfId="0" applyFont="1" applyFill="1" applyBorder="1" applyAlignment="1">
      <alignment horizontal="center" vertical="center"/>
    </xf>
    <xf numFmtId="2" fontId="12" fillId="17" borderId="7" xfId="0" applyNumberFormat="1" applyFont="1" applyFill="1" applyBorder="1" applyAlignment="1">
      <alignment horizontal="center" vertical="center"/>
    </xf>
    <xf numFmtId="9" fontId="12" fillId="17" borderId="7" xfId="1" applyFont="1" applyFill="1" applyBorder="1" applyAlignment="1">
      <alignment horizontal="center" vertical="center"/>
    </xf>
    <xf numFmtId="9" fontId="12" fillId="17" borderId="11" xfId="1" applyFont="1" applyFill="1" applyBorder="1" applyAlignment="1">
      <alignment horizontal="center" vertical="center"/>
    </xf>
    <xf numFmtId="0" fontId="10" fillId="19" borderId="19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/>
    </xf>
    <xf numFmtId="2" fontId="12" fillId="20" borderId="23" xfId="0" applyNumberFormat="1" applyFont="1" applyFill="1" applyBorder="1" applyAlignment="1">
      <alignment horizontal="center" vertical="center"/>
    </xf>
    <xf numFmtId="9" fontId="12" fillId="20" borderId="23" xfId="1" applyFont="1" applyFill="1" applyBorder="1" applyAlignment="1">
      <alignment horizontal="center" vertical="center"/>
    </xf>
    <xf numFmtId="9" fontId="12" fillId="20" borderId="24" xfId="1" applyFont="1" applyFill="1" applyBorder="1" applyAlignment="1">
      <alignment horizontal="center" vertical="center"/>
    </xf>
    <xf numFmtId="9" fontId="10" fillId="21" borderId="12" xfId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0" fontId="0" fillId="0" borderId="0" xfId="1" applyNumberFormat="1" applyFont="1" applyFill="1" applyBorder="1" applyAlignment="1">
      <alignment horizontal="center" vertical="center"/>
    </xf>
    <xf numFmtId="2" fontId="12" fillId="17" borderId="4" xfId="0" applyNumberFormat="1" applyFont="1" applyFill="1" applyBorder="1" applyAlignment="1">
      <alignment horizontal="center" vertical="center"/>
    </xf>
    <xf numFmtId="2" fontId="12" fillId="17" borderId="25" xfId="0" applyNumberFormat="1" applyFont="1" applyFill="1" applyBorder="1" applyAlignment="1">
      <alignment horizontal="center" vertical="center"/>
    </xf>
    <xf numFmtId="2" fontId="12" fillId="17" borderId="3" xfId="0" applyNumberFormat="1" applyFont="1" applyFill="1" applyBorder="1" applyAlignment="1">
      <alignment horizontal="center" vertical="center"/>
    </xf>
    <xf numFmtId="0" fontId="0" fillId="17" borderId="4" xfId="0" applyFill="1" applyBorder="1"/>
    <xf numFmtId="2" fontId="12" fillId="17" borderId="12" xfId="0" applyNumberFormat="1" applyFont="1" applyFill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2" fontId="12" fillId="0" borderId="26" xfId="0" applyNumberFormat="1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2" fontId="12" fillId="0" borderId="27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9" fontId="12" fillId="0" borderId="11" xfId="1" applyFont="1" applyFill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2" fontId="12" fillId="0" borderId="30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9" fontId="12" fillId="0" borderId="10" xfId="1" applyFont="1" applyFill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9" fontId="12" fillId="0" borderId="33" xfId="1" applyFont="1" applyFill="1" applyBorder="1" applyAlignment="1">
      <alignment horizontal="center" vertical="center"/>
    </xf>
    <xf numFmtId="0" fontId="14" fillId="23" borderId="34" xfId="0" applyFont="1" applyFill="1" applyBorder="1" applyAlignment="1">
      <alignment horizontal="center" vertical="center" wrapText="1"/>
    </xf>
    <xf numFmtId="0" fontId="14" fillId="23" borderId="34" xfId="0" applyFont="1" applyFill="1" applyBorder="1" applyAlignment="1">
      <alignment horizontal="center" vertical="center"/>
    </xf>
    <xf numFmtId="0" fontId="14" fillId="23" borderId="35" xfId="0" applyFont="1" applyFill="1" applyBorder="1" applyAlignment="1">
      <alignment horizontal="center" vertical="center" wrapText="1"/>
    </xf>
    <xf numFmtId="2" fontId="14" fillId="23" borderId="34" xfId="0" applyNumberFormat="1" applyFont="1" applyFill="1" applyBorder="1" applyAlignment="1">
      <alignment horizontal="center" vertical="center" wrapText="1"/>
    </xf>
    <xf numFmtId="2" fontId="14" fillId="23" borderId="36" xfId="0" applyNumberFormat="1" applyFont="1" applyFill="1" applyBorder="1" applyAlignment="1">
      <alignment horizontal="center" vertical="center"/>
    </xf>
    <xf numFmtId="0" fontId="15" fillId="24" borderId="34" xfId="0" applyFont="1" applyFill="1" applyBorder="1" applyAlignment="1">
      <alignment horizontal="center" vertical="center"/>
    </xf>
    <xf numFmtId="2" fontId="16" fillId="25" borderId="34" xfId="0" applyNumberFormat="1" applyFont="1" applyFill="1" applyBorder="1" applyAlignment="1">
      <alignment horizontal="center" vertical="center"/>
    </xf>
    <xf numFmtId="2" fontId="16" fillId="25" borderId="36" xfId="0" applyNumberFormat="1" applyFont="1" applyFill="1" applyBorder="1" applyAlignment="1">
      <alignment horizontal="center" vertical="center"/>
    </xf>
    <xf numFmtId="2" fontId="16" fillId="25" borderId="37" xfId="0" applyNumberFormat="1" applyFont="1" applyFill="1" applyBorder="1" applyAlignment="1">
      <alignment horizontal="center" vertical="center"/>
    </xf>
    <xf numFmtId="0" fontId="17" fillId="0" borderId="0" xfId="0" applyFont="1"/>
    <xf numFmtId="2" fontId="17" fillId="0" borderId="0" xfId="0" applyNumberFormat="1" applyFont="1"/>
    <xf numFmtId="9" fontId="0" fillId="0" borderId="0" xfId="1" applyFont="1"/>
    <xf numFmtId="0" fontId="18" fillId="23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2" fontId="14" fillId="23" borderId="1" xfId="0" applyNumberFormat="1" applyFont="1" applyFill="1" applyBorder="1" applyAlignment="1">
      <alignment horizontal="center" vertical="center" wrapText="1"/>
    </xf>
    <xf numFmtId="2" fontId="14" fillId="23" borderId="1" xfId="0" applyNumberFormat="1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 wrapText="1"/>
    </xf>
    <xf numFmtId="2" fontId="14" fillId="26" borderId="1" xfId="0" applyNumberFormat="1" applyFont="1" applyFill="1" applyBorder="1" applyAlignment="1">
      <alignment horizontal="center" vertical="center" wrapText="1"/>
    </xf>
    <xf numFmtId="2" fontId="14" fillId="26" borderId="1" xfId="0" applyNumberFormat="1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10" fontId="16" fillId="25" borderId="1" xfId="1" applyNumberFormat="1" applyFont="1" applyFill="1" applyBorder="1" applyAlignment="1">
      <alignment horizontal="center" vertical="center"/>
    </xf>
    <xf numFmtId="9" fontId="16" fillId="25" borderId="1" xfId="1" applyFont="1" applyFill="1" applyBorder="1" applyAlignment="1">
      <alignment horizontal="left" vertical="center"/>
    </xf>
    <xf numFmtId="2" fontId="14" fillId="26" borderId="1" xfId="0" applyNumberFormat="1" applyFont="1" applyFill="1" applyBorder="1" applyAlignment="1">
      <alignment horizontal="left" vertical="center" wrapText="1"/>
    </xf>
    <xf numFmtId="15" fontId="0" fillId="0" borderId="0" xfId="0" applyNumberFormat="1"/>
    <xf numFmtId="9" fontId="0" fillId="0" borderId="0" xfId="0" applyNumberFormat="1"/>
    <xf numFmtId="0" fontId="13" fillId="22" borderId="0" xfId="0" applyFont="1" applyFill="1" applyAlignment="1">
      <alignment horizontal="center" vertical="center"/>
    </xf>
    <xf numFmtId="0" fontId="13" fillId="22" borderId="38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11" fillId="15" borderId="5" xfId="0" applyFont="1" applyFill="1" applyBorder="1" applyAlignment="1">
      <alignment horizontal="center" vertical="center"/>
    </xf>
    <xf numFmtId="0" fontId="11" fillId="15" borderId="21" xfId="0" applyFont="1" applyFill="1" applyBorder="1" applyAlignment="1">
      <alignment horizontal="center" vertical="center"/>
    </xf>
    <xf numFmtId="0" fontId="11" fillId="15" borderId="2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10"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color rgb="FFFF0000"/>
      </font>
      <fill>
        <patternFill>
          <bgColor theme="5" tint="0.59996337778862885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4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8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804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80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</font>
      <fill>
        <patternFill>
          <bgColor rgb="FFC0C0C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8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4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A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FF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rgb="FF0000FF"/>
      </font>
      <fill>
        <patternFill>
          <bgColor rgb="FFFFFF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0000C8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0"/>
      </font>
      <fill>
        <patternFill>
          <bgColor rgb="FF800080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/>
        <i val="0"/>
        <color theme="1"/>
      </font>
      <fill>
        <patternFill>
          <bgColor rgb="FF80FFFF"/>
        </patternFill>
      </fill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368441</xdr:colOff>
      <xdr:row>1</xdr:row>
      <xdr:rowOff>43141</xdr:rowOff>
    </xdr:from>
    <xdr:to>
      <xdr:col>30</xdr:col>
      <xdr:colOff>208871</xdr:colOff>
      <xdr:row>15</xdr:row>
      <xdr:rowOff>122501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9DD20-2E42-4A72-99AE-64A88DB9B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13866" y="224116"/>
          <a:ext cx="5326830" cy="44560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146685</xdr:colOff>
      <xdr:row>4</xdr:row>
      <xdr:rowOff>91439</xdr:rowOff>
    </xdr:from>
    <xdr:to>
      <xdr:col>11</xdr:col>
      <xdr:colOff>495778</xdr:colOff>
      <xdr:row>19</xdr:row>
      <xdr:rowOff>26696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F95CD-40E4-46D0-8411-B4439EE9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01360" y="1763077"/>
          <a:ext cx="7168994" cy="8317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1222376</xdr:colOff>
      <xdr:row>16</xdr:row>
      <xdr:rowOff>0</xdr:rowOff>
    </xdr:from>
    <xdr:to>
      <xdr:col>7</xdr:col>
      <xdr:colOff>1687512</xdr:colOff>
      <xdr:row>27</xdr:row>
      <xdr:rowOff>163045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9B39D3-019A-4ED1-BD84-608B9E0C7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8089" y="9124950"/>
          <a:ext cx="4918074" cy="34920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E755-7399-4CB8-A089-12D9E5D52E72}">
  <sheetPr>
    <outlinePr summaryBelow="0" summaryRight="0"/>
  </sheetPr>
  <dimension ref="A1:O1560"/>
  <sheetViews>
    <sheetView tabSelected="1" zoomScale="85" zoomScaleNormal="85" workbookViewId="0">
      <pane ySplit="3" topLeftCell="A1551" activePane="bottomLeft" state="frozen"/>
      <selection pane="bottomLeft" activeCell="A1551" sqref="A1551"/>
    </sheetView>
  </sheetViews>
  <sheetFormatPr defaultRowHeight="14.5" outlineLevelRow="3" x14ac:dyDescent="0.35"/>
  <cols>
    <col min="1" max="1" width="24.453125" customWidth="1"/>
    <col min="2" max="2" width="53.453125" customWidth="1"/>
    <col min="3" max="3" width="9.36328125" customWidth="1"/>
    <col min="4" max="4" width="10.1796875" style="13" customWidth="1"/>
    <col min="5" max="6" width="9.7265625" hidden="1" customWidth="1"/>
    <col min="7" max="7" width="10.08984375" style="18" customWidth="1"/>
    <col min="8" max="8" width="11.36328125" style="18" customWidth="1"/>
    <col min="9" max="9" width="10.7265625" style="18" customWidth="1"/>
    <col min="10" max="10" width="14.453125" style="18" customWidth="1"/>
    <col min="11" max="11" width="14.7265625" style="18" customWidth="1"/>
    <col min="12" max="12" width="16.7265625" style="18" hidden="1" customWidth="1"/>
    <col min="13" max="13" width="22.90625" style="18" customWidth="1"/>
  </cols>
  <sheetData>
    <row r="1" spans="1:13" s="9" customFormat="1" ht="41.25" customHeight="1" x14ac:dyDescent="0.35">
      <c r="A1" s="10" t="s">
        <v>0</v>
      </c>
      <c r="B1" s="11" t="s">
        <v>1</v>
      </c>
      <c r="C1" s="24" t="s">
        <v>2</v>
      </c>
      <c r="D1" s="25" t="s">
        <v>2570</v>
      </c>
      <c r="E1" s="11" t="s">
        <v>2571</v>
      </c>
      <c r="F1" s="11" t="s">
        <v>2572</v>
      </c>
      <c r="G1" s="23" t="s">
        <v>2573</v>
      </c>
      <c r="H1" s="23" t="s">
        <v>2577</v>
      </c>
      <c r="I1" s="20" t="s">
        <v>2574</v>
      </c>
      <c r="J1" s="21" t="s">
        <v>2575</v>
      </c>
      <c r="K1" s="21" t="s">
        <v>2576</v>
      </c>
      <c r="L1" s="21" t="s">
        <v>2578</v>
      </c>
      <c r="M1" s="21" t="s">
        <v>2611</v>
      </c>
    </row>
    <row r="2" spans="1:13" s="9" customFormat="1" ht="12.9" customHeight="1" x14ac:dyDescent="0.35">
      <c r="A2" s="10"/>
      <c r="B2" s="11"/>
      <c r="C2" s="11"/>
      <c r="D2" s="12">
        <f>SUM(D5:D1560)</f>
        <v>100.00000000000031</v>
      </c>
      <c r="E2" s="11"/>
      <c r="F2" s="11"/>
      <c r="G2" s="14"/>
      <c r="H2" s="14"/>
      <c r="I2" s="14"/>
      <c r="J2" s="14"/>
      <c r="K2" s="14"/>
      <c r="L2" s="14"/>
      <c r="M2" s="14"/>
    </row>
    <row r="3" spans="1:13" ht="16" x14ac:dyDescent="0.35">
      <c r="A3" s="1" t="s">
        <v>3</v>
      </c>
      <c r="B3" s="2"/>
      <c r="C3" s="2">
        <v>547</v>
      </c>
      <c r="D3" s="7"/>
      <c r="E3" s="3">
        <v>45931</v>
      </c>
      <c r="F3" s="3">
        <v>46477</v>
      </c>
      <c r="G3" s="15">
        <f>SUMPRODUCT($D$6:$D$1560,G6:G1560)/($D$2)</f>
        <v>0.23424759528945666</v>
      </c>
      <c r="H3" s="15">
        <f>SUMPRODUCT(D6:D1560,H6:H1560)/(D2)</f>
        <v>0.45974264375553686</v>
      </c>
      <c r="I3" s="15">
        <f>IFERROR(J3-H3,0)</f>
        <v>9.3895164677335607E-3</v>
      </c>
      <c r="J3" s="15">
        <f>SUMPRODUCT($D$6:$D$1560,J6:J1560)/($D$2)</f>
        <v>0.46913216022327042</v>
      </c>
      <c r="K3" s="15"/>
      <c r="L3" s="15"/>
      <c r="M3" s="15"/>
    </row>
    <row r="4" spans="1:13" ht="16" x14ac:dyDescent="0.35">
      <c r="A4" s="4" t="s">
        <v>4</v>
      </c>
      <c r="B4" s="5"/>
      <c r="C4" s="5">
        <v>547</v>
      </c>
      <c r="D4" s="8"/>
      <c r="E4" s="6">
        <v>45931</v>
      </c>
      <c r="F4" s="6">
        <v>46477</v>
      </c>
      <c r="G4" s="16"/>
      <c r="H4" s="16"/>
      <c r="I4" s="16"/>
      <c r="J4" s="16"/>
      <c r="K4" s="16"/>
      <c r="L4" s="16"/>
      <c r="M4" s="16"/>
    </row>
    <row r="5" spans="1:13" ht="16" outlineLevel="1" x14ac:dyDescent="0.35">
      <c r="A5" s="4" t="s">
        <v>5</v>
      </c>
      <c r="B5" s="5"/>
      <c r="C5" s="5">
        <v>547</v>
      </c>
      <c r="D5" s="8"/>
      <c r="E5" s="6">
        <v>45931</v>
      </c>
      <c r="F5" s="6">
        <v>46477</v>
      </c>
      <c r="G5" s="17"/>
      <c r="H5" s="16"/>
      <c r="I5" s="16"/>
      <c r="J5" s="16"/>
      <c r="K5" s="16"/>
      <c r="L5" s="16"/>
      <c r="M5" s="16"/>
    </row>
    <row r="6" spans="1:13" ht="16" outlineLevel="2" x14ac:dyDescent="0.35">
      <c r="A6" s="4" t="s">
        <v>1397</v>
      </c>
      <c r="B6" s="5" t="s">
        <v>6</v>
      </c>
      <c r="C6" s="5">
        <v>0</v>
      </c>
      <c r="D6" s="8"/>
      <c r="E6" s="6">
        <v>45931</v>
      </c>
      <c r="F6" s="6"/>
      <c r="G6" s="16"/>
      <c r="H6" s="16"/>
      <c r="I6" s="16"/>
      <c r="J6" s="16"/>
      <c r="K6" s="16"/>
      <c r="L6" s="16"/>
      <c r="M6" s="16"/>
    </row>
    <row r="7" spans="1:13" ht="16" outlineLevel="2" x14ac:dyDescent="0.35">
      <c r="A7" s="4" t="s">
        <v>1398</v>
      </c>
      <c r="B7" s="5" t="s">
        <v>7</v>
      </c>
      <c r="C7" s="5">
        <v>0</v>
      </c>
      <c r="D7" s="8"/>
      <c r="E7" s="5"/>
      <c r="F7" s="6">
        <v>46477</v>
      </c>
      <c r="G7" s="16"/>
      <c r="H7" s="16"/>
      <c r="I7" s="16"/>
      <c r="J7" s="16"/>
      <c r="K7" s="16"/>
      <c r="L7" s="16"/>
      <c r="M7" s="16"/>
    </row>
    <row r="8" spans="1:13" ht="16" outlineLevel="1" x14ac:dyDescent="0.35">
      <c r="A8" s="4" t="s">
        <v>8</v>
      </c>
      <c r="B8" s="5"/>
      <c r="C8" s="5">
        <v>229</v>
      </c>
      <c r="D8" s="8"/>
      <c r="E8" s="6">
        <v>46231</v>
      </c>
      <c r="F8" s="6">
        <v>46460</v>
      </c>
      <c r="G8" s="17"/>
      <c r="H8" s="16"/>
      <c r="I8" s="16"/>
      <c r="J8" s="16"/>
      <c r="K8" s="16"/>
      <c r="L8" s="16"/>
      <c r="M8" s="16"/>
    </row>
    <row r="9" spans="1:13" ht="16" outlineLevel="2" x14ac:dyDescent="0.35">
      <c r="A9" s="4" t="s">
        <v>1399</v>
      </c>
      <c r="B9" s="5" t="s">
        <v>9</v>
      </c>
      <c r="C9" s="5">
        <v>0</v>
      </c>
      <c r="D9" s="8"/>
      <c r="E9" s="5"/>
      <c r="F9" s="6">
        <v>46231</v>
      </c>
      <c r="G9" s="16"/>
      <c r="H9" s="16"/>
      <c r="I9" s="16"/>
      <c r="J9" s="16"/>
      <c r="K9" s="16"/>
      <c r="L9" s="16"/>
      <c r="M9" s="16"/>
    </row>
    <row r="10" spans="1:13" ht="16" outlineLevel="2" x14ac:dyDescent="0.35">
      <c r="A10" s="4" t="s">
        <v>1400</v>
      </c>
      <c r="B10" s="5" t="s">
        <v>10</v>
      </c>
      <c r="C10" s="5">
        <v>0</v>
      </c>
      <c r="D10" s="8"/>
      <c r="E10" s="5"/>
      <c r="F10" s="6">
        <v>46380</v>
      </c>
      <c r="G10" s="16"/>
      <c r="H10" s="16"/>
      <c r="I10" s="16"/>
      <c r="J10" s="16"/>
      <c r="K10" s="16"/>
      <c r="L10" s="16"/>
      <c r="M10" s="16"/>
    </row>
    <row r="11" spans="1:13" ht="16" outlineLevel="2" x14ac:dyDescent="0.35">
      <c r="A11" s="4" t="s">
        <v>1401</v>
      </c>
      <c r="B11" s="5" t="s">
        <v>11</v>
      </c>
      <c r="C11" s="5">
        <v>0</v>
      </c>
      <c r="D11" s="8"/>
      <c r="E11" s="5"/>
      <c r="F11" s="6">
        <v>46382</v>
      </c>
      <c r="G11" s="16"/>
      <c r="H11" s="16"/>
      <c r="I11" s="16"/>
      <c r="J11" s="16"/>
      <c r="K11" s="16"/>
      <c r="L11" s="16"/>
      <c r="M11" s="16"/>
    </row>
    <row r="12" spans="1:13" ht="16" outlineLevel="2" x14ac:dyDescent="0.35">
      <c r="A12" s="4" t="s">
        <v>1402</v>
      </c>
      <c r="B12" s="5" t="s">
        <v>12</v>
      </c>
      <c r="C12" s="5">
        <v>0</v>
      </c>
      <c r="D12" s="8"/>
      <c r="E12" s="5"/>
      <c r="F12" s="6">
        <v>46406</v>
      </c>
      <c r="G12" s="16"/>
      <c r="H12" s="16"/>
      <c r="I12" s="16"/>
      <c r="J12" s="16"/>
      <c r="K12" s="16"/>
      <c r="L12" s="16"/>
      <c r="M12" s="16"/>
    </row>
    <row r="13" spans="1:13" ht="16" outlineLevel="2" x14ac:dyDescent="0.35">
      <c r="A13" s="4" t="s">
        <v>1403</v>
      </c>
      <c r="B13" s="5" t="s">
        <v>13</v>
      </c>
      <c r="C13" s="5">
        <v>0</v>
      </c>
      <c r="D13" s="8"/>
      <c r="E13" s="5"/>
      <c r="F13" s="6">
        <v>46429</v>
      </c>
      <c r="G13" s="16"/>
      <c r="H13" s="16"/>
      <c r="I13" s="16"/>
      <c r="J13" s="16"/>
      <c r="K13" s="16"/>
      <c r="L13" s="16"/>
      <c r="M13" s="16"/>
    </row>
    <row r="14" spans="1:13" ht="16" outlineLevel="2" x14ac:dyDescent="0.35">
      <c r="A14" s="4" t="s">
        <v>1404</v>
      </c>
      <c r="B14" s="5" t="s">
        <v>14</v>
      </c>
      <c r="C14" s="5">
        <v>0</v>
      </c>
      <c r="D14" s="8"/>
      <c r="E14" s="5"/>
      <c r="F14" s="6">
        <v>46460</v>
      </c>
      <c r="G14" s="16"/>
      <c r="H14" s="16"/>
      <c r="I14" s="16"/>
      <c r="J14" s="16"/>
      <c r="K14" s="16"/>
      <c r="L14" s="16"/>
      <c r="M14" s="16"/>
    </row>
    <row r="15" spans="1:13" ht="16" x14ac:dyDescent="0.35">
      <c r="A15" s="4" t="s">
        <v>15</v>
      </c>
      <c r="B15" s="5"/>
      <c r="C15" s="5">
        <v>547</v>
      </c>
      <c r="D15" s="8"/>
      <c r="E15" s="6">
        <v>45931</v>
      </c>
      <c r="F15" s="6">
        <v>46477</v>
      </c>
      <c r="G15" s="16">
        <f>SUMPRODUCT($D$17:$D$28,G17:G28)/SUM($D$17:$D$28)</f>
        <v>0.13374569243181378</v>
      </c>
      <c r="H15" s="16">
        <f>SUMPRODUCT($D$17:$D$28,H17:H28)/SUM($D$17:$D$28)</f>
        <v>0.55136825707549075</v>
      </c>
      <c r="I15" s="19">
        <f>IFERROR(J15-H15,0)</f>
        <v>7.4335426101918012E-3</v>
      </c>
      <c r="J15" s="16">
        <f>SUMPRODUCT($D$17:$D$28,J17:J28)/SUM($D$17:$D$28)</f>
        <v>0.55880179968568255</v>
      </c>
      <c r="K15" s="16"/>
      <c r="L15" s="16"/>
      <c r="M15" s="16"/>
    </row>
    <row r="16" spans="1:13" ht="16" outlineLevel="1" x14ac:dyDescent="0.35">
      <c r="A16" s="4" t="s">
        <v>16</v>
      </c>
      <c r="B16" s="5"/>
      <c r="C16" s="5">
        <v>89</v>
      </c>
      <c r="D16" s="8"/>
      <c r="E16" s="6">
        <v>46327</v>
      </c>
      <c r="F16" s="6">
        <v>46429</v>
      </c>
      <c r="G16" s="17"/>
      <c r="H16" s="16"/>
      <c r="I16" s="16"/>
      <c r="J16" s="16"/>
      <c r="K16" s="16"/>
      <c r="L16" s="16"/>
      <c r="M16" s="16"/>
    </row>
    <row r="17" spans="1:15" ht="16" outlineLevel="2" x14ac:dyDescent="0.35">
      <c r="A17" s="4" t="s">
        <v>1405</v>
      </c>
      <c r="B17" s="5" t="s">
        <v>17</v>
      </c>
      <c r="C17" s="5">
        <v>12</v>
      </c>
      <c r="D17" s="8">
        <v>1.2252286970539823</v>
      </c>
      <c r="E17" s="6">
        <v>46327</v>
      </c>
      <c r="F17" s="6">
        <v>46340</v>
      </c>
      <c r="G17" s="16">
        <f>VLOOKUP(A17,Sheet2!A:G,7,)</f>
        <v>0</v>
      </c>
      <c r="H17" s="16">
        <v>0.1401</v>
      </c>
      <c r="I17" s="19">
        <f t="shared" ref="I17:I24" si="0">IFERROR(J17-H17,0)</f>
        <v>0</v>
      </c>
      <c r="J17" s="16">
        <f>VLOOKUP(A17,Sheet2!A:H,8,)</f>
        <v>0.1401</v>
      </c>
      <c r="K17" s="16"/>
      <c r="L17" s="16"/>
      <c r="M17" s="16"/>
      <c r="N17" s="22"/>
      <c r="O17" s="22"/>
    </row>
    <row r="18" spans="1:15" ht="16" outlineLevel="2" x14ac:dyDescent="0.35">
      <c r="A18" s="4" t="s">
        <v>1406</v>
      </c>
      <c r="B18" s="5" t="s">
        <v>18</v>
      </c>
      <c r="C18" s="5">
        <v>10</v>
      </c>
      <c r="D18" s="8">
        <v>3.212801687967963E-2</v>
      </c>
      <c r="E18" s="6">
        <v>46341</v>
      </c>
      <c r="F18" s="6">
        <v>46351</v>
      </c>
      <c r="G18" s="16">
        <f>VLOOKUP(A18,Sheet2!A:G,7,)</f>
        <v>0</v>
      </c>
      <c r="H18" s="16">
        <v>0.41639999999999999</v>
      </c>
      <c r="I18" s="19">
        <f t="shared" si="0"/>
        <v>0</v>
      </c>
      <c r="J18" s="16">
        <f>VLOOKUP(A18,Sheet2!A:H,8,)</f>
        <v>0.41639999999999999</v>
      </c>
      <c r="K18" s="16"/>
      <c r="L18" s="16"/>
      <c r="M18" s="16"/>
      <c r="N18" s="22"/>
      <c r="O18" s="22"/>
    </row>
    <row r="19" spans="1:15" ht="16" outlineLevel="2" x14ac:dyDescent="0.35">
      <c r="A19" s="4" t="s">
        <v>1407</v>
      </c>
      <c r="B19" s="5" t="s">
        <v>19</v>
      </c>
      <c r="C19" s="5">
        <v>20</v>
      </c>
      <c r="D19" s="8">
        <v>1.2771556043357644</v>
      </c>
      <c r="E19" s="6">
        <v>46341</v>
      </c>
      <c r="F19" s="6">
        <v>46363</v>
      </c>
      <c r="G19" s="16">
        <f>VLOOKUP(A19,Sheet2!A:G,7,)</f>
        <v>0</v>
      </c>
      <c r="H19" s="16">
        <v>6.9699999999999998E-2</v>
      </c>
      <c r="I19" s="19">
        <f t="shared" si="0"/>
        <v>0</v>
      </c>
      <c r="J19" s="16">
        <f>VLOOKUP(A19,Sheet2!A:H,8,)</f>
        <v>6.9699999999999998E-2</v>
      </c>
      <c r="K19" s="16"/>
      <c r="L19" s="16"/>
      <c r="M19" s="16"/>
      <c r="N19" s="22"/>
      <c r="O19" s="22"/>
    </row>
    <row r="20" spans="1:15" ht="16" outlineLevel="2" x14ac:dyDescent="0.35">
      <c r="A20" s="4" t="s">
        <v>1408</v>
      </c>
      <c r="B20" s="5" t="s">
        <v>20</v>
      </c>
      <c r="C20" s="5">
        <v>15</v>
      </c>
      <c r="D20" s="8">
        <v>0.58044617162621193</v>
      </c>
      <c r="E20" s="6">
        <v>46352</v>
      </c>
      <c r="F20" s="6">
        <v>46369</v>
      </c>
      <c r="G20" s="16">
        <f>VLOOKUP(A20,Sheet2!A:G,7,)</f>
        <v>0</v>
      </c>
      <c r="H20" s="16">
        <v>0.4602</v>
      </c>
      <c r="I20" s="19">
        <f t="shared" si="0"/>
        <v>0</v>
      </c>
      <c r="J20" s="16">
        <f>VLOOKUP(A20,Sheet2!A:H,8,)</f>
        <v>0.4602</v>
      </c>
      <c r="K20" s="16"/>
      <c r="L20" s="16"/>
      <c r="M20" s="16"/>
      <c r="N20" s="22"/>
      <c r="O20" s="22"/>
    </row>
    <row r="21" spans="1:15" ht="16" outlineLevel="2" x14ac:dyDescent="0.35">
      <c r="A21" s="4" t="s">
        <v>1409</v>
      </c>
      <c r="B21" s="5" t="s">
        <v>21</v>
      </c>
      <c r="C21" s="5">
        <v>25</v>
      </c>
      <c r="D21" s="8">
        <v>0.32663483827674283</v>
      </c>
      <c r="E21" s="6">
        <v>46364</v>
      </c>
      <c r="F21" s="6">
        <v>46392</v>
      </c>
      <c r="G21" s="16">
        <f>VLOOKUP(A21,Sheet2!A:G,7,)</f>
        <v>0</v>
      </c>
      <c r="H21" s="16">
        <v>0.12</v>
      </c>
      <c r="I21" s="19">
        <f t="shared" si="0"/>
        <v>0</v>
      </c>
      <c r="J21" s="16">
        <f>VLOOKUP(A21,Sheet2!A:H,8,)</f>
        <v>0.12</v>
      </c>
      <c r="K21" s="16"/>
      <c r="L21" s="16"/>
      <c r="M21" s="16"/>
      <c r="N21" s="22"/>
      <c r="O21" s="22"/>
    </row>
    <row r="22" spans="1:15" ht="16" outlineLevel="2" x14ac:dyDescent="0.35">
      <c r="A22" s="4" t="s">
        <v>1410</v>
      </c>
      <c r="B22" s="5" t="s">
        <v>22</v>
      </c>
      <c r="C22" s="5">
        <v>30</v>
      </c>
      <c r="D22" s="8">
        <v>1.0596890900814331</v>
      </c>
      <c r="E22" s="6">
        <v>46370</v>
      </c>
      <c r="F22" s="6">
        <v>46404</v>
      </c>
      <c r="G22" s="16">
        <f>VLOOKUP(A22,Sheet2!A:G,7,)</f>
        <v>0</v>
      </c>
      <c r="H22" s="16">
        <v>0.12</v>
      </c>
      <c r="I22" s="19">
        <f t="shared" si="0"/>
        <v>0</v>
      </c>
      <c r="J22" s="16">
        <f>VLOOKUP(A22,Sheet2!A:H,8,)</f>
        <v>0.12</v>
      </c>
      <c r="K22" s="16"/>
      <c r="L22" s="16"/>
      <c r="M22" s="16"/>
      <c r="N22" s="22"/>
      <c r="O22" s="22"/>
    </row>
    <row r="23" spans="1:15" ht="16" outlineLevel="2" x14ac:dyDescent="0.35">
      <c r="A23" s="4" t="s">
        <v>1411</v>
      </c>
      <c r="B23" s="5" t="s">
        <v>23</v>
      </c>
      <c r="C23" s="5">
        <v>12</v>
      </c>
      <c r="D23" s="8">
        <v>0.23292812237767729</v>
      </c>
      <c r="E23" s="6">
        <v>46405</v>
      </c>
      <c r="F23" s="6">
        <v>46418</v>
      </c>
      <c r="G23" s="16">
        <f>VLOOKUP(A23,Sheet2!A:G,7,)</f>
        <v>0</v>
      </c>
      <c r="H23" s="16">
        <v>0.15</v>
      </c>
      <c r="I23" s="19">
        <f t="shared" si="0"/>
        <v>0</v>
      </c>
      <c r="J23" s="16">
        <f>VLOOKUP(A23,Sheet2!A:H,8,)</f>
        <v>0.15</v>
      </c>
      <c r="K23" s="16"/>
      <c r="L23" s="16"/>
      <c r="M23" s="16"/>
      <c r="N23" s="22"/>
      <c r="O23" s="22"/>
    </row>
    <row r="24" spans="1:15" ht="16" outlineLevel="2" x14ac:dyDescent="0.35">
      <c r="A24" s="4" t="s">
        <v>1412</v>
      </c>
      <c r="B24" s="5" t="s">
        <v>24</v>
      </c>
      <c r="C24" s="5">
        <v>10</v>
      </c>
      <c r="D24" s="8">
        <v>0.34269884671658268</v>
      </c>
      <c r="E24" s="6">
        <v>46419</v>
      </c>
      <c r="F24" s="6">
        <v>46429</v>
      </c>
      <c r="G24" s="16">
        <f>VLOOKUP(A24,Sheet2!A:G,7,)</f>
        <v>0</v>
      </c>
      <c r="H24" s="16">
        <v>0.4602</v>
      </c>
      <c r="I24" s="19">
        <f t="shared" si="0"/>
        <v>0</v>
      </c>
      <c r="J24" s="16">
        <f>VLOOKUP(A24,Sheet2!A:H,8,)</f>
        <v>0.4602</v>
      </c>
      <c r="K24" s="16"/>
      <c r="L24" s="16"/>
      <c r="M24" s="16"/>
      <c r="N24" s="22"/>
      <c r="O24" s="22"/>
    </row>
    <row r="25" spans="1:15" ht="16" outlineLevel="1" x14ac:dyDescent="0.35">
      <c r="A25" s="4" t="s">
        <v>25</v>
      </c>
      <c r="B25" s="5"/>
      <c r="C25" s="5">
        <v>547</v>
      </c>
      <c r="D25" s="8"/>
      <c r="E25" s="6">
        <v>45931</v>
      </c>
      <c r="F25" s="6">
        <v>46477</v>
      </c>
      <c r="G25" s="17"/>
      <c r="H25" s="16"/>
      <c r="I25" s="16"/>
      <c r="J25" s="16"/>
      <c r="K25" s="16"/>
      <c r="L25" s="16"/>
      <c r="M25" s="16"/>
    </row>
    <row r="26" spans="1:15" ht="16" outlineLevel="2" x14ac:dyDescent="0.35">
      <c r="A26" s="4" t="s">
        <v>1413</v>
      </c>
      <c r="B26" s="5" t="s">
        <v>26</v>
      </c>
      <c r="C26" s="5">
        <v>15</v>
      </c>
      <c r="D26" s="8">
        <v>0.60240031649399295</v>
      </c>
      <c r="E26" s="6">
        <v>46062</v>
      </c>
      <c r="F26" s="6">
        <v>46076</v>
      </c>
      <c r="G26" s="16">
        <f>VLOOKUP(A26,Sheet2!A:G,7,)</f>
        <v>0</v>
      </c>
      <c r="H26" s="16">
        <v>1</v>
      </c>
      <c r="I26" s="19">
        <f>IFERROR(J26-H26,0)</f>
        <v>0</v>
      </c>
      <c r="J26" s="16">
        <f>VLOOKUP(A26,Sheet2!A:H,8,)</f>
        <v>1</v>
      </c>
      <c r="K26" s="16"/>
      <c r="L26" s="16"/>
      <c r="M26" s="16"/>
      <c r="N26" s="22"/>
      <c r="O26" s="22"/>
    </row>
    <row r="27" spans="1:15" ht="16" outlineLevel="2" x14ac:dyDescent="0.35">
      <c r="A27" s="4" t="s">
        <v>1414</v>
      </c>
      <c r="B27" s="5" t="s">
        <v>27</v>
      </c>
      <c r="C27" s="5">
        <v>20</v>
      </c>
      <c r="D27" s="8">
        <v>0.60240031649399295</v>
      </c>
      <c r="E27" s="6">
        <v>46077</v>
      </c>
      <c r="F27" s="6">
        <v>46096</v>
      </c>
      <c r="G27" s="16">
        <f>VLOOKUP(A27,Sheet2!A:G,7,)</f>
        <v>0</v>
      </c>
      <c r="H27" s="16">
        <v>1</v>
      </c>
      <c r="I27" s="19">
        <f>IFERROR(J27-H27,0)</f>
        <v>0</v>
      </c>
      <c r="J27" s="16">
        <f>VLOOKUP(A27,Sheet2!A:H,8,)</f>
        <v>1</v>
      </c>
      <c r="K27" s="16"/>
      <c r="L27" s="16"/>
      <c r="M27" s="16"/>
      <c r="N27" s="22"/>
      <c r="O27" s="22"/>
    </row>
    <row r="28" spans="1:15" ht="16" outlineLevel="2" x14ac:dyDescent="0.35">
      <c r="A28" s="4" t="s">
        <v>1415</v>
      </c>
      <c r="B28" s="5" t="s">
        <v>28</v>
      </c>
      <c r="C28" s="5">
        <v>547</v>
      </c>
      <c r="D28" s="8">
        <v>8.7013379049132329</v>
      </c>
      <c r="E28" s="6">
        <v>45931</v>
      </c>
      <c r="F28" s="6">
        <v>46477</v>
      </c>
      <c r="G28" s="16">
        <f>VLOOKUP(A28,Sheet2!A:G,7,)</f>
        <v>0.2303</v>
      </c>
      <c r="H28" s="16">
        <v>0.70750000000000002</v>
      </c>
      <c r="I28" s="19">
        <f>IFERROR(J28-H28,0)</f>
        <v>1.2800000000000034E-2</v>
      </c>
      <c r="J28" s="16">
        <f>VLOOKUP(A28,Sheet2!A:H,8,)</f>
        <v>0.72030000000000005</v>
      </c>
      <c r="K28" s="16"/>
      <c r="L28" s="16"/>
      <c r="M28" s="16"/>
      <c r="N28" s="22"/>
      <c r="O28" s="22"/>
    </row>
    <row r="29" spans="1:15" ht="16" x14ac:dyDescent="0.35">
      <c r="A29" s="4" t="s">
        <v>29</v>
      </c>
      <c r="B29" s="5"/>
      <c r="C29" s="5">
        <v>301</v>
      </c>
      <c r="D29" s="8"/>
      <c r="E29" s="6">
        <v>45931</v>
      </c>
      <c r="F29" s="6">
        <v>46231</v>
      </c>
      <c r="G29" s="16">
        <f>SUMPRODUCT($D$33:$D$278,G33:G278)/SUM($D$33:$D$278)</f>
        <v>0.45051723924976356</v>
      </c>
      <c r="H29" s="16">
        <f>SUMPRODUCT($D$33:$D$278,H33:H278)/SUM($D$33:$D$278)</f>
        <v>0.95544646462192573</v>
      </c>
      <c r="I29" s="19">
        <f>IFERROR(J29-H29,0)</f>
        <v>1.6237914019371358E-3</v>
      </c>
      <c r="J29" s="16">
        <f>SUMPRODUCT($D$33:$D$278,J33:J278)/SUM($D$33:$D$278)</f>
        <v>0.95707025602386286</v>
      </c>
      <c r="K29" s="16"/>
      <c r="L29" s="16"/>
      <c r="M29" s="16"/>
    </row>
    <row r="30" spans="1:15" ht="16" outlineLevel="1" x14ac:dyDescent="0.35">
      <c r="A30" s="4" t="s">
        <v>30</v>
      </c>
      <c r="B30" s="5"/>
      <c r="C30" s="5">
        <v>294</v>
      </c>
      <c r="D30" s="8"/>
      <c r="E30" s="6">
        <v>45931</v>
      </c>
      <c r="F30" s="6">
        <v>46224</v>
      </c>
      <c r="G30" s="17"/>
      <c r="H30" s="16"/>
      <c r="I30" s="16"/>
      <c r="J30" s="16"/>
      <c r="K30" s="16"/>
      <c r="L30" s="16"/>
      <c r="M30" s="16"/>
    </row>
    <row r="31" spans="1:15" ht="16" outlineLevel="2" x14ac:dyDescent="0.35">
      <c r="A31" s="4" t="s">
        <v>31</v>
      </c>
      <c r="B31" s="5"/>
      <c r="C31" s="5">
        <v>228</v>
      </c>
      <c r="D31" s="8"/>
      <c r="E31" s="6">
        <v>45931</v>
      </c>
      <c r="F31" s="6">
        <v>46204</v>
      </c>
      <c r="G31" s="17"/>
      <c r="H31" s="16"/>
      <c r="I31" s="16"/>
      <c r="J31" s="16"/>
      <c r="K31" s="16"/>
      <c r="L31" s="16"/>
      <c r="M31" s="16"/>
    </row>
    <row r="32" spans="1:15" ht="16" outlineLevel="3" x14ac:dyDescent="0.35">
      <c r="A32" s="4" t="s">
        <v>32</v>
      </c>
      <c r="B32" s="5"/>
      <c r="C32" s="5">
        <v>60</v>
      </c>
      <c r="D32" s="8"/>
      <c r="E32" s="6">
        <v>45931</v>
      </c>
      <c r="F32" s="6">
        <v>46000</v>
      </c>
      <c r="G32" s="17"/>
      <c r="H32" s="16"/>
      <c r="I32" s="16"/>
      <c r="J32" s="16"/>
      <c r="K32" s="16"/>
      <c r="L32" s="16"/>
      <c r="M32" s="16"/>
    </row>
    <row r="33" spans="1:15" ht="16" outlineLevel="3" x14ac:dyDescent="0.35">
      <c r="A33" s="4" t="s">
        <v>1416</v>
      </c>
      <c r="B33" s="5" t="s">
        <v>33</v>
      </c>
      <c r="C33" s="5">
        <v>20</v>
      </c>
      <c r="D33" s="8">
        <v>4.2351874731173481E-2</v>
      </c>
      <c r="E33" s="6">
        <v>45931</v>
      </c>
      <c r="F33" s="6">
        <v>45953</v>
      </c>
      <c r="G33" s="16">
        <f>VLOOKUP(A33,Sheet2!A:G,7,)</f>
        <v>1</v>
      </c>
      <c r="H33" s="16">
        <v>1</v>
      </c>
      <c r="I33" s="19">
        <f>IFERROR(J33-H33,0)</f>
        <v>0</v>
      </c>
      <c r="J33" s="16">
        <f>VLOOKUP(A33,Sheet2!A:H,8,)</f>
        <v>1</v>
      </c>
      <c r="K33" s="16"/>
      <c r="L33" s="16"/>
      <c r="M33" s="16"/>
      <c r="N33" s="22"/>
      <c r="O33" s="22"/>
    </row>
    <row r="34" spans="1:15" ht="16" outlineLevel="3" x14ac:dyDescent="0.35">
      <c r="A34" s="4" t="s">
        <v>1417</v>
      </c>
      <c r="B34" s="5" t="s">
        <v>34</v>
      </c>
      <c r="C34" s="5">
        <v>20</v>
      </c>
      <c r="D34" s="8">
        <v>0.10857192950320613</v>
      </c>
      <c r="E34" s="6">
        <v>45955</v>
      </c>
      <c r="F34" s="6">
        <v>45977</v>
      </c>
      <c r="G34" s="16">
        <f>VLOOKUP(A34,Sheet2!A:G,7,)</f>
        <v>1</v>
      </c>
      <c r="H34" s="16">
        <v>1</v>
      </c>
      <c r="I34" s="19">
        <f>IFERROR(J34-H34,0)</f>
        <v>0</v>
      </c>
      <c r="J34" s="16">
        <f>VLOOKUP(A34,Sheet2!A:H,8,)</f>
        <v>1</v>
      </c>
      <c r="K34" s="16"/>
      <c r="L34" s="16"/>
      <c r="M34" s="16"/>
      <c r="N34" s="22"/>
      <c r="O34" s="22"/>
    </row>
    <row r="35" spans="1:15" ht="16" outlineLevel="3" x14ac:dyDescent="0.35">
      <c r="A35" s="4" t="s">
        <v>1418</v>
      </c>
      <c r="B35" s="5" t="s">
        <v>35</v>
      </c>
      <c r="C35" s="5">
        <v>20</v>
      </c>
      <c r="D35" s="8">
        <v>1.2393462831378614E-2</v>
      </c>
      <c r="E35" s="6">
        <v>45978</v>
      </c>
      <c r="F35" s="6">
        <v>46000</v>
      </c>
      <c r="G35" s="16">
        <f>VLOOKUP(A35,Sheet2!A:G,7,)</f>
        <v>1</v>
      </c>
      <c r="H35" s="16">
        <v>1</v>
      </c>
      <c r="I35" s="19">
        <f>IFERROR(J35-H35,0)</f>
        <v>0</v>
      </c>
      <c r="J35" s="16">
        <f>VLOOKUP(A35,Sheet2!A:H,8,)</f>
        <v>1</v>
      </c>
      <c r="K35" s="16"/>
      <c r="L35" s="16"/>
      <c r="M35" s="16"/>
      <c r="N35" s="22"/>
      <c r="O35" s="22"/>
    </row>
    <row r="36" spans="1:15" ht="16" outlineLevel="3" x14ac:dyDescent="0.35">
      <c r="A36" s="4" t="s">
        <v>36</v>
      </c>
      <c r="B36" s="5"/>
      <c r="C36" s="5">
        <v>122</v>
      </c>
      <c r="D36" s="8"/>
      <c r="E36" s="6">
        <v>46001</v>
      </c>
      <c r="F36" s="6">
        <v>46147</v>
      </c>
      <c r="G36" s="17"/>
      <c r="H36" s="16"/>
      <c r="I36" s="16"/>
      <c r="J36" s="16"/>
      <c r="K36" s="16"/>
      <c r="L36" s="16"/>
      <c r="M36" s="16"/>
    </row>
    <row r="37" spans="1:15" ht="16" outlineLevel="3" x14ac:dyDescent="0.35">
      <c r="A37" s="4" t="s">
        <v>1419</v>
      </c>
      <c r="B37" s="5" t="s">
        <v>37</v>
      </c>
      <c r="C37" s="5">
        <v>12</v>
      </c>
      <c r="D37" s="8">
        <v>0.11607215219933285</v>
      </c>
      <c r="E37" s="6">
        <v>46001</v>
      </c>
      <c r="F37" s="6">
        <v>46014</v>
      </c>
      <c r="G37" s="16">
        <f>VLOOKUP(A37,Sheet2!A:G,7,)</f>
        <v>1</v>
      </c>
      <c r="H37" s="16">
        <v>1</v>
      </c>
      <c r="I37" s="19">
        <f t="shared" ref="I37:I47" si="1">IFERROR(J37-H37,0)</f>
        <v>0</v>
      </c>
      <c r="J37" s="16">
        <f>VLOOKUP(A37,Sheet2!A:H,8,)</f>
        <v>1</v>
      </c>
      <c r="K37" s="16"/>
      <c r="L37" s="16"/>
      <c r="M37" s="16"/>
      <c r="N37" s="22"/>
      <c r="O37" s="22"/>
    </row>
    <row r="38" spans="1:15" ht="16" outlineLevel="3" x14ac:dyDescent="0.35">
      <c r="A38" s="4" t="s">
        <v>1420</v>
      </c>
      <c r="B38" s="5" t="s">
        <v>38</v>
      </c>
      <c r="C38" s="5">
        <v>18</v>
      </c>
      <c r="D38" s="8">
        <v>0.41078602460963953</v>
      </c>
      <c r="E38" s="6">
        <v>46015</v>
      </c>
      <c r="F38" s="6">
        <v>46035</v>
      </c>
      <c r="G38" s="16">
        <f>VLOOKUP(A38,Sheet2!A:G,7,)</f>
        <v>1</v>
      </c>
      <c r="H38" s="16">
        <v>1</v>
      </c>
      <c r="I38" s="19">
        <f t="shared" si="1"/>
        <v>0</v>
      </c>
      <c r="J38" s="16">
        <f>VLOOKUP(A38,Sheet2!A:H,8,)</f>
        <v>1</v>
      </c>
      <c r="K38" s="16"/>
      <c r="L38" s="16"/>
      <c r="M38" s="16"/>
      <c r="N38" s="22"/>
      <c r="O38" s="22"/>
    </row>
    <row r="39" spans="1:15" ht="16" outlineLevel="3" x14ac:dyDescent="0.35">
      <c r="A39" s="4" t="s">
        <v>1421</v>
      </c>
      <c r="B39" s="5" t="s">
        <v>39</v>
      </c>
      <c r="C39" s="5">
        <v>8</v>
      </c>
      <c r="D39" s="8">
        <v>6.1765911079244555E-2</v>
      </c>
      <c r="E39" s="6">
        <v>46036</v>
      </c>
      <c r="F39" s="6">
        <v>46044</v>
      </c>
      <c r="G39" s="16">
        <f>VLOOKUP(A39,Sheet2!A:G,7,)</f>
        <v>1</v>
      </c>
      <c r="H39" s="16">
        <v>1</v>
      </c>
      <c r="I39" s="19">
        <f t="shared" si="1"/>
        <v>0</v>
      </c>
      <c r="J39" s="16">
        <f>VLOOKUP(A39,Sheet2!A:H,8,)</f>
        <v>1</v>
      </c>
      <c r="K39" s="16"/>
      <c r="L39" s="16"/>
      <c r="M39" s="16"/>
      <c r="N39" s="22"/>
      <c r="O39" s="22"/>
    </row>
    <row r="40" spans="1:15" ht="16" outlineLevel="3" x14ac:dyDescent="0.35">
      <c r="A40" s="4" t="s">
        <v>1422</v>
      </c>
      <c r="B40" s="5" t="s">
        <v>40</v>
      </c>
      <c r="C40" s="5">
        <v>6</v>
      </c>
      <c r="D40" s="8">
        <v>4.1984607783208255E-3</v>
      </c>
      <c r="E40" s="6">
        <v>46046</v>
      </c>
      <c r="F40" s="6">
        <v>46051</v>
      </c>
      <c r="G40" s="16">
        <f>VLOOKUP(A40,Sheet2!A:G,7,)</f>
        <v>1</v>
      </c>
      <c r="H40" s="16">
        <v>1</v>
      </c>
      <c r="I40" s="19">
        <f t="shared" si="1"/>
        <v>0</v>
      </c>
      <c r="J40" s="16">
        <f>VLOOKUP(A40,Sheet2!A:H,8,)</f>
        <v>1</v>
      </c>
      <c r="K40" s="16"/>
      <c r="L40" s="16"/>
      <c r="M40" s="16"/>
      <c r="N40" s="22"/>
      <c r="O40" s="22"/>
    </row>
    <row r="41" spans="1:15" ht="16" outlineLevel="3" x14ac:dyDescent="0.35">
      <c r="A41" s="4" t="s">
        <v>1423</v>
      </c>
      <c r="B41" s="5" t="s">
        <v>41</v>
      </c>
      <c r="C41" s="5">
        <v>8</v>
      </c>
      <c r="D41" s="8">
        <v>2.2795138810154984E-2</v>
      </c>
      <c r="E41" s="6">
        <v>46053</v>
      </c>
      <c r="F41" s="6">
        <v>46061</v>
      </c>
      <c r="G41" s="16">
        <f>VLOOKUP(A41,Sheet2!A:G,7,)</f>
        <v>0.375</v>
      </c>
      <c r="H41" s="16">
        <v>1</v>
      </c>
      <c r="I41" s="19">
        <f t="shared" si="1"/>
        <v>0</v>
      </c>
      <c r="J41" s="16">
        <f>VLOOKUP(A41,Sheet2!A:H,8,)</f>
        <v>1</v>
      </c>
      <c r="K41" s="16"/>
      <c r="L41" s="16"/>
      <c r="M41" s="16"/>
      <c r="N41" s="22"/>
      <c r="O41" s="22"/>
    </row>
    <row r="42" spans="1:15" ht="16" outlineLevel="3" x14ac:dyDescent="0.35">
      <c r="A42" s="4" t="s">
        <v>1424</v>
      </c>
      <c r="B42" s="5" t="s">
        <v>42</v>
      </c>
      <c r="C42" s="5">
        <v>6</v>
      </c>
      <c r="D42" s="8">
        <v>2.0992303891604128E-3</v>
      </c>
      <c r="E42" s="6">
        <v>46062</v>
      </c>
      <c r="F42" s="6">
        <v>46068</v>
      </c>
      <c r="G42" s="16">
        <f>VLOOKUP(A42,Sheet2!A:G,7,)</f>
        <v>0</v>
      </c>
      <c r="H42" s="16">
        <v>1</v>
      </c>
      <c r="I42" s="19">
        <f t="shared" si="1"/>
        <v>0</v>
      </c>
      <c r="J42" s="16">
        <f>VLOOKUP(A42,Sheet2!A:H,8,)</f>
        <v>1</v>
      </c>
      <c r="K42" s="16"/>
      <c r="L42" s="16"/>
      <c r="M42" s="16"/>
      <c r="N42" s="22"/>
      <c r="O42" s="22"/>
    </row>
    <row r="43" spans="1:15" ht="16" outlineLevel="3" x14ac:dyDescent="0.35">
      <c r="A43" s="4" t="s">
        <v>1425</v>
      </c>
      <c r="B43" s="5" t="s">
        <v>43</v>
      </c>
      <c r="C43" s="5">
        <v>8</v>
      </c>
      <c r="D43" s="8">
        <v>1.1397569405077492E-2</v>
      </c>
      <c r="E43" s="6">
        <v>46069</v>
      </c>
      <c r="F43" s="6">
        <v>46078</v>
      </c>
      <c r="G43" s="16">
        <f>VLOOKUP(A43,Sheet2!A:G,7,)</f>
        <v>0</v>
      </c>
      <c r="H43" s="16">
        <v>1</v>
      </c>
      <c r="I43" s="19">
        <f t="shared" si="1"/>
        <v>0</v>
      </c>
      <c r="J43" s="16">
        <f>VLOOKUP(A43,Sheet2!A:H,8,)</f>
        <v>1</v>
      </c>
      <c r="K43" s="16"/>
      <c r="L43" s="16"/>
      <c r="M43" s="16"/>
      <c r="N43" s="22"/>
      <c r="O43" s="22"/>
    </row>
    <row r="44" spans="1:15" ht="16" outlineLevel="3" x14ac:dyDescent="0.35">
      <c r="A44" s="4" t="s">
        <v>1426</v>
      </c>
      <c r="B44" s="5" t="s">
        <v>44</v>
      </c>
      <c r="C44" s="5">
        <v>10</v>
      </c>
      <c r="D44" s="8">
        <v>1.0465208274288682E-2</v>
      </c>
      <c r="E44" s="6">
        <v>46069</v>
      </c>
      <c r="F44" s="6">
        <v>46081</v>
      </c>
      <c r="G44" s="16">
        <f>VLOOKUP(A44,Sheet2!A:G,7,)</f>
        <v>0</v>
      </c>
      <c r="H44" s="16">
        <v>1</v>
      </c>
      <c r="I44" s="19">
        <f t="shared" si="1"/>
        <v>0</v>
      </c>
      <c r="J44" s="16">
        <f>VLOOKUP(A44,Sheet2!A:H,8,)</f>
        <v>1</v>
      </c>
      <c r="K44" s="16"/>
      <c r="L44" s="16"/>
      <c r="M44" s="16"/>
      <c r="N44" s="22"/>
      <c r="O44" s="22"/>
    </row>
    <row r="45" spans="1:15" ht="16" outlineLevel="3" x14ac:dyDescent="0.35">
      <c r="A45" s="4" t="s">
        <v>1427</v>
      </c>
      <c r="B45" s="5" t="s">
        <v>45</v>
      </c>
      <c r="C45" s="5">
        <v>6</v>
      </c>
      <c r="D45" s="8">
        <v>2.0992303891604128E-3</v>
      </c>
      <c r="E45" s="6">
        <v>46079</v>
      </c>
      <c r="F45" s="6">
        <v>46085</v>
      </c>
      <c r="G45" s="16">
        <f>VLOOKUP(A45,Sheet2!A:G,7,)</f>
        <v>0</v>
      </c>
      <c r="H45" s="16">
        <v>1</v>
      </c>
      <c r="I45" s="19">
        <f t="shared" si="1"/>
        <v>0</v>
      </c>
      <c r="J45" s="16">
        <f>VLOOKUP(A45,Sheet2!A:H,8,)</f>
        <v>1</v>
      </c>
      <c r="K45" s="16"/>
      <c r="L45" s="16"/>
      <c r="M45" s="16"/>
      <c r="N45" s="22"/>
      <c r="O45" s="22"/>
    </row>
    <row r="46" spans="1:15" ht="16" outlineLevel="3" x14ac:dyDescent="0.35">
      <c r="A46" s="4" t="s">
        <v>1428</v>
      </c>
      <c r="B46" s="5" t="s">
        <v>46</v>
      </c>
      <c r="C46" s="5">
        <v>18</v>
      </c>
      <c r="D46" s="8">
        <v>1.1397569405077492E-2</v>
      </c>
      <c r="E46" s="6">
        <v>46086</v>
      </c>
      <c r="F46" s="6">
        <v>46110</v>
      </c>
      <c r="G46" s="16">
        <f>VLOOKUP(A46,Sheet2!A:G,7,)</f>
        <v>0</v>
      </c>
      <c r="H46" s="16">
        <v>1</v>
      </c>
      <c r="I46" s="19">
        <f t="shared" si="1"/>
        <v>0</v>
      </c>
      <c r="J46" s="16">
        <f>VLOOKUP(A46,Sheet2!A:H,8,)</f>
        <v>1</v>
      </c>
      <c r="K46" s="16"/>
      <c r="L46" s="16"/>
      <c r="M46" s="16"/>
      <c r="N46" s="22"/>
      <c r="O46" s="22"/>
    </row>
    <row r="47" spans="1:15" ht="16" outlineLevel="3" x14ac:dyDescent="0.35">
      <c r="A47" s="4" t="s">
        <v>1429</v>
      </c>
      <c r="B47" s="5" t="s">
        <v>47</v>
      </c>
      <c r="C47" s="5">
        <v>18</v>
      </c>
      <c r="D47" s="8">
        <v>5.1460354929994444E-3</v>
      </c>
      <c r="E47" s="6">
        <v>46127</v>
      </c>
      <c r="F47" s="6">
        <v>46147</v>
      </c>
      <c r="G47" s="16">
        <f>VLOOKUP(A47,Sheet2!A:G,7,)</f>
        <v>0</v>
      </c>
      <c r="H47" s="16">
        <v>1</v>
      </c>
      <c r="I47" s="19">
        <f t="shared" si="1"/>
        <v>0</v>
      </c>
      <c r="J47" s="16">
        <f>VLOOKUP(A47,Sheet2!A:H,8,)</f>
        <v>1</v>
      </c>
      <c r="K47" s="16"/>
      <c r="L47" s="16"/>
      <c r="M47" s="16"/>
      <c r="N47" s="22"/>
      <c r="O47" s="22"/>
    </row>
    <row r="48" spans="1:15" ht="16" outlineLevel="3" x14ac:dyDescent="0.35">
      <c r="A48" s="4" t="s">
        <v>48</v>
      </c>
      <c r="B48" s="5"/>
      <c r="C48" s="5">
        <v>21</v>
      </c>
      <c r="D48" s="8"/>
      <c r="E48" s="6">
        <v>46062</v>
      </c>
      <c r="F48" s="6">
        <v>46086</v>
      </c>
      <c r="G48" s="17"/>
      <c r="H48" s="16"/>
      <c r="I48" s="16"/>
      <c r="J48" s="16"/>
      <c r="K48" s="16"/>
      <c r="L48" s="16"/>
      <c r="M48" s="16"/>
    </row>
    <row r="49" spans="1:15" ht="16" outlineLevel="3" x14ac:dyDescent="0.35">
      <c r="A49" s="4" t="s">
        <v>1430</v>
      </c>
      <c r="B49" s="5" t="s">
        <v>49</v>
      </c>
      <c r="C49" s="5">
        <v>14</v>
      </c>
      <c r="D49" s="8">
        <v>8.6286156032391315E-3</v>
      </c>
      <c r="E49" s="6">
        <v>46062</v>
      </c>
      <c r="F49" s="6">
        <v>46078</v>
      </c>
      <c r="G49" s="16">
        <f>VLOOKUP(A49,Sheet2!A:G,7,)</f>
        <v>0</v>
      </c>
      <c r="H49" s="16">
        <v>1</v>
      </c>
      <c r="I49" s="19">
        <f>IFERROR(J49-H49,0)</f>
        <v>0</v>
      </c>
      <c r="J49" s="16">
        <f>VLOOKUP(A49,Sheet2!A:H,8,)</f>
        <v>1</v>
      </c>
      <c r="K49" s="16"/>
      <c r="L49" s="16"/>
      <c r="M49" s="16"/>
      <c r="N49" s="22"/>
      <c r="O49" s="22"/>
    </row>
    <row r="50" spans="1:15" ht="16" outlineLevel="3" x14ac:dyDescent="0.35">
      <c r="A50" s="4" t="s">
        <v>1431</v>
      </c>
      <c r="B50" s="5" t="s">
        <v>50</v>
      </c>
      <c r="C50" s="5">
        <v>7</v>
      </c>
      <c r="D50" s="8">
        <v>9.7312100534625301E-3</v>
      </c>
      <c r="E50" s="6">
        <v>46079</v>
      </c>
      <c r="F50" s="6">
        <v>46086</v>
      </c>
      <c r="G50" s="16">
        <f>VLOOKUP(A50,Sheet2!A:G,7,)</f>
        <v>0</v>
      </c>
      <c r="H50" s="16">
        <v>1</v>
      </c>
      <c r="I50" s="19">
        <f>IFERROR(J50-H50,0)</f>
        <v>0</v>
      </c>
      <c r="J50" s="16">
        <f>VLOOKUP(A50,Sheet2!A:H,8,)</f>
        <v>1</v>
      </c>
      <c r="K50" s="16"/>
      <c r="L50" s="16"/>
      <c r="M50" s="16"/>
      <c r="N50" s="22"/>
      <c r="O50" s="22"/>
    </row>
    <row r="51" spans="1:15" ht="16" outlineLevel="3" x14ac:dyDescent="0.35">
      <c r="A51" s="4" t="s">
        <v>51</v>
      </c>
      <c r="B51" s="5"/>
      <c r="C51" s="5">
        <v>14</v>
      </c>
      <c r="D51" s="8"/>
      <c r="E51" s="6">
        <v>46111</v>
      </c>
      <c r="F51" s="6">
        <v>46126</v>
      </c>
      <c r="G51" s="17"/>
      <c r="H51" s="16"/>
      <c r="I51" s="16"/>
      <c r="J51" s="16"/>
      <c r="K51" s="16"/>
      <c r="L51" s="16"/>
      <c r="M51" s="16"/>
    </row>
    <row r="52" spans="1:15" ht="16" outlineLevel="3" x14ac:dyDescent="0.35">
      <c r="A52" s="4" t="s">
        <v>1432</v>
      </c>
      <c r="B52" s="5" t="s">
        <v>52</v>
      </c>
      <c r="C52" s="5">
        <v>14</v>
      </c>
      <c r="D52" s="8">
        <v>1.9281096674593212E-2</v>
      </c>
      <c r="E52" s="6">
        <v>46111</v>
      </c>
      <c r="F52" s="6">
        <v>46126</v>
      </c>
      <c r="G52" s="16">
        <f>VLOOKUP(A52,Sheet2!A:G,7,)</f>
        <v>0</v>
      </c>
      <c r="H52" s="16">
        <v>1</v>
      </c>
      <c r="I52" s="19">
        <f>IFERROR(J52-H52,0)</f>
        <v>0</v>
      </c>
      <c r="J52" s="16">
        <f>VLOOKUP(A52,Sheet2!A:H,8,)</f>
        <v>1</v>
      </c>
      <c r="K52" s="16"/>
      <c r="L52" s="16"/>
      <c r="M52" s="16"/>
      <c r="N52" s="22"/>
      <c r="O52" s="22"/>
    </row>
    <row r="53" spans="1:15" ht="16" outlineLevel="3" x14ac:dyDescent="0.35">
      <c r="A53" s="4" t="s">
        <v>53</v>
      </c>
      <c r="B53" s="5"/>
      <c r="C53" s="5">
        <v>38</v>
      </c>
      <c r="D53" s="8"/>
      <c r="E53" s="6">
        <v>46098</v>
      </c>
      <c r="F53" s="6">
        <v>46145</v>
      </c>
      <c r="G53" s="17"/>
      <c r="H53" s="16"/>
      <c r="I53" s="16"/>
      <c r="J53" s="16"/>
      <c r="K53" s="16"/>
      <c r="L53" s="16"/>
      <c r="M53" s="16"/>
    </row>
    <row r="54" spans="1:15" ht="16" outlineLevel="3" x14ac:dyDescent="0.35">
      <c r="A54" s="4" t="s">
        <v>1433</v>
      </c>
      <c r="B54" s="5" t="s">
        <v>54</v>
      </c>
      <c r="C54" s="5">
        <v>16</v>
      </c>
      <c r="D54" s="8">
        <v>3.6253535367178182E-3</v>
      </c>
      <c r="E54" s="6">
        <v>46098</v>
      </c>
      <c r="F54" s="6">
        <v>46119</v>
      </c>
      <c r="G54" s="16">
        <f>VLOOKUP(A54,Sheet2!A:G,7,)</f>
        <v>0</v>
      </c>
      <c r="H54" s="16">
        <v>1</v>
      </c>
      <c r="I54" s="19">
        <f>IFERROR(J54-H54,0)</f>
        <v>0</v>
      </c>
      <c r="J54" s="16">
        <f>VLOOKUP(A54,Sheet2!A:H,8,)</f>
        <v>1</v>
      </c>
      <c r="K54" s="16"/>
      <c r="L54" s="16"/>
      <c r="M54" s="16"/>
      <c r="N54" s="22"/>
      <c r="O54" s="22"/>
    </row>
    <row r="55" spans="1:15" ht="16" outlineLevel="3" x14ac:dyDescent="0.35">
      <c r="A55" s="4" t="s">
        <v>1434</v>
      </c>
      <c r="B55" s="5" t="s">
        <v>55</v>
      </c>
      <c r="C55" s="5">
        <v>12</v>
      </c>
      <c r="D55" s="8">
        <v>1.7121555126662316E-2</v>
      </c>
      <c r="E55" s="6">
        <v>46127</v>
      </c>
      <c r="F55" s="6">
        <v>46140</v>
      </c>
      <c r="G55" s="16">
        <f>VLOOKUP(A55,Sheet2!A:G,7,)</f>
        <v>0</v>
      </c>
      <c r="H55" s="16">
        <v>1</v>
      </c>
      <c r="I55" s="19">
        <f>IFERROR(J55-H55,0)</f>
        <v>0</v>
      </c>
      <c r="J55" s="16">
        <f>VLOOKUP(A55,Sheet2!A:H,8,)</f>
        <v>1</v>
      </c>
      <c r="K55" s="16"/>
      <c r="L55" s="16"/>
      <c r="M55" s="16"/>
      <c r="N55" s="22"/>
      <c r="O55" s="22"/>
    </row>
    <row r="56" spans="1:15" ht="16" outlineLevel="3" x14ac:dyDescent="0.35">
      <c r="A56" s="4" t="s">
        <v>1435</v>
      </c>
      <c r="B56" s="5" t="s">
        <v>56</v>
      </c>
      <c r="C56" s="5">
        <v>16</v>
      </c>
      <c r="D56" s="8">
        <v>1.6399514894510931E-2</v>
      </c>
      <c r="E56" s="6">
        <v>46127</v>
      </c>
      <c r="F56" s="6">
        <v>46145</v>
      </c>
      <c r="G56" s="16">
        <f>VLOOKUP(A56,Sheet2!A:G,7,)</f>
        <v>0</v>
      </c>
      <c r="H56" s="16">
        <v>1</v>
      </c>
      <c r="I56" s="19">
        <f>IFERROR(J56-H56,0)</f>
        <v>0</v>
      </c>
      <c r="J56" s="16">
        <f>VLOOKUP(A56,Sheet2!A:H,8,)</f>
        <v>1</v>
      </c>
      <c r="K56" s="16"/>
      <c r="L56" s="16"/>
      <c r="M56" s="16"/>
      <c r="N56" s="22"/>
      <c r="O56" s="22"/>
    </row>
    <row r="57" spans="1:15" ht="16" outlineLevel="3" x14ac:dyDescent="0.35">
      <c r="A57" s="4" t="s">
        <v>57</v>
      </c>
      <c r="B57" s="5"/>
      <c r="C57" s="5">
        <v>12</v>
      </c>
      <c r="D57" s="8"/>
      <c r="E57" s="6">
        <v>46098</v>
      </c>
      <c r="F57" s="6">
        <v>46114</v>
      </c>
      <c r="G57" s="17"/>
      <c r="H57" s="16"/>
      <c r="I57" s="16"/>
      <c r="J57" s="16"/>
      <c r="K57" s="16"/>
      <c r="L57" s="16"/>
      <c r="M57" s="16"/>
    </row>
    <row r="58" spans="1:15" ht="16" outlineLevel="3" x14ac:dyDescent="0.35">
      <c r="A58" s="4" t="s">
        <v>1436</v>
      </c>
      <c r="B58" s="5" t="s">
        <v>58</v>
      </c>
      <c r="C58" s="5">
        <v>12</v>
      </c>
      <c r="D58" s="8">
        <v>1.1338398301593538E-2</v>
      </c>
      <c r="E58" s="6">
        <v>46098</v>
      </c>
      <c r="F58" s="6">
        <v>46114</v>
      </c>
      <c r="G58" s="16">
        <f>VLOOKUP(A58,Sheet2!A:G,7,)</f>
        <v>0</v>
      </c>
      <c r="H58" s="16">
        <v>1</v>
      </c>
      <c r="I58" s="19">
        <f>IFERROR(J58-H58,0)</f>
        <v>0</v>
      </c>
      <c r="J58" s="16">
        <f>VLOOKUP(A58,Sheet2!A:H,8,)</f>
        <v>1</v>
      </c>
      <c r="K58" s="16"/>
      <c r="L58" s="16"/>
      <c r="M58" s="16"/>
      <c r="N58" s="22"/>
      <c r="O58" s="22"/>
    </row>
    <row r="59" spans="1:15" ht="16" outlineLevel="3" x14ac:dyDescent="0.35">
      <c r="A59" s="4" t="s">
        <v>1437</v>
      </c>
      <c r="B59" s="5" t="s">
        <v>59</v>
      </c>
      <c r="C59" s="5">
        <v>12</v>
      </c>
      <c r="D59" s="8">
        <v>2.1772062009450237E-3</v>
      </c>
      <c r="E59" s="6">
        <v>46098</v>
      </c>
      <c r="F59" s="6">
        <v>46114</v>
      </c>
      <c r="G59" s="16">
        <f>VLOOKUP(A59,Sheet2!A:G,7,)</f>
        <v>0</v>
      </c>
      <c r="H59" s="16">
        <v>1</v>
      </c>
      <c r="I59" s="19">
        <f>IFERROR(J59-H59,0)</f>
        <v>0</v>
      </c>
      <c r="J59" s="16">
        <f>VLOOKUP(A59,Sheet2!A:H,8,)</f>
        <v>1</v>
      </c>
      <c r="K59" s="16"/>
      <c r="L59" s="16"/>
      <c r="M59" s="16"/>
      <c r="N59" s="22"/>
      <c r="O59" s="22"/>
    </row>
    <row r="60" spans="1:15" ht="16" outlineLevel="3" x14ac:dyDescent="0.35">
      <c r="A60" s="4" t="s">
        <v>60</v>
      </c>
      <c r="B60" s="5"/>
      <c r="C60" s="5">
        <v>30</v>
      </c>
      <c r="D60" s="8"/>
      <c r="E60" s="6">
        <v>46062</v>
      </c>
      <c r="F60" s="6">
        <v>46097</v>
      </c>
      <c r="G60" s="17"/>
      <c r="H60" s="16"/>
      <c r="I60" s="16"/>
      <c r="J60" s="16"/>
      <c r="K60" s="16"/>
      <c r="L60" s="16"/>
      <c r="M60" s="16"/>
    </row>
    <row r="61" spans="1:15" ht="16" outlineLevel="3" x14ac:dyDescent="0.35">
      <c r="A61" s="4" t="s">
        <v>1438</v>
      </c>
      <c r="B61" s="5" t="s">
        <v>61</v>
      </c>
      <c r="C61" s="5">
        <v>16</v>
      </c>
      <c r="D61" s="8">
        <v>8.683190394578745E-3</v>
      </c>
      <c r="E61" s="6">
        <v>46062</v>
      </c>
      <c r="F61" s="6">
        <v>46081</v>
      </c>
      <c r="G61" s="16">
        <f>VLOOKUP(A61,Sheet2!A:G,7,)</f>
        <v>0</v>
      </c>
      <c r="H61" s="16">
        <v>1</v>
      </c>
      <c r="I61" s="19">
        <f>IFERROR(J61-H61,0)</f>
        <v>0</v>
      </c>
      <c r="J61" s="16">
        <f>VLOOKUP(A61,Sheet2!A:H,8,)</f>
        <v>1</v>
      </c>
      <c r="K61" s="16"/>
      <c r="L61" s="16"/>
      <c r="M61" s="16"/>
      <c r="N61" s="22"/>
      <c r="O61" s="22"/>
    </row>
    <row r="62" spans="1:15" ht="16" outlineLevel="3" x14ac:dyDescent="0.35">
      <c r="A62" s="4" t="s">
        <v>1439</v>
      </c>
      <c r="B62" s="5" t="s">
        <v>62</v>
      </c>
      <c r="C62" s="5">
        <v>16</v>
      </c>
      <c r="D62" s="8">
        <v>5.0601195534602274E-3</v>
      </c>
      <c r="E62" s="6">
        <v>46079</v>
      </c>
      <c r="F62" s="6">
        <v>46097</v>
      </c>
      <c r="G62" s="16">
        <f>VLOOKUP(A62,Sheet2!A:G,7,)</f>
        <v>0</v>
      </c>
      <c r="H62" s="16">
        <v>1</v>
      </c>
      <c r="I62" s="19">
        <f>IFERROR(J62-H62,0)</f>
        <v>0</v>
      </c>
      <c r="J62" s="16">
        <f>VLOOKUP(A62,Sheet2!A:H,8,)</f>
        <v>1</v>
      </c>
      <c r="K62" s="16"/>
      <c r="L62" s="16"/>
      <c r="M62" s="16"/>
      <c r="N62" s="22"/>
      <c r="O62" s="22"/>
    </row>
    <row r="63" spans="1:15" ht="16" outlineLevel="3" x14ac:dyDescent="0.35">
      <c r="A63" s="4" t="s">
        <v>63</v>
      </c>
      <c r="B63" s="5"/>
      <c r="C63" s="5">
        <v>10</v>
      </c>
      <c r="D63" s="8"/>
      <c r="E63" s="6">
        <v>46133</v>
      </c>
      <c r="F63" s="6">
        <v>46144</v>
      </c>
      <c r="G63" s="17"/>
      <c r="H63" s="16"/>
      <c r="I63" s="16"/>
      <c r="J63" s="16"/>
      <c r="K63" s="16"/>
      <c r="L63" s="16"/>
      <c r="M63" s="16"/>
    </row>
    <row r="64" spans="1:15" ht="16" outlineLevel="3" x14ac:dyDescent="0.35">
      <c r="A64" s="4" t="s">
        <v>1440</v>
      </c>
      <c r="B64" s="5" t="s">
        <v>64</v>
      </c>
      <c r="C64" s="5">
        <v>10</v>
      </c>
      <c r="D64" s="8">
        <v>3.8902249398781175E-3</v>
      </c>
      <c r="E64" s="6">
        <v>46133</v>
      </c>
      <c r="F64" s="6">
        <v>46144</v>
      </c>
      <c r="G64" s="16">
        <f>VLOOKUP(A64,Sheet2!A:G,7,)</f>
        <v>0</v>
      </c>
      <c r="H64" s="16">
        <v>1</v>
      </c>
      <c r="I64" s="19">
        <f>IFERROR(J64-H64,0)</f>
        <v>0</v>
      </c>
      <c r="J64" s="16">
        <f>VLOOKUP(A64,Sheet2!A:H,8,)</f>
        <v>1</v>
      </c>
      <c r="K64" s="16"/>
      <c r="L64" s="16"/>
      <c r="M64" s="16"/>
      <c r="N64" s="22"/>
      <c r="O64" s="22"/>
    </row>
    <row r="65" spans="1:15" ht="16" outlineLevel="3" x14ac:dyDescent="0.35">
      <c r="A65" s="4" t="s">
        <v>65</v>
      </c>
      <c r="B65" s="5"/>
      <c r="C65" s="5">
        <v>64</v>
      </c>
      <c r="D65" s="8"/>
      <c r="E65" s="6">
        <v>46082</v>
      </c>
      <c r="F65" s="6">
        <v>46159</v>
      </c>
      <c r="G65" s="17"/>
      <c r="H65" s="16"/>
      <c r="I65" s="16"/>
      <c r="J65" s="16"/>
      <c r="K65" s="16"/>
      <c r="L65" s="16"/>
      <c r="M65" s="16"/>
    </row>
    <row r="66" spans="1:15" ht="16" outlineLevel="3" x14ac:dyDescent="0.35">
      <c r="A66" s="4" t="s">
        <v>1441</v>
      </c>
      <c r="B66" s="5" t="s">
        <v>66</v>
      </c>
      <c r="C66" s="5">
        <v>10</v>
      </c>
      <c r="D66" s="8">
        <v>2.1658884912121663E-2</v>
      </c>
      <c r="E66" s="6">
        <v>46082</v>
      </c>
      <c r="F66" s="6">
        <v>46092</v>
      </c>
      <c r="G66" s="16">
        <f>VLOOKUP(A66,Sheet2!A:G,7,)</f>
        <v>0</v>
      </c>
      <c r="H66" s="16">
        <v>1</v>
      </c>
      <c r="I66" s="19">
        <f>IFERROR(J66-H66,0)</f>
        <v>0</v>
      </c>
      <c r="J66" s="16">
        <f>VLOOKUP(A66,Sheet2!A:H,8,)</f>
        <v>1</v>
      </c>
      <c r="K66" s="16"/>
      <c r="L66" s="16"/>
      <c r="M66" s="16"/>
      <c r="N66" s="22"/>
      <c r="O66" s="22"/>
    </row>
    <row r="67" spans="1:15" ht="16" outlineLevel="3" x14ac:dyDescent="0.35">
      <c r="A67" s="4" t="s">
        <v>1442</v>
      </c>
      <c r="B67" s="5" t="s">
        <v>67</v>
      </c>
      <c r="C67" s="5">
        <v>10</v>
      </c>
      <c r="D67" s="8">
        <v>1.0829442456060831E-2</v>
      </c>
      <c r="E67" s="6">
        <v>46093</v>
      </c>
      <c r="F67" s="6">
        <v>46107</v>
      </c>
      <c r="G67" s="16">
        <f>VLOOKUP(A67,Sheet2!A:G,7,)</f>
        <v>0</v>
      </c>
      <c r="H67" s="16">
        <v>1</v>
      </c>
      <c r="I67" s="19">
        <f>IFERROR(J67-H67,0)</f>
        <v>0</v>
      </c>
      <c r="J67" s="16">
        <f>VLOOKUP(A67,Sheet2!A:H,8,)</f>
        <v>1</v>
      </c>
      <c r="K67" s="16"/>
      <c r="L67" s="16"/>
      <c r="M67" s="16"/>
      <c r="N67" s="22"/>
      <c r="O67" s="22"/>
    </row>
    <row r="68" spans="1:15" ht="16" outlineLevel="3" x14ac:dyDescent="0.35">
      <c r="A68" s="4" t="s">
        <v>1443</v>
      </c>
      <c r="B68" s="5" t="s">
        <v>68</v>
      </c>
      <c r="C68" s="5">
        <v>10</v>
      </c>
      <c r="D68" s="8">
        <v>1.0829442456060831E-2</v>
      </c>
      <c r="E68" s="6">
        <v>46109</v>
      </c>
      <c r="F68" s="6">
        <v>46119</v>
      </c>
      <c r="G68" s="16">
        <f>VLOOKUP(A68,Sheet2!A:G,7,)</f>
        <v>0</v>
      </c>
      <c r="H68" s="16">
        <v>1</v>
      </c>
      <c r="I68" s="19">
        <f>IFERROR(J68-H68,0)</f>
        <v>0</v>
      </c>
      <c r="J68" s="16">
        <f>VLOOKUP(A68,Sheet2!A:H,8,)</f>
        <v>1</v>
      </c>
      <c r="K68" s="16"/>
      <c r="L68" s="16"/>
      <c r="M68" s="16"/>
      <c r="N68" s="22"/>
      <c r="O68" s="22"/>
    </row>
    <row r="69" spans="1:15" ht="16" outlineLevel="3" x14ac:dyDescent="0.35">
      <c r="A69" s="4" t="s">
        <v>1444</v>
      </c>
      <c r="B69" s="5" t="s">
        <v>69</v>
      </c>
      <c r="C69" s="5">
        <v>10</v>
      </c>
      <c r="D69" s="8">
        <v>2.608139773272419E-2</v>
      </c>
      <c r="E69" s="6">
        <v>46148</v>
      </c>
      <c r="F69" s="6">
        <v>46159</v>
      </c>
      <c r="G69" s="16">
        <f>VLOOKUP(A69,Sheet2!A:G,7,)</f>
        <v>0</v>
      </c>
      <c r="H69" s="16">
        <v>1</v>
      </c>
      <c r="I69" s="19">
        <f>IFERROR(J69-H69,0)</f>
        <v>0</v>
      </c>
      <c r="J69" s="16">
        <f>VLOOKUP(A69,Sheet2!A:H,8,)</f>
        <v>1</v>
      </c>
      <c r="K69" s="16"/>
      <c r="L69" s="16"/>
      <c r="M69" s="16"/>
      <c r="N69" s="22"/>
      <c r="O69" s="22"/>
    </row>
    <row r="70" spans="1:15" ht="16" outlineLevel="3" x14ac:dyDescent="0.35">
      <c r="A70" s="4" t="s">
        <v>70</v>
      </c>
      <c r="B70" s="5"/>
      <c r="C70" s="5">
        <v>39</v>
      </c>
      <c r="D70" s="8"/>
      <c r="E70" s="6">
        <v>46082</v>
      </c>
      <c r="F70" s="6">
        <v>46130</v>
      </c>
      <c r="G70" s="17"/>
      <c r="H70" s="16"/>
      <c r="I70" s="16"/>
      <c r="J70" s="16"/>
      <c r="K70" s="16"/>
      <c r="L70" s="16"/>
      <c r="M70" s="16"/>
    </row>
    <row r="71" spans="1:15" ht="16" outlineLevel="3" x14ac:dyDescent="0.35">
      <c r="A71" s="4" t="s">
        <v>1445</v>
      </c>
      <c r="B71" s="5" t="s">
        <v>71</v>
      </c>
      <c r="C71" s="5">
        <v>12</v>
      </c>
      <c r="D71" s="8">
        <v>2.2254314252153186E-3</v>
      </c>
      <c r="E71" s="6">
        <v>46082</v>
      </c>
      <c r="F71" s="6">
        <v>46095</v>
      </c>
      <c r="G71" s="16">
        <f>VLOOKUP(A71,Sheet2!A:G,7,)</f>
        <v>0</v>
      </c>
      <c r="H71" s="16">
        <v>1</v>
      </c>
      <c r="I71" s="19">
        <f>IFERROR(J71-H71,0)</f>
        <v>0</v>
      </c>
      <c r="J71" s="16">
        <f>VLOOKUP(A71,Sheet2!A:H,8,)</f>
        <v>1</v>
      </c>
      <c r="K71" s="16"/>
      <c r="L71" s="16"/>
      <c r="M71" s="16"/>
      <c r="N71" s="22"/>
      <c r="O71" s="22"/>
    </row>
    <row r="72" spans="1:15" ht="16" outlineLevel="3" x14ac:dyDescent="0.35">
      <c r="A72" s="4" t="s">
        <v>1446</v>
      </c>
      <c r="B72" s="5" t="s">
        <v>72</v>
      </c>
      <c r="C72" s="5">
        <v>10</v>
      </c>
      <c r="D72" s="8">
        <v>4.5460932375302214E-3</v>
      </c>
      <c r="E72" s="6">
        <v>46096</v>
      </c>
      <c r="F72" s="6">
        <v>46110</v>
      </c>
      <c r="G72" s="16">
        <f>VLOOKUP(A72,Sheet2!A:G,7,)</f>
        <v>0</v>
      </c>
      <c r="H72" s="16">
        <v>1</v>
      </c>
      <c r="I72" s="19">
        <f>IFERROR(J72-H72,0)</f>
        <v>0</v>
      </c>
      <c r="J72" s="16">
        <f>VLOOKUP(A72,Sheet2!A:H,8,)</f>
        <v>1</v>
      </c>
      <c r="K72" s="16"/>
      <c r="L72" s="16"/>
      <c r="M72" s="16"/>
      <c r="N72" s="22"/>
      <c r="O72" s="22"/>
    </row>
    <row r="73" spans="1:15" ht="16" outlineLevel="3" x14ac:dyDescent="0.35">
      <c r="A73" s="4" t="s">
        <v>1447</v>
      </c>
      <c r="B73" s="5" t="s">
        <v>73</v>
      </c>
      <c r="C73" s="5">
        <v>7</v>
      </c>
      <c r="D73" s="8">
        <v>9.8344692319803466E-3</v>
      </c>
      <c r="E73" s="6">
        <v>46111</v>
      </c>
      <c r="F73" s="6">
        <v>46118</v>
      </c>
      <c r="G73" s="16">
        <f>VLOOKUP(A73,Sheet2!A:G,7,)</f>
        <v>0</v>
      </c>
      <c r="H73" s="16">
        <v>1</v>
      </c>
      <c r="I73" s="19">
        <f>IFERROR(J73-H73,0)</f>
        <v>0</v>
      </c>
      <c r="J73" s="16">
        <f>VLOOKUP(A73,Sheet2!A:H,8,)</f>
        <v>1</v>
      </c>
      <c r="K73" s="16"/>
      <c r="L73" s="16"/>
      <c r="M73" s="16"/>
      <c r="N73" s="22"/>
      <c r="O73" s="22"/>
    </row>
    <row r="74" spans="1:15" ht="16" outlineLevel="3" x14ac:dyDescent="0.35">
      <c r="A74" s="4" t="s">
        <v>1448</v>
      </c>
      <c r="B74" s="5" t="s">
        <v>74</v>
      </c>
      <c r="C74" s="5">
        <v>10</v>
      </c>
      <c r="D74" s="8">
        <v>2.5990431001198022E-2</v>
      </c>
      <c r="E74" s="6">
        <v>46119</v>
      </c>
      <c r="F74" s="6">
        <v>46130</v>
      </c>
      <c r="G74" s="16">
        <f>VLOOKUP(A74,Sheet2!A:G,7,)</f>
        <v>0</v>
      </c>
      <c r="H74" s="16">
        <v>1</v>
      </c>
      <c r="I74" s="19">
        <f>IFERROR(J74-H74,0)</f>
        <v>0</v>
      </c>
      <c r="J74" s="16">
        <f>VLOOKUP(A74,Sheet2!A:H,8,)</f>
        <v>1</v>
      </c>
      <c r="K74" s="16"/>
      <c r="L74" s="16"/>
      <c r="M74" s="16"/>
      <c r="N74" s="22"/>
      <c r="O74" s="22"/>
    </row>
    <row r="75" spans="1:15" ht="16" outlineLevel="3" x14ac:dyDescent="0.35">
      <c r="A75" s="4" t="s">
        <v>75</v>
      </c>
      <c r="B75" s="5"/>
      <c r="C75" s="5">
        <v>36</v>
      </c>
      <c r="D75" s="8"/>
      <c r="E75" s="6">
        <v>46079</v>
      </c>
      <c r="F75" s="6">
        <v>46124</v>
      </c>
      <c r="G75" s="17"/>
      <c r="H75" s="16"/>
      <c r="I75" s="16"/>
      <c r="J75" s="16"/>
      <c r="K75" s="16"/>
      <c r="L75" s="16"/>
      <c r="M75" s="16"/>
    </row>
    <row r="76" spans="1:15" ht="16" outlineLevel="3" x14ac:dyDescent="0.35">
      <c r="A76" s="4" t="s">
        <v>1449</v>
      </c>
      <c r="B76" s="5" t="s">
        <v>76</v>
      </c>
      <c r="C76" s="5">
        <v>12</v>
      </c>
      <c r="D76" s="8">
        <v>4.2626769004666346E-2</v>
      </c>
      <c r="E76" s="6">
        <v>46079</v>
      </c>
      <c r="F76" s="6">
        <v>46092</v>
      </c>
      <c r="G76" s="16">
        <f>VLOOKUP(A76,Sheet2!A:G,7,)</f>
        <v>0</v>
      </c>
      <c r="H76" s="16">
        <v>1</v>
      </c>
      <c r="I76" s="19">
        <f>IFERROR(J76-H76,0)</f>
        <v>0</v>
      </c>
      <c r="J76" s="16">
        <f>VLOOKUP(A76,Sheet2!A:H,8,)</f>
        <v>1</v>
      </c>
      <c r="K76" s="16"/>
      <c r="L76" s="16"/>
      <c r="M76" s="16"/>
      <c r="N76" s="22"/>
      <c r="O76" s="22"/>
    </row>
    <row r="77" spans="1:15" ht="16" outlineLevel="3" x14ac:dyDescent="0.35">
      <c r="A77" s="4" t="s">
        <v>1450</v>
      </c>
      <c r="B77" s="5" t="s">
        <v>77</v>
      </c>
      <c r="C77" s="5">
        <v>12</v>
      </c>
      <c r="D77" s="8">
        <v>2.1313384502333173E-2</v>
      </c>
      <c r="E77" s="6">
        <v>46093</v>
      </c>
      <c r="F77" s="6">
        <v>46110</v>
      </c>
      <c r="G77" s="16">
        <f>VLOOKUP(A77,Sheet2!A:G,7,)</f>
        <v>0</v>
      </c>
      <c r="H77" s="16">
        <v>1</v>
      </c>
      <c r="I77" s="19">
        <f>IFERROR(J77-H77,0)</f>
        <v>0</v>
      </c>
      <c r="J77" s="16">
        <f>VLOOKUP(A77,Sheet2!A:H,8,)</f>
        <v>1</v>
      </c>
      <c r="K77" s="16"/>
      <c r="L77" s="16"/>
      <c r="M77" s="16"/>
      <c r="N77" s="22"/>
      <c r="O77" s="22"/>
    </row>
    <row r="78" spans="1:15" ht="16" outlineLevel="3" x14ac:dyDescent="0.35">
      <c r="A78" s="4" t="s">
        <v>1451</v>
      </c>
      <c r="B78" s="5" t="s">
        <v>78</v>
      </c>
      <c r="C78" s="5">
        <v>12</v>
      </c>
      <c r="D78" s="8">
        <v>2.1313384502333173E-2</v>
      </c>
      <c r="E78" s="6">
        <v>46111</v>
      </c>
      <c r="F78" s="6">
        <v>46124</v>
      </c>
      <c r="G78" s="16">
        <f>VLOOKUP(A78,Sheet2!A:G,7,)</f>
        <v>0</v>
      </c>
      <c r="H78" s="16">
        <v>1</v>
      </c>
      <c r="I78" s="19">
        <f>IFERROR(J78-H78,0)</f>
        <v>0</v>
      </c>
      <c r="J78" s="16">
        <f>VLOOKUP(A78,Sheet2!A:H,8,)</f>
        <v>1</v>
      </c>
      <c r="K78" s="16"/>
      <c r="L78" s="16"/>
      <c r="M78" s="16"/>
      <c r="N78" s="22"/>
      <c r="O78" s="22"/>
    </row>
    <row r="79" spans="1:15" ht="16" outlineLevel="3" x14ac:dyDescent="0.35">
      <c r="A79" s="4" t="s">
        <v>79</v>
      </c>
      <c r="B79" s="5"/>
      <c r="C79" s="5">
        <v>43</v>
      </c>
      <c r="D79" s="8"/>
      <c r="E79" s="6">
        <v>46079</v>
      </c>
      <c r="F79" s="6">
        <v>46132</v>
      </c>
      <c r="G79" s="17"/>
      <c r="H79" s="16"/>
      <c r="I79" s="16"/>
      <c r="J79" s="16"/>
      <c r="K79" s="16"/>
      <c r="L79" s="16"/>
      <c r="M79" s="16"/>
    </row>
    <row r="80" spans="1:15" ht="16" outlineLevel="3" x14ac:dyDescent="0.35">
      <c r="A80" s="4" t="s">
        <v>1452</v>
      </c>
      <c r="B80" s="5" t="s">
        <v>80</v>
      </c>
      <c r="C80" s="5">
        <v>9</v>
      </c>
      <c r="D80" s="8">
        <v>1.7398509073770642E-2</v>
      </c>
      <c r="E80" s="6">
        <v>46079</v>
      </c>
      <c r="F80" s="6">
        <v>46089</v>
      </c>
      <c r="G80" s="16">
        <f>VLOOKUP(A80,Sheet2!A:G,7,)</f>
        <v>0</v>
      </c>
      <c r="H80" s="16">
        <v>1</v>
      </c>
      <c r="I80" s="19">
        <f t="shared" ref="I80:I85" si="2">IFERROR(J80-H80,0)</f>
        <v>0</v>
      </c>
      <c r="J80" s="16">
        <f>VLOOKUP(A80,Sheet2!A:H,8,)</f>
        <v>1</v>
      </c>
      <c r="K80" s="16"/>
      <c r="L80" s="16"/>
      <c r="M80" s="16"/>
      <c r="N80" s="22"/>
      <c r="O80" s="22"/>
    </row>
    <row r="81" spans="1:15" ht="16" outlineLevel="3" x14ac:dyDescent="0.35">
      <c r="A81" s="4" t="s">
        <v>1453</v>
      </c>
      <c r="B81" s="5" t="s">
        <v>81</v>
      </c>
      <c r="C81" s="5">
        <v>6</v>
      </c>
      <c r="D81" s="8">
        <v>5.2246573017730785E-3</v>
      </c>
      <c r="E81" s="6">
        <v>46090</v>
      </c>
      <c r="F81" s="6">
        <v>46096</v>
      </c>
      <c r="G81" s="16">
        <f>VLOOKUP(A81,Sheet2!A:G,7,)</f>
        <v>0</v>
      </c>
      <c r="H81" s="16">
        <v>1</v>
      </c>
      <c r="I81" s="19">
        <f t="shared" si="2"/>
        <v>0</v>
      </c>
      <c r="J81" s="16">
        <f>VLOOKUP(A81,Sheet2!A:H,8,)</f>
        <v>1</v>
      </c>
      <c r="K81" s="16"/>
      <c r="L81" s="16"/>
      <c r="M81" s="16"/>
      <c r="N81" s="22"/>
      <c r="O81" s="22"/>
    </row>
    <row r="82" spans="1:15" ht="16" outlineLevel="3" x14ac:dyDescent="0.35">
      <c r="A82" s="4" t="s">
        <v>1454</v>
      </c>
      <c r="B82" s="5" t="s">
        <v>82</v>
      </c>
      <c r="C82" s="5">
        <v>6</v>
      </c>
      <c r="D82" s="8">
        <v>1.6278374600465252E-3</v>
      </c>
      <c r="E82" s="6">
        <v>46097</v>
      </c>
      <c r="F82" s="6">
        <v>46106</v>
      </c>
      <c r="G82" s="16">
        <f>VLOOKUP(A82,Sheet2!A:G,7,)</f>
        <v>0</v>
      </c>
      <c r="H82" s="16">
        <v>1</v>
      </c>
      <c r="I82" s="19">
        <f t="shared" si="2"/>
        <v>0</v>
      </c>
      <c r="J82" s="16">
        <f>VLOOKUP(A82,Sheet2!A:H,8,)</f>
        <v>1</v>
      </c>
      <c r="K82" s="16"/>
      <c r="L82" s="16"/>
      <c r="M82" s="16"/>
      <c r="N82" s="22"/>
      <c r="O82" s="22"/>
    </row>
    <row r="83" spans="1:15" ht="16" outlineLevel="3" x14ac:dyDescent="0.35">
      <c r="A83" s="4" t="s">
        <v>1455</v>
      </c>
      <c r="B83" s="5" t="s">
        <v>83</v>
      </c>
      <c r="C83" s="5">
        <v>12</v>
      </c>
      <c r="D83" s="8">
        <v>5.6984579952090213E-2</v>
      </c>
      <c r="E83" s="6">
        <v>46107</v>
      </c>
      <c r="F83" s="6">
        <v>46120</v>
      </c>
      <c r="G83" s="16">
        <f>VLOOKUP(A83,Sheet2!A:G,7,)</f>
        <v>0</v>
      </c>
      <c r="H83" s="16">
        <v>1</v>
      </c>
      <c r="I83" s="19">
        <f t="shared" si="2"/>
        <v>0</v>
      </c>
      <c r="J83" s="16">
        <f>VLOOKUP(A83,Sheet2!A:H,8,)</f>
        <v>1</v>
      </c>
      <c r="K83" s="16"/>
      <c r="L83" s="16"/>
      <c r="M83" s="16"/>
      <c r="N83" s="22"/>
      <c r="O83" s="22"/>
    </row>
    <row r="84" spans="1:15" ht="16" outlineLevel="3" x14ac:dyDescent="0.35">
      <c r="A84" s="4" t="s">
        <v>1456</v>
      </c>
      <c r="B84" s="5" t="s">
        <v>84</v>
      </c>
      <c r="C84" s="5">
        <v>10</v>
      </c>
      <c r="D84" s="8">
        <v>1.4973472973018728E-2</v>
      </c>
      <c r="E84" s="6">
        <v>46121</v>
      </c>
      <c r="F84" s="6">
        <v>46132</v>
      </c>
      <c r="G84" s="16">
        <f>VLOOKUP(A84,Sheet2!A:G,7,)</f>
        <v>0</v>
      </c>
      <c r="H84" s="16">
        <v>1</v>
      </c>
      <c r="I84" s="19">
        <f t="shared" si="2"/>
        <v>0</v>
      </c>
      <c r="J84" s="16">
        <f>VLOOKUP(A84,Sheet2!A:H,8,)</f>
        <v>1</v>
      </c>
      <c r="K84" s="16"/>
      <c r="L84" s="16"/>
      <c r="M84" s="16"/>
      <c r="N84" s="22"/>
      <c r="O84" s="22"/>
    </row>
    <row r="85" spans="1:15" ht="16" outlineLevel="3" x14ac:dyDescent="0.35">
      <c r="A85" s="4" t="s">
        <v>1457</v>
      </c>
      <c r="B85" s="5" t="s">
        <v>85</v>
      </c>
      <c r="C85" s="5">
        <v>10</v>
      </c>
      <c r="D85" s="8">
        <v>8.1067310421138288E-3</v>
      </c>
      <c r="E85" s="6">
        <v>46121</v>
      </c>
      <c r="F85" s="6">
        <v>46132</v>
      </c>
      <c r="G85" s="16">
        <f>VLOOKUP(A85,Sheet2!A:G,7,)</f>
        <v>0</v>
      </c>
      <c r="H85" s="16">
        <v>1</v>
      </c>
      <c r="I85" s="19">
        <f t="shared" si="2"/>
        <v>0</v>
      </c>
      <c r="J85" s="16">
        <f>VLOOKUP(A85,Sheet2!A:H,8,)</f>
        <v>1</v>
      </c>
      <c r="K85" s="16"/>
      <c r="L85" s="16"/>
      <c r="M85" s="16"/>
      <c r="N85" s="22"/>
      <c r="O85" s="22"/>
    </row>
    <row r="86" spans="1:15" ht="16" outlineLevel="3" x14ac:dyDescent="0.35">
      <c r="A86" s="4" t="s">
        <v>86</v>
      </c>
      <c r="B86" s="5"/>
      <c r="C86" s="5">
        <v>12</v>
      </c>
      <c r="D86" s="8"/>
      <c r="E86" s="6">
        <v>46121</v>
      </c>
      <c r="F86" s="6">
        <v>46134</v>
      </c>
      <c r="G86" s="17"/>
      <c r="H86" s="16"/>
      <c r="I86" s="16"/>
      <c r="J86" s="16"/>
      <c r="K86" s="16"/>
      <c r="L86" s="16"/>
      <c r="M86" s="16"/>
    </row>
    <row r="87" spans="1:15" ht="16" outlineLevel="3" x14ac:dyDescent="0.35">
      <c r="A87" s="4" t="s">
        <v>1458</v>
      </c>
      <c r="B87" s="5" t="s">
        <v>87</v>
      </c>
      <c r="C87" s="5">
        <v>12</v>
      </c>
      <c r="D87" s="8">
        <v>2.5573091274732673E-2</v>
      </c>
      <c r="E87" s="6">
        <v>46121</v>
      </c>
      <c r="F87" s="6">
        <v>46134</v>
      </c>
      <c r="G87" s="16">
        <f>VLOOKUP(A87,Sheet2!A:G,7,)</f>
        <v>0</v>
      </c>
      <c r="H87" s="16">
        <v>1</v>
      </c>
      <c r="I87" s="19">
        <f>IFERROR(J87-H87,0)</f>
        <v>0</v>
      </c>
      <c r="J87" s="16">
        <f>VLOOKUP(A87,Sheet2!A:H,8,)</f>
        <v>1</v>
      </c>
      <c r="K87" s="16"/>
      <c r="L87" s="16"/>
      <c r="M87" s="16"/>
      <c r="N87" s="22"/>
      <c r="O87" s="22"/>
    </row>
    <row r="88" spans="1:15" ht="16" outlineLevel="3" x14ac:dyDescent="0.35">
      <c r="A88" s="4" t="s">
        <v>88</v>
      </c>
      <c r="B88" s="5"/>
      <c r="C88" s="5">
        <v>42</v>
      </c>
      <c r="D88" s="8"/>
      <c r="E88" s="6">
        <v>46135</v>
      </c>
      <c r="F88" s="6">
        <v>46187</v>
      </c>
      <c r="G88" s="17"/>
      <c r="H88" s="16"/>
      <c r="I88" s="16"/>
      <c r="J88" s="16"/>
      <c r="K88" s="16"/>
      <c r="L88" s="16"/>
      <c r="M88" s="16"/>
    </row>
    <row r="89" spans="1:15" ht="16" outlineLevel="3" x14ac:dyDescent="0.35">
      <c r="A89" s="4" t="s">
        <v>1459</v>
      </c>
      <c r="B89" s="5" t="s">
        <v>89</v>
      </c>
      <c r="C89" s="5">
        <v>14</v>
      </c>
      <c r="D89" s="8">
        <v>7.1121185888895566E-3</v>
      </c>
      <c r="E89" s="6">
        <v>46135</v>
      </c>
      <c r="F89" s="6">
        <v>46151</v>
      </c>
      <c r="G89" s="16">
        <f>VLOOKUP(A89,Sheet2!A:G,7,)</f>
        <v>0</v>
      </c>
      <c r="H89" s="16">
        <v>1</v>
      </c>
      <c r="I89" s="19">
        <f>IFERROR(J89-H89,0)</f>
        <v>0</v>
      </c>
      <c r="J89" s="16">
        <f>VLOOKUP(A89,Sheet2!A:H,8,)</f>
        <v>1</v>
      </c>
      <c r="K89" s="16"/>
      <c r="L89" s="16"/>
      <c r="M89" s="16"/>
      <c r="N89" s="22"/>
      <c r="O89" s="22"/>
    </row>
    <row r="90" spans="1:15" ht="16" outlineLevel="3" x14ac:dyDescent="0.35">
      <c r="A90" s="4" t="s">
        <v>1460</v>
      </c>
      <c r="B90" s="5" t="s">
        <v>90</v>
      </c>
      <c r="C90" s="5">
        <v>14</v>
      </c>
      <c r="D90" s="8">
        <v>4.0878355365003855E-3</v>
      </c>
      <c r="E90" s="6">
        <v>46152</v>
      </c>
      <c r="F90" s="6">
        <v>46167</v>
      </c>
      <c r="G90" s="16">
        <f>VLOOKUP(A90,Sheet2!A:G,7,)</f>
        <v>0</v>
      </c>
      <c r="H90" s="16">
        <v>1</v>
      </c>
      <c r="I90" s="19">
        <f>IFERROR(J90-H90,0)</f>
        <v>0</v>
      </c>
      <c r="J90" s="16">
        <f>VLOOKUP(A90,Sheet2!A:H,8,)</f>
        <v>1</v>
      </c>
      <c r="K90" s="16"/>
      <c r="L90" s="16"/>
      <c r="M90" s="16"/>
      <c r="N90" s="22"/>
      <c r="O90" s="22"/>
    </row>
    <row r="91" spans="1:15" ht="16" outlineLevel="3" x14ac:dyDescent="0.35">
      <c r="A91" s="4" t="s">
        <v>1461</v>
      </c>
      <c r="B91" s="5" t="s">
        <v>91</v>
      </c>
      <c r="C91" s="5">
        <v>14</v>
      </c>
      <c r="D91" s="8">
        <v>4.3307983094834808E-3</v>
      </c>
      <c r="E91" s="6">
        <v>46172</v>
      </c>
      <c r="F91" s="6">
        <v>46187</v>
      </c>
      <c r="G91" s="16">
        <f>VLOOKUP(A91,Sheet2!A:G,7,)</f>
        <v>0</v>
      </c>
      <c r="H91" s="16">
        <v>1</v>
      </c>
      <c r="I91" s="19">
        <f>IFERROR(J91-H91,0)</f>
        <v>0</v>
      </c>
      <c r="J91" s="16">
        <f>VLOOKUP(A91,Sheet2!A:H,8,)</f>
        <v>1</v>
      </c>
      <c r="K91" s="16"/>
      <c r="L91" s="16"/>
      <c r="M91" s="16"/>
      <c r="N91" s="22"/>
      <c r="O91" s="22"/>
    </row>
    <row r="92" spans="1:15" ht="16" outlineLevel="3" x14ac:dyDescent="0.35">
      <c r="A92" s="4" t="s">
        <v>92</v>
      </c>
      <c r="B92" s="5"/>
      <c r="C92" s="5">
        <v>18</v>
      </c>
      <c r="D92" s="8"/>
      <c r="E92" s="6">
        <v>46111</v>
      </c>
      <c r="F92" s="6">
        <v>46131</v>
      </c>
      <c r="G92" s="17"/>
      <c r="H92" s="16"/>
      <c r="I92" s="16"/>
      <c r="J92" s="16"/>
      <c r="K92" s="16"/>
      <c r="L92" s="16"/>
      <c r="M92" s="16"/>
    </row>
    <row r="93" spans="1:15" ht="16" outlineLevel="3" x14ac:dyDescent="0.35">
      <c r="A93" s="4" t="s">
        <v>1462</v>
      </c>
      <c r="B93" s="5" t="s">
        <v>93</v>
      </c>
      <c r="C93" s="5">
        <v>18</v>
      </c>
      <c r="D93" s="8">
        <v>1.4153657279363937E-2</v>
      </c>
      <c r="E93" s="6">
        <v>46111</v>
      </c>
      <c r="F93" s="6">
        <v>46131</v>
      </c>
      <c r="G93" s="16">
        <f>VLOOKUP(A93,Sheet2!A:G,7,)</f>
        <v>0</v>
      </c>
      <c r="H93" s="16">
        <v>0.5</v>
      </c>
      <c r="I93" s="19">
        <f>IFERROR(J93-H93,0)</f>
        <v>0</v>
      </c>
      <c r="J93" s="16">
        <f>VLOOKUP(A93,Sheet2!A:H,8,)</f>
        <v>0.5</v>
      </c>
      <c r="K93" s="16"/>
      <c r="L93" s="16" t="s">
        <v>2608</v>
      </c>
      <c r="M93" s="16"/>
      <c r="N93" s="22"/>
      <c r="O93" s="22"/>
    </row>
    <row r="94" spans="1:15" ht="16" outlineLevel="3" x14ac:dyDescent="0.35">
      <c r="A94" s="4" t="s">
        <v>94</v>
      </c>
      <c r="B94" s="5"/>
      <c r="C94" s="5">
        <v>50</v>
      </c>
      <c r="D94" s="8"/>
      <c r="E94" s="6">
        <v>46107</v>
      </c>
      <c r="F94" s="6">
        <v>46165</v>
      </c>
      <c r="G94" s="17"/>
      <c r="H94" s="16"/>
      <c r="I94" s="16"/>
      <c r="J94" s="16"/>
      <c r="K94" s="16"/>
      <c r="L94" s="16"/>
      <c r="M94" s="16"/>
    </row>
    <row r="95" spans="1:15" ht="16" outlineLevel="3" x14ac:dyDescent="0.35">
      <c r="A95" s="4" t="s">
        <v>1463</v>
      </c>
      <c r="B95" s="5" t="s">
        <v>95</v>
      </c>
      <c r="C95" s="5">
        <v>50</v>
      </c>
      <c r="D95" s="8">
        <v>0.25770905214928436</v>
      </c>
      <c r="E95" s="6">
        <v>46107</v>
      </c>
      <c r="F95" s="6">
        <v>46165</v>
      </c>
      <c r="G95" s="16">
        <f>VLOOKUP(A95,Sheet2!A:G,7,)</f>
        <v>0</v>
      </c>
      <c r="H95" s="16">
        <v>1</v>
      </c>
      <c r="I95" s="19">
        <f>IFERROR(J95-H95,0)</f>
        <v>0</v>
      </c>
      <c r="J95" s="16">
        <f>VLOOKUP(A95,Sheet2!A:H,8,)</f>
        <v>1</v>
      </c>
      <c r="K95" s="16"/>
      <c r="L95" s="16"/>
      <c r="M95" s="16"/>
      <c r="N95" s="22"/>
      <c r="O95" s="22"/>
    </row>
    <row r="96" spans="1:15" ht="16" outlineLevel="3" x14ac:dyDescent="0.35">
      <c r="A96" s="4" t="s">
        <v>96</v>
      </c>
      <c r="B96" s="5"/>
      <c r="C96" s="5">
        <v>15</v>
      </c>
      <c r="D96" s="8"/>
      <c r="E96" s="6">
        <v>46188</v>
      </c>
      <c r="F96" s="6">
        <v>46204</v>
      </c>
      <c r="G96" s="17"/>
      <c r="H96" s="16"/>
      <c r="I96" s="16"/>
      <c r="J96" s="16"/>
      <c r="K96" s="16"/>
      <c r="L96" s="16"/>
      <c r="M96" s="16"/>
    </row>
    <row r="97" spans="1:15" ht="16" outlineLevel="3" x14ac:dyDescent="0.35">
      <c r="A97" s="4" t="s">
        <v>1464</v>
      </c>
      <c r="B97" s="5" t="s">
        <v>97</v>
      </c>
      <c r="C97" s="5">
        <v>15</v>
      </c>
      <c r="D97" s="8">
        <v>2.5121550471098483E-2</v>
      </c>
      <c r="E97" s="6">
        <v>46188</v>
      </c>
      <c r="F97" s="6">
        <v>46204</v>
      </c>
      <c r="G97" s="16">
        <f>VLOOKUP(A97,Sheet2!A:G,7,)</f>
        <v>1</v>
      </c>
      <c r="H97" s="16">
        <v>0.5</v>
      </c>
      <c r="I97" s="19">
        <f>IFERROR(J97-H97,0)</f>
        <v>0</v>
      </c>
      <c r="J97" s="16">
        <f>VLOOKUP(A97,Sheet2!A:H,8,)</f>
        <v>0.5</v>
      </c>
      <c r="K97" s="16"/>
      <c r="L97" s="16" t="s">
        <v>2685</v>
      </c>
      <c r="M97" s="16"/>
      <c r="N97" s="22"/>
      <c r="O97" s="22"/>
    </row>
    <row r="98" spans="1:15" ht="16" outlineLevel="2" x14ac:dyDescent="0.35">
      <c r="A98" s="4" t="s">
        <v>98</v>
      </c>
      <c r="B98" s="5"/>
      <c r="C98" s="5">
        <v>186</v>
      </c>
      <c r="D98" s="8"/>
      <c r="E98" s="6">
        <v>45956</v>
      </c>
      <c r="F98" s="6">
        <v>46224</v>
      </c>
      <c r="G98" s="17"/>
      <c r="H98" s="16"/>
      <c r="I98" s="16"/>
      <c r="J98" s="16"/>
      <c r="K98" s="16"/>
      <c r="L98" s="16"/>
      <c r="M98" s="16"/>
    </row>
    <row r="99" spans="1:15" ht="16" outlineLevel="3" x14ac:dyDescent="0.35">
      <c r="A99" s="4" t="s">
        <v>99</v>
      </c>
      <c r="B99" s="5"/>
      <c r="C99" s="5">
        <v>105</v>
      </c>
      <c r="D99" s="8"/>
      <c r="E99" s="6">
        <v>46015</v>
      </c>
      <c r="F99" s="6">
        <v>46167</v>
      </c>
      <c r="G99" s="17"/>
      <c r="H99" s="16"/>
      <c r="I99" s="16"/>
      <c r="J99" s="16"/>
      <c r="K99" s="16"/>
      <c r="L99" s="16"/>
      <c r="M99" s="16"/>
    </row>
    <row r="100" spans="1:15" ht="16" outlineLevel="3" x14ac:dyDescent="0.35">
      <c r="A100" s="4" t="s">
        <v>1465</v>
      </c>
      <c r="B100" s="5" t="s">
        <v>100</v>
      </c>
      <c r="C100" s="5">
        <v>14</v>
      </c>
      <c r="D100" s="8">
        <v>0.11607215219933285</v>
      </c>
      <c r="E100" s="6">
        <v>46015</v>
      </c>
      <c r="F100" s="6">
        <v>46034</v>
      </c>
      <c r="G100" s="16">
        <f>VLOOKUP(A100,Sheet2!A:G,7,)</f>
        <v>1</v>
      </c>
      <c r="H100" s="16">
        <v>1</v>
      </c>
      <c r="I100" s="19">
        <f t="shared" ref="I100:I110" si="3">IFERROR(J100-H100,0)</f>
        <v>0</v>
      </c>
      <c r="J100" s="16">
        <f>VLOOKUP(A100,Sheet2!A:H,8,)</f>
        <v>1</v>
      </c>
      <c r="K100" s="16"/>
      <c r="L100" s="16"/>
      <c r="M100" s="16"/>
      <c r="N100" s="22"/>
      <c r="O100" s="22"/>
    </row>
    <row r="101" spans="1:15" ht="16" outlineLevel="3" x14ac:dyDescent="0.35">
      <c r="A101" s="4" t="s">
        <v>1466</v>
      </c>
      <c r="B101" s="5" t="s">
        <v>101</v>
      </c>
      <c r="C101" s="5">
        <v>14</v>
      </c>
      <c r="D101" s="8">
        <v>0.41078602460963953</v>
      </c>
      <c r="E101" s="6">
        <v>46036</v>
      </c>
      <c r="F101" s="6">
        <v>46055</v>
      </c>
      <c r="G101" s="16">
        <f>VLOOKUP(A101,Sheet2!A:G,7,)</f>
        <v>1</v>
      </c>
      <c r="H101" s="16">
        <v>1</v>
      </c>
      <c r="I101" s="19">
        <f t="shared" si="3"/>
        <v>0</v>
      </c>
      <c r="J101" s="16">
        <f>VLOOKUP(A101,Sheet2!A:H,8,)</f>
        <v>1</v>
      </c>
      <c r="K101" s="16"/>
      <c r="L101" s="16"/>
      <c r="M101" s="16"/>
      <c r="N101" s="22"/>
      <c r="O101" s="22"/>
    </row>
    <row r="102" spans="1:15" ht="16" outlineLevel="3" x14ac:dyDescent="0.35">
      <c r="A102" s="4" t="s">
        <v>1467</v>
      </c>
      <c r="B102" s="5" t="s">
        <v>102</v>
      </c>
      <c r="C102" s="5">
        <v>14</v>
      </c>
      <c r="D102" s="8">
        <v>6.1765911079244555E-2</v>
      </c>
      <c r="E102" s="6">
        <v>46047</v>
      </c>
      <c r="F102" s="6">
        <v>46064</v>
      </c>
      <c r="G102" s="16">
        <f>VLOOKUP(A102,Sheet2!A:G,7,)</f>
        <v>0.57140000000000002</v>
      </c>
      <c r="H102" s="16">
        <v>1</v>
      </c>
      <c r="I102" s="19">
        <f t="shared" si="3"/>
        <v>0</v>
      </c>
      <c r="J102" s="16">
        <f>VLOOKUP(A102,Sheet2!A:H,8,)</f>
        <v>1</v>
      </c>
      <c r="K102" s="16"/>
      <c r="L102" s="16"/>
      <c r="M102" s="16"/>
      <c r="N102" s="22"/>
      <c r="O102" s="22"/>
    </row>
    <row r="103" spans="1:15" ht="16" outlineLevel="3" x14ac:dyDescent="0.35">
      <c r="A103" s="4" t="s">
        <v>1468</v>
      </c>
      <c r="B103" s="5" t="s">
        <v>103</v>
      </c>
      <c r="C103" s="5">
        <v>14</v>
      </c>
      <c r="D103" s="8">
        <v>4.1984607783208255E-3</v>
      </c>
      <c r="E103" s="6">
        <v>46062</v>
      </c>
      <c r="F103" s="6">
        <v>46082</v>
      </c>
      <c r="G103" s="16">
        <f>VLOOKUP(A103,Sheet2!A:G,7,)</f>
        <v>0</v>
      </c>
      <c r="H103" s="16">
        <v>1</v>
      </c>
      <c r="I103" s="19">
        <f t="shared" si="3"/>
        <v>0</v>
      </c>
      <c r="J103" s="16">
        <f>VLOOKUP(A103,Sheet2!A:H,8,)</f>
        <v>1</v>
      </c>
      <c r="K103" s="16"/>
      <c r="L103" s="16"/>
      <c r="M103" s="16"/>
      <c r="N103" s="22"/>
      <c r="O103" s="22"/>
    </row>
    <row r="104" spans="1:15" ht="16" outlineLevel="3" x14ac:dyDescent="0.35">
      <c r="A104" s="4" t="s">
        <v>1469</v>
      </c>
      <c r="B104" s="5" t="s">
        <v>104</v>
      </c>
      <c r="C104" s="5">
        <v>14</v>
      </c>
      <c r="D104" s="8">
        <v>2.2795138810154984E-2</v>
      </c>
      <c r="E104" s="6">
        <v>46062</v>
      </c>
      <c r="F104" s="6">
        <v>46082</v>
      </c>
      <c r="G104" s="16">
        <f>VLOOKUP(A104,Sheet2!A:G,7,)</f>
        <v>0</v>
      </c>
      <c r="H104" s="16">
        <v>1</v>
      </c>
      <c r="I104" s="19">
        <f t="shared" si="3"/>
        <v>0</v>
      </c>
      <c r="J104" s="16">
        <f>VLOOKUP(A104,Sheet2!A:H,8,)</f>
        <v>1</v>
      </c>
      <c r="K104" s="16"/>
      <c r="L104" s="16"/>
      <c r="M104" s="16"/>
      <c r="N104" s="22"/>
      <c r="O104" s="22"/>
    </row>
    <row r="105" spans="1:15" ht="16" outlineLevel="3" x14ac:dyDescent="0.35">
      <c r="A105" s="4" t="s">
        <v>1470</v>
      </c>
      <c r="B105" s="5" t="s">
        <v>105</v>
      </c>
      <c r="C105" s="5">
        <v>14</v>
      </c>
      <c r="D105" s="8">
        <v>2.0992303891604128E-3</v>
      </c>
      <c r="E105" s="6">
        <v>46069</v>
      </c>
      <c r="F105" s="6">
        <v>46089</v>
      </c>
      <c r="G105" s="16">
        <f>VLOOKUP(A105,Sheet2!A:G,7,)</f>
        <v>0</v>
      </c>
      <c r="H105" s="16">
        <v>1</v>
      </c>
      <c r="I105" s="19">
        <f t="shared" si="3"/>
        <v>0</v>
      </c>
      <c r="J105" s="16">
        <f>VLOOKUP(A105,Sheet2!A:H,8,)</f>
        <v>1</v>
      </c>
      <c r="K105" s="16"/>
      <c r="L105" s="16"/>
      <c r="M105" s="16"/>
      <c r="N105" s="22"/>
      <c r="O105" s="22"/>
    </row>
    <row r="106" spans="1:15" ht="16" outlineLevel="3" x14ac:dyDescent="0.35">
      <c r="A106" s="4" t="s">
        <v>1471</v>
      </c>
      <c r="B106" s="5" t="s">
        <v>106</v>
      </c>
      <c r="C106" s="5">
        <v>14</v>
      </c>
      <c r="D106" s="8">
        <v>1.1397569405077492E-2</v>
      </c>
      <c r="E106" s="6">
        <v>46079</v>
      </c>
      <c r="F106" s="6">
        <v>46098</v>
      </c>
      <c r="G106" s="16">
        <f>VLOOKUP(A106,Sheet2!A:G,7,)</f>
        <v>0</v>
      </c>
      <c r="H106" s="16">
        <v>1</v>
      </c>
      <c r="I106" s="19">
        <f t="shared" si="3"/>
        <v>0</v>
      </c>
      <c r="J106" s="16">
        <f>VLOOKUP(A106,Sheet2!A:H,8,)</f>
        <v>1</v>
      </c>
      <c r="K106" s="16"/>
      <c r="L106" s="16"/>
      <c r="M106" s="16"/>
      <c r="N106" s="22"/>
      <c r="O106" s="22"/>
    </row>
    <row r="107" spans="1:15" ht="16" outlineLevel="3" x14ac:dyDescent="0.35">
      <c r="A107" s="4" t="s">
        <v>1472</v>
      </c>
      <c r="B107" s="5" t="s">
        <v>107</v>
      </c>
      <c r="C107" s="5">
        <v>14</v>
      </c>
      <c r="D107" s="8">
        <v>1.0465208274288682E-2</v>
      </c>
      <c r="E107" s="6">
        <v>46082</v>
      </c>
      <c r="F107" s="6">
        <v>46099</v>
      </c>
      <c r="G107" s="16">
        <f>VLOOKUP(A107,Sheet2!A:G,7,)</f>
        <v>1</v>
      </c>
      <c r="H107" s="16">
        <v>0.8</v>
      </c>
      <c r="I107" s="19">
        <f t="shared" si="3"/>
        <v>0</v>
      </c>
      <c r="J107" s="16">
        <f>VLOOKUP(A107,Sheet2!A:H,8,)</f>
        <v>0.8</v>
      </c>
      <c r="K107" s="16"/>
      <c r="L107" s="16" t="s">
        <v>2655</v>
      </c>
      <c r="M107" s="16"/>
      <c r="N107" s="22"/>
      <c r="O107" s="22"/>
    </row>
    <row r="108" spans="1:15" ht="16" outlineLevel="3" x14ac:dyDescent="0.35">
      <c r="A108" s="4" t="s">
        <v>1473</v>
      </c>
      <c r="B108" s="5" t="s">
        <v>108</v>
      </c>
      <c r="C108" s="5">
        <v>14</v>
      </c>
      <c r="D108" s="8">
        <v>2.0992303891604128E-3</v>
      </c>
      <c r="E108" s="6">
        <v>46086</v>
      </c>
      <c r="F108" s="6">
        <v>46110</v>
      </c>
      <c r="G108" s="16">
        <f>VLOOKUP(A108,Sheet2!A:G,7,)</f>
        <v>0</v>
      </c>
      <c r="H108" s="16">
        <v>1</v>
      </c>
      <c r="I108" s="19">
        <f t="shared" si="3"/>
        <v>0</v>
      </c>
      <c r="J108" s="16">
        <f>VLOOKUP(A108,Sheet2!A:H,8,)</f>
        <v>1</v>
      </c>
      <c r="K108" s="16"/>
      <c r="L108" s="16"/>
      <c r="M108" s="16"/>
      <c r="N108" s="22"/>
      <c r="O108" s="22"/>
    </row>
    <row r="109" spans="1:15" ht="16" outlineLevel="3" x14ac:dyDescent="0.35">
      <c r="A109" s="4" t="s">
        <v>1474</v>
      </c>
      <c r="B109" s="5" t="s">
        <v>109</v>
      </c>
      <c r="C109" s="5">
        <v>14</v>
      </c>
      <c r="D109" s="8">
        <v>1.1397569405077492E-2</v>
      </c>
      <c r="E109" s="6">
        <v>46111</v>
      </c>
      <c r="F109" s="6">
        <v>46128</v>
      </c>
      <c r="G109" s="16">
        <f>VLOOKUP(A109,Sheet2!A:G,7,)</f>
        <v>0</v>
      </c>
      <c r="H109" s="16">
        <v>1</v>
      </c>
      <c r="I109" s="19">
        <f t="shared" si="3"/>
        <v>0</v>
      </c>
      <c r="J109" s="16">
        <f>VLOOKUP(A109,Sheet2!A:H,8,)</f>
        <v>1</v>
      </c>
      <c r="K109" s="16"/>
      <c r="L109" s="16"/>
      <c r="M109" s="16"/>
      <c r="N109" s="22"/>
      <c r="O109" s="22"/>
    </row>
    <row r="110" spans="1:15" ht="16" outlineLevel="3" x14ac:dyDescent="0.35">
      <c r="A110" s="4" t="s">
        <v>1475</v>
      </c>
      <c r="B110" s="5" t="s">
        <v>110</v>
      </c>
      <c r="C110" s="5">
        <v>14</v>
      </c>
      <c r="D110" s="8">
        <v>5.1460354929994444E-3</v>
      </c>
      <c r="E110" s="6">
        <v>46148</v>
      </c>
      <c r="F110" s="6">
        <v>46167</v>
      </c>
      <c r="G110" s="16">
        <f>VLOOKUP(A110,Sheet2!A:G,7,)</f>
        <v>0</v>
      </c>
      <c r="H110" s="16">
        <v>1</v>
      </c>
      <c r="I110" s="19">
        <f t="shared" si="3"/>
        <v>0</v>
      </c>
      <c r="J110" s="16">
        <f>VLOOKUP(A110,Sheet2!A:H,8,)</f>
        <v>1</v>
      </c>
      <c r="K110" s="16"/>
      <c r="L110" s="16" t="s">
        <v>2609</v>
      </c>
      <c r="M110" s="16"/>
      <c r="N110" s="22"/>
      <c r="O110" s="22"/>
    </row>
    <row r="111" spans="1:15" ht="16" outlineLevel="3" x14ac:dyDescent="0.35">
      <c r="A111" s="4" t="s">
        <v>111</v>
      </c>
      <c r="B111" s="5"/>
      <c r="C111" s="5">
        <v>20</v>
      </c>
      <c r="D111" s="8"/>
      <c r="E111" s="6">
        <v>46079</v>
      </c>
      <c r="F111" s="6">
        <v>46111</v>
      </c>
      <c r="G111" s="17"/>
      <c r="H111" s="16"/>
      <c r="I111" s="16"/>
      <c r="J111" s="16"/>
      <c r="K111" s="16"/>
      <c r="L111" s="16"/>
      <c r="M111" s="16"/>
    </row>
    <row r="112" spans="1:15" ht="16" outlineLevel="3" x14ac:dyDescent="0.35">
      <c r="A112" s="4" t="s">
        <v>1476</v>
      </c>
      <c r="B112" s="5" t="s">
        <v>112</v>
      </c>
      <c r="C112" s="5">
        <v>14</v>
      </c>
      <c r="D112" s="8">
        <v>8.6286156032391315E-3</v>
      </c>
      <c r="E112" s="6">
        <v>46079</v>
      </c>
      <c r="F112" s="6">
        <v>46098</v>
      </c>
      <c r="G112" s="16">
        <f>VLOOKUP(A112,Sheet2!A:G,7,)</f>
        <v>0</v>
      </c>
      <c r="H112" s="16">
        <v>1</v>
      </c>
      <c r="I112" s="19">
        <f>IFERROR(J112-H112,0)</f>
        <v>0</v>
      </c>
      <c r="J112" s="16">
        <f>VLOOKUP(A112,Sheet2!A:H,8,)</f>
        <v>1</v>
      </c>
      <c r="K112" s="16"/>
      <c r="L112" s="16"/>
      <c r="M112" s="16"/>
      <c r="N112" s="22"/>
      <c r="O112" s="22"/>
    </row>
    <row r="113" spans="1:15" ht="16" outlineLevel="3" x14ac:dyDescent="0.35">
      <c r="A113" s="4" t="s">
        <v>1477</v>
      </c>
      <c r="B113" s="5" t="s">
        <v>113</v>
      </c>
      <c r="C113" s="5">
        <v>14</v>
      </c>
      <c r="D113" s="8">
        <v>9.7312100534625301E-3</v>
      </c>
      <c r="E113" s="6">
        <v>46089</v>
      </c>
      <c r="F113" s="6">
        <v>46111</v>
      </c>
      <c r="G113" s="16">
        <f>VLOOKUP(A113,Sheet2!A:G,7,)</f>
        <v>0</v>
      </c>
      <c r="H113" s="16">
        <v>0.5</v>
      </c>
      <c r="I113" s="19">
        <f>IFERROR(J113-H113,0)</f>
        <v>0</v>
      </c>
      <c r="J113" s="16">
        <f>VLOOKUP(A113,Sheet2!A:H,8,)</f>
        <v>0.5</v>
      </c>
      <c r="K113" s="16"/>
      <c r="L113" s="16" t="s">
        <v>2656</v>
      </c>
      <c r="M113" s="16"/>
      <c r="N113" s="22"/>
      <c r="O113" s="22"/>
    </row>
    <row r="114" spans="1:15" ht="16" outlineLevel="3" x14ac:dyDescent="0.35">
      <c r="A114" s="4" t="s">
        <v>114</v>
      </c>
      <c r="B114" s="5"/>
      <c r="C114" s="5">
        <v>14</v>
      </c>
      <c r="D114" s="8"/>
      <c r="E114" s="6">
        <v>46127</v>
      </c>
      <c r="F114" s="6">
        <v>46146</v>
      </c>
      <c r="G114" s="17"/>
      <c r="H114" s="16"/>
      <c r="I114" s="16"/>
      <c r="J114" s="16"/>
      <c r="K114" s="16"/>
      <c r="L114" s="16"/>
      <c r="M114" s="16"/>
    </row>
    <row r="115" spans="1:15" ht="16" outlineLevel="3" x14ac:dyDescent="0.35">
      <c r="A115" s="4" t="s">
        <v>1478</v>
      </c>
      <c r="B115" s="5" t="s">
        <v>115</v>
      </c>
      <c r="C115" s="5">
        <v>14</v>
      </c>
      <c r="D115" s="8">
        <v>1.9281096674593212E-2</v>
      </c>
      <c r="E115" s="6">
        <v>46127</v>
      </c>
      <c r="F115" s="6">
        <v>46146</v>
      </c>
      <c r="G115" s="16">
        <f>VLOOKUP(A115,Sheet2!A:G,7,)</f>
        <v>0</v>
      </c>
      <c r="H115" s="16">
        <v>1</v>
      </c>
      <c r="I115" s="19">
        <f>IFERROR(J115-H115,0)</f>
        <v>0</v>
      </c>
      <c r="J115" s="16">
        <f>VLOOKUP(A115,Sheet2!A:H,8,)</f>
        <v>1</v>
      </c>
      <c r="K115" s="16"/>
      <c r="L115" s="16" t="s">
        <v>2609</v>
      </c>
      <c r="M115" s="16"/>
      <c r="N115" s="22"/>
      <c r="O115" s="22"/>
    </row>
    <row r="116" spans="1:15" ht="16" outlineLevel="3" x14ac:dyDescent="0.35">
      <c r="A116" s="4" t="s">
        <v>53</v>
      </c>
      <c r="B116" s="5"/>
      <c r="C116" s="5">
        <v>32</v>
      </c>
      <c r="D116" s="8"/>
      <c r="E116" s="6">
        <v>46120</v>
      </c>
      <c r="F116" s="6">
        <v>46163</v>
      </c>
      <c r="G116" s="17"/>
      <c r="H116" s="16"/>
      <c r="I116" s="16"/>
      <c r="J116" s="16"/>
      <c r="K116" s="16"/>
      <c r="L116" s="16"/>
      <c r="M116" s="16"/>
    </row>
    <row r="117" spans="1:15" ht="16" outlineLevel="3" x14ac:dyDescent="0.35">
      <c r="A117" s="4" t="s">
        <v>1479</v>
      </c>
      <c r="B117" s="5" t="s">
        <v>116</v>
      </c>
      <c r="C117" s="5">
        <v>14</v>
      </c>
      <c r="D117" s="8">
        <v>3.6253535367178182E-3</v>
      </c>
      <c r="E117" s="6">
        <v>46120</v>
      </c>
      <c r="F117" s="6">
        <v>46139</v>
      </c>
      <c r="G117" s="16">
        <f>VLOOKUP(A117,Sheet2!A:G,7,)</f>
        <v>0</v>
      </c>
      <c r="H117" s="16">
        <v>1</v>
      </c>
      <c r="I117" s="19">
        <f>IFERROR(J117-H117,0)</f>
        <v>0</v>
      </c>
      <c r="J117" s="16">
        <f>VLOOKUP(A117,Sheet2!A:H,8,)</f>
        <v>1</v>
      </c>
      <c r="K117" s="16"/>
      <c r="L117" s="16"/>
      <c r="M117" s="16"/>
      <c r="N117" s="22"/>
      <c r="O117" s="22"/>
    </row>
    <row r="118" spans="1:15" ht="16" outlineLevel="3" x14ac:dyDescent="0.35">
      <c r="A118" s="4" t="s">
        <v>1480</v>
      </c>
      <c r="B118" s="5" t="s">
        <v>117</v>
      </c>
      <c r="C118" s="5">
        <v>14</v>
      </c>
      <c r="D118" s="8">
        <v>1.7121555126662316E-2</v>
      </c>
      <c r="E118" s="6">
        <v>46141</v>
      </c>
      <c r="F118" s="6">
        <v>46160</v>
      </c>
      <c r="G118" s="16">
        <f>VLOOKUP(A118,Sheet2!A:G,7,)</f>
        <v>1</v>
      </c>
      <c r="H118" s="16">
        <v>0.8</v>
      </c>
      <c r="I118" s="19">
        <f>IFERROR(J118-H118,0)</f>
        <v>0</v>
      </c>
      <c r="J118" s="16">
        <f>VLOOKUP(A118,Sheet2!A:H,8,)</f>
        <v>0.8</v>
      </c>
      <c r="K118" s="16"/>
      <c r="L118" s="16" t="s">
        <v>2608</v>
      </c>
      <c r="M118" s="16"/>
      <c r="N118" s="22"/>
      <c r="O118" s="22"/>
    </row>
    <row r="119" spans="1:15" ht="16" outlineLevel="3" x14ac:dyDescent="0.35">
      <c r="A119" s="4" t="s">
        <v>1481</v>
      </c>
      <c r="B119" s="5" t="s">
        <v>118</v>
      </c>
      <c r="C119" s="5">
        <v>14</v>
      </c>
      <c r="D119" s="8">
        <v>1.6399514894510931E-2</v>
      </c>
      <c r="E119" s="6">
        <v>46146</v>
      </c>
      <c r="F119" s="6">
        <v>46163</v>
      </c>
      <c r="G119" s="16">
        <f>VLOOKUP(A119,Sheet2!A:G,7,)</f>
        <v>1</v>
      </c>
      <c r="H119" s="16">
        <v>0.5</v>
      </c>
      <c r="I119" s="19">
        <f>IFERROR(J119-H119,0)</f>
        <v>0.30000000000000004</v>
      </c>
      <c r="J119" s="16">
        <f>VLOOKUP(A119,Sheet2!A:H,8,)</f>
        <v>0.8</v>
      </c>
      <c r="K119" s="16"/>
      <c r="L119" s="16" t="s">
        <v>2657</v>
      </c>
      <c r="M119" s="16"/>
      <c r="N119" s="22"/>
      <c r="O119" s="22"/>
    </row>
    <row r="120" spans="1:15" ht="16" outlineLevel="3" x14ac:dyDescent="0.35">
      <c r="A120" s="4" t="s">
        <v>119</v>
      </c>
      <c r="B120" s="5"/>
      <c r="C120" s="5">
        <v>14</v>
      </c>
      <c r="D120" s="8"/>
      <c r="E120" s="6">
        <v>46117</v>
      </c>
      <c r="F120" s="6">
        <v>46134</v>
      </c>
      <c r="G120" s="17"/>
      <c r="H120" s="16"/>
      <c r="I120" s="16"/>
      <c r="J120" s="16"/>
      <c r="K120" s="16"/>
      <c r="L120" s="16"/>
      <c r="M120" s="16"/>
    </row>
    <row r="121" spans="1:15" ht="16" outlineLevel="3" x14ac:dyDescent="0.35">
      <c r="A121" s="4" t="s">
        <v>1482</v>
      </c>
      <c r="B121" s="5" t="s">
        <v>120</v>
      </c>
      <c r="C121" s="5">
        <v>14</v>
      </c>
      <c r="D121" s="8">
        <v>1.1338398301593538E-2</v>
      </c>
      <c r="E121" s="6">
        <v>46117</v>
      </c>
      <c r="F121" s="6">
        <v>46134</v>
      </c>
      <c r="G121" s="16">
        <f>VLOOKUP(A121,Sheet2!A:G,7,)</f>
        <v>0</v>
      </c>
      <c r="H121" s="16">
        <v>1</v>
      </c>
      <c r="I121" s="19">
        <f>IFERROR(J121-H121,0)</f>
        <v>0</v>
      </c>
      <c r="J121" s="16">
        <f>VLOOKUP(A121,Sheet2!A:H,8,)</f>
        <v>1</v>
      </c>
      <c r="K121" s="16"/>
      <c r="L121" s="16"/>
      <c r="M121" s="16"/>
      <c r="N121" s="22"/>
      <c r="O121" s="22"/>
    </row>
    <row r="122" spans="1:15" ht="16" outlineLevel="3" x14ac:dyDescent="0.35">
      <c r="A122" s="4" t="s">
        <v>1483</v>
      </c>
      <c r="B122" s="5" t="s">
        <v>121</v>
      </c>
      <c r="C122" s="5">
        <v>14</v>
      </c>
      <c r="D122" s="8">
        <v>2.1772062009450237E-3</v>
      </c>
      <c r="E122" s="6">
        <v>46117</v>
      </c>
      <c r="F122" s="6">
        <v>46134</v>
      </c>
      <c r="G122" s="16">
        <f>VLOOKUP(A122,Sheet2!A:G,7,)</f>
        <v>0.35709999999999997</v>
      </c>
      <c r="H122" s="16">
        <v>0</v>
      </c>
      <c r="I122" s="19">
        <f>IFERROR(J122-H122,0)</f>
        <v>0.5</v>
      </c>
      <c r="J122" s="16">
        <f>VLOOKUP(A122,Sheet2!A:H,8,)</f>
        <v>0.5</v>
      </c>
      <c r="K122" s="16"/>
      <c r="L122" s="16" t="s">
        <v>2658</v>
      </c>
      <c r="M122" s="16"/>
      <c r="N122" s="22"/>
      <c r="O122" s="22"/>
    </row>
    <row r="123" spans="1:15" ht="16" outlineLevel="3" x14ac:dyDescent="0.35">
      <c r="A123" s="4" t="s">
        <v>122</v>
      </c>
      <c r="B123" s="5"/>
      <c r="C123" s="5">
        <v>26</v>
      </c>
      <c r="D123" s="8"/>
      <c r="E123" s="6">
        <v>46082</v>
      </c>
      <c r="F123" s="6">
        <v>46120</v>
      </c>
      <c r="G123" s="17"/>
      <c r="H123" s="16"/>
      <c r="I123" s="16"/>
      <c r="J123" s="16"/>
      <c r="K123" s="16"/>
      <c r="L123" s="16"/>
      <c r="M123" s="16"/>
    </row>
    <row r="124" spans="1:15" ht="16" outlineLevel="3" x14ac:dyDescent="0.35">
      <c r="A124" s="4" t="s">
        <v>1484</v>
      </c>
      <c r="B124" s="5" t="s">
        <v>123</v>
      </c>
      <c r="C124" s="5">
        <v>14</v>
      </c>
      <c r="D124" s="8">
        <v>8.683190394578745E-3</v>
      </c>
      <c r="E124" s="6">
        <v>46082</v>
      </c>
      <c r="F124" s="6">
        <v>46099</v>
      </c>
      <c r="G124" s="16">
        <f>VLOOKUP(A124,Sheet2!A:G,7,)</f>
        <v>1</v>
      </c>
      <c r="H124" s="16">
        <v>0.8</v>
      </c>
      <c r="I124" s="19">
        <f>IFERROR(J124-H124,0)</f>
        <v>0</v>
      </c>
      <c r="J124" s="16">
        <f>VLOOKUP(A124,Sheet2!A:H,8,)</f>
        <v>0.8</v>
      </c>
      <c r="K124" s="16"/>
      <c r="L124" s="16" t="s">
        <v>2609</v>
      </c>
      <c r="M124" s="16" t="s">
        <v>2612</v>
      </c>
      <c r="N124" s="22"/>
      <c r="O124" s="22"/>
    </row>
    <row r="125" spans="1:15" ht="16" outlineLevel="3" x14ac:dyDescent="0.35">
      <c r="A125" s="4" t="s">
        <v>1485</v>
      </c>
      <c r="B125" s="5" t="s">
        <v>124</v>
      </c>
      <c r="C125" s="5">
        <v>14</v>
      </c>
      <c r="D125" s="8">
        <v>5.0601195534602274E-3</v>
      </c>
      <c r="E125" s="6">
        <v>46098</v>
      </c>
      <c r="F125" s="6">
        <v>46120</v>
      </c>
      <c r="G125" s="16">
        <f>VLOOKUP(A125,Sheet2!A:G,7,)</f>
        <v>0</v>
      </c>
      <c r="H125" s="16">
        <v>1</v>
      </c>
      <c r="I125" s="19">
        <f>IFERROR(J125-H125,0)</f>
        <v>0</v>
      </c>
      <c r="J125" s="16">
        <f>VLOOKUP(A125,Sheet2!A:H,8,)</f>
        <v>1</v>
      </c>
      <c r="K125" s="16"/>
      <c r="L125" s="16"/>
      <c r="M125" s="16"/>
      <c r="N125" s="22"/>
      <c r="O125" s="22"/>
    </row>
    <row r="126" spans="1:15" ht="16" outlineLevel="3" x14ac:dyDescent="0.35">
      <c r="A126" s="4" t="s">
        <v>125</v>
      </c>
      <c r="B126" s="5"/>
      <c r="C126" s="5">
        <v>14</v>
      </c>
      <c r="D126" s="8"/>
      <c r="E126" s="6">
        <v>46145</v>
      </c>
      <c r="F126" s="6">
        <v>46162</v>
      </c>
      <c r="G126" s="17"/>
      <c r="H126" s="16"/>
      <c r="I126" s="16"/>
      <c r="J126" s="16"/>
      <c r="K126" s="16"/>
      <c r="L126" s="16"/>
      <c r="M126" s="16"/>
    </row>
    <row r="127" spans="1:15" ht="16" outlineLevel="3" x14ac:dyDescent="0.35">
      <c r="A127" s="4" t="s">
        <v>1486</v>
      </c>
      <c r="B127" s="5" t="s">
        <v>126</v>
      </c>
      <c r="C127" s="5">
        <v>14</v>
      </c>
      <c r="D127" s="8">
        <v>3.8902249398781175E-3</v>
      </c>
      <c r="E127" s="6">
        <v>46145</v>
      </c>
      <c r="F127" s="6">
        <v>46162</v>
      </c>
      <c r="G127" s="16">
        <f>VLOOKUP(A127,Sheet2!A:G,7,)</f>
        <v>0</v>
      </c>
      <c r="H127" s="16">
        <v>1</v>
      </c>
      <c r="I127" s="19">
        <f>IFERROR(J127-H127,0)</f>
        <v>0</v>
      </c>
      <c r="J127" s="16">
        <f>VLOOKUP(A127,Sheet2!A:H,8,)</f>
        <v>1</v>
      </c>
      <c r="K127" s="16"/>
      <c r="L127" s="16"/>
      <c r="M127" s="16"/>
      <c r="N127" s="22"/>
      <c r="O127" s="22"/>
    </row>
    <row r="128" spans="1:15" ht="16" outlineLevel="3" x14ac:dyDescent="0.35">
      <c r="A128" s="4" t="s">
        <v>127</v>
      </c>
      <c r="B128" s="5"/>
      <c r="C128" s="5">
        <v>58</v>
      </c>
      <c r="D128" s="8"/>
      <c r="E128" s="6">
        <v>46093</v>
      </c>
      <c r="F128" s="6">
        <v>46182</v>
      </c>
      <c r="G128" s="17"/>
      <c r="H128" s="16"/>
      <c r="I128" s="16"/>
      <c r="J128" s="16"/>
      <c r="K128" s="16"/>
      <c r="L128" s="16"/>
      <c r="M128" s="16"/>
    </row>
    <row r="129" spans="1:15" ht="16" outlineLevel="3" x14ac:dyDescent="0.35">
      <c r="A129" s="4" t="s">
        <v>1487</v>
      </c>
      <c r="B129" s="5" t="s">
        <v>128</v>
      </c>
      <c r="C129" s="5">
        <v>14</v>
      </c>
      <c r="D129" s="8">
        <v>1.0829442456060831E-2</v>
      </c>
      <c r="E129" s="6">
        <v>46093</v>
      </c>
      <c r="F129" s="6">
        <v>46117</v>
      </c>
      <c r="G129" s="16">
        <f>VLOOKUP(A129,Sheet2!A:G,7,)</f>
        <v>0</v>
      </c>
      <c r="H129" s="16">
        <v>1</v>
      </c>
      <c r="I129" s="19">
        <f>IFERROR(J129-H129,0)</f>
        <v>0</v>
      </c>
      <c r="J129" s="16">
        <f>VLOOKUP(A129,Sheet2!A:H,8,)</f>
        <v>1</v>
      </c>
      <c r="K129" s="16"/>
      <c r="L129" s="16"/>
      <c r="M129" s="16"/>
      <c r="N129" s="22"/>
      <c r="O129" s="22"/>
    </row>
    <row r="130" spans="1:15" ht="16" outlineLevel="3" x14ac:dyDescent="0.35">
      <c r="A130" s="4" t="s">
        <v>1488</v>
      </c>
      <c r="B130" s="5" t="s">
        <v>129</v>
      </c>
      <c r="C130" s="5">
        <v>14</v>
      </c>
      <c r="D130" s="8">
        <v>1.0829442456060831E-2</v>
      </c>
      <c r="E130" s="6">
        <v>46110</v>
      </c>
      <c r="F130" s="6">
        <v>46127</v>
      </c>
      <c r="G130" s="16">
        <f>VLOOKUP(A130,Sheet2!A:G,7,)</f>
        <v>0</v>
      </c>
      <c r="H130" s="16">
        <v>1</v>
      </c>
      <c r="I130" s="19">
        <f>IFERROR(J130-H130,0)</f>
        <v>0</v>
      </c>
      <c r="J130" s="16">
        <f>VLOOKUP(A130,Sheet2!A:H,8,)</f>
        <v>1</v>
      </c>
      <c r="K130" s="16"/>
      <c r="L130" s="16"/>
      <c r="M130" s="16"/>
      <c r="N130" s="22"/>
      <c r="O130" s="22"/>
    </row>
    <row r="131" spans="1:15" ht="16" outlineLevel="3" x14ac:dyDescent="0.35">
      <c r="A131" s="4" t="s">
        <v>1489</v>
      </c>
      <c r="B131" s="5" t="s">
        <v>130</v>
      </c>
      <c r="C131" s="5">
        <v>14</v>
      </c>
      <c r="D131" s="8">
        <v>2.1658884912121663E-2</v>
      </c>
      <c r="E131" s="6">
        <v>46120</v>
      </c>
      <c r="F131" s="6">
        <v>46139</v>
      </c>
      <c r="G131" s="16">
        <f>VLOOKUP(A131,Sheet2!A:G,7,)</f>
        <v>0</v>
      </c>
      <c r="H131" s="16">
        <v>1</v>
      </c>
      <c r="I131" s="19">
        <f>IFERROR(J131-H131,0)</f>
        <v>0</v>
      </c>
      <c r="J131" s="16">
        <f>VLOOKUP(A131,Sheet2!A:H,8,)</f>
        <v>1</v>
      </c>
      <c r="K131" s="16"/>
      <c r="L131" s="16"/>
      <c r="M131" s="16"/>
      <c r="N131" s="22"/>
      <c r="O131" s="22"/>
    </row>
    <row r="132" spans="1:15" ht="16" outlineLevel="3" x14ac:dyDescent="0.35">
      <c r="A132" s="4" t="s">
        <v>1490</v>
      </c>
      <c r="B132" s="5" t="s">
        <v>131</v>
      </c>
      <c r="C132" s="5">
        <v>14</v>
      </c>
      <c r="D132" s="8">
        <v>2.608139773272419E-2</v>
      </c>
      <c r="E132" s="6">
        <v>46160</v>
      </c>
      <c r="F132" s="6">
        <v>46182</v>
      </c>
      <c r="G132" s="16">
        <f>VLOOKUP(A132,Sheet2!A:G,7,)</f>
        <v>0</v>
      </c>
      <c r="H132" s="16">
        <v>1</v>
      </c>
      <c r="I132" s="19">
        <f>IFERROR(J132-H132,0)</f>
        <v>0</v>
      </c>
      <c r="J132" s="16">
        <f>VLOOKUP(A132,Sheet2!A:H,8,)</f>
        <v>1</v>
      </c>
      <c r="K132" s="16"/>
      <c r="L132" s="16"/>
      <c r="M132" s="16"/>
      <c r="N132" s="22"/>
      <c r="O132" s="22"/>
    </row>
    <row r="133" spans="1:15" ht="16" outlineLevel="3" x14ac:dyDescent="0.35">
      <c r="A133" s="4" t="s">
        <v>132</v>
      </c>
      <c r="B133" s="5"/>
      <c r="C133" s="5">
        <v>36</v>
      </c>
      <c r="D133" s="8"/>
      <c r="E133" s="6">
        <v>46096</v>
      </c>
      <c r="F133" s="6">
        <v>46148</v>
      </c>
      <c r="G133" s="17"/>
      <c r="H133" s="16"/>
      <c r="I133" s="16"/>
      <c r="J133" s="16"/>
      <c r="K133" s="16"/>
      <c r="L133" s="16"/>
      <c r="M133" s="16"/>
    </row>
    <row r="134" spans="1:15" ht="16" outlineLevel="3" x14ac:dyDescent="0.35">
      <c r="A134" s="4" t="s">
        <v>1491</v>
      </c>
      <c r="B134" s="5" t="s">
        <v>133</v>
      </c>
      <c r="C134" s="5">
        <v>14</v>
      </c>
      <c r="D134" s="8">
        <v>2.2254314252153186E-3</v>
      </c>
      <c r="E134" s="6">
        <v>46096</v>
      </c>
      <c r="F134" s="6">
        <v>46118</v>
      </c>
      <c r="G134" s="16">
        <f>VLOOKUP(A134,Sheet2!A:G,7,)</f>
        <v>0</v>
      </c>
      <c r="H134" s="16">
        <v>1</v>
      </c>
      <c r="I134" s="19">
        <f>IFERROR(J134-H134,0)</f>
        <v>0</v>
      </c>
      <c r="J134" s="16">
        <f>VLOOKUP(A134,Sheet2!A:H,8,)</f>
        <v>1</v>
      </c>
      <c r="K134" s="16"/>
      <c r="L134" s="16"/>
      <c r="M134" s="16"/>
      <c r="N134" s="22"/>
      <c r="O134" s="22"/>
    </row>
    <row r="135" spans="1:15" ht="16" outlineLevel="3" x14ac:dyDescent="0.35">
      <c r="A135" s="4" t="s">
        <v>1492</v>
      </c>
      <c r="B135" s="5" t="s">
        <v>134</v>
      </c>
      <c r="C135" s="5">
        <v>14</v>
      </c>
      <c r="D135" s="8">
        <v>4.5460932375302214E-3</v>
      </c>
      <c r="E135" s="6">
        <v>46111</v>
      </c>
      <c r="F135" s="6">
        <v>46128</v>
      </c>
      <c r="G135" s="16">
        <f>VLOOKUP(A135,Sheet2!A:G,7,)</f>
        <v>0</v>
      </c>
      <c r="H135" s="16">
        <v>1</v>
      </c>
      <c r="I135" s="19">
        <f>IFERROR(J135-H135,0)</f>
        <v>0</v>
      </c>
      <c r="J135" s="16">
        <f>VLOOKUP(A135,Sheet2!A:H,8,)</f>
        <v>1</v>
      </c>
      <c r="K135" s="16"/>
      <c r="L135" s="16"/>
      <c r="M135" s="16"/>
      <c r="N135" s="22"/>
      <c r="O135" s="22"/>
    </row>
    <row r="136" spans="1:15" ht="16" outlineLevel="3" x14ac:dyDescent="0.35">
      <c r="A136" s="4" t="s">
        <v>1493</v>
      </c>
      <c r="B136" s="5" t="s">
        <v>135</v>
      </c>
      <c r="C136" s="5">
        <v>14</v>
      </c>
      <c r="D136" s="8">
        <v>9.8344692319803466E-3</v>
      </c>
      <c r="E136" s="6">
        <v>46119</v>
      </c>
      <c r="F136" s="6">
        <v>46138</v>
      </c>
      <c r="G136" s="16">
        <f>VLOOKUP(A136,Sheet2!A:G,7,)</f>
        <v>0</v>
      </c>
      <c r="H136" s="16">
        <v>1</v>
      </c>
      <c r="I136" s="19">
        <f>IFERROR(J136-H136,0)</f>
        <v>0</v>
      </c>
      <c r="J136" s="16">
        <f>VLOOKUP(A136,Sheet2!A:H,8,)</f>
        <v>1</v>
      </c>
      <c r="K136" s="16"/>
      <c r="L136" s="16"/>
      <c r="M136" s="16"/>
      <c r="N136" s="22"/>
      <c r="O136" s="22"/>
    </row>
    <row r="137" spans="1:15" ht="16" outlineLevel="3" x14ac:dyDescent="0.35">
      <c r="A137" s="4" t="s">
        <v>1494</v>
      </c>
      <c r="B137" s="5" t="s">
        <v>136</v>
      </c>
      <c r="C137" s="5">
        <v>14</v>
      </c>
      <c r="D137" s="8">
        <v>2.5990431001198022E-2</v>
      </c>
      <c r="E137" s="6">
        <v>46131</v>
      </c>
      <c r="F137" s="6">
        <v>46148</v>
      </c>
      <c r="G137" s="16">
        <f>VLOOKUP(A137,Sheet2!A:G,7,)</f>
        <v>0</v>
      </c>
      <c r="H137" s="16">
        <v>1</v>
      </c>
      <c r="I137" s="19">
        <f>IFERROR(J137-H137,0)</f>
        <v>0</v>
      </c>
      <c r="J137" s="16">
        <f>VLOOKUP(A137,Sheet2!A:H,8,)</f>
        <v>1</v>
      </c>
      <c r="K137" s="16"/>
      <c r="L137" s="16"/>
      <c r="M137" s="16"/>
      <c r="N137" s="22"/>
      <c r="O137" s="22"/>
    </row>
    <row r="138" spans="1:15" ht="16" outlineLevel="3" x14ac:dyDescent="0.35">
      <c r="A138" s="4" t="s">
        <v>137</v>
      </c>
      <c r="B138" s="5"/>
      <c r="C138" s="5">
        <v>33</v>
      </c>
      <c r="D138" s="8"/>
      <c r="E138" s="6">
        <v>46093</v>
      </c>
      <c r="F138" s="6">
        <v>46142</v>
      </c>
      <c r="G138" s="17"/>
      <c r="H138" s="16"/>
      <c r="I138" s="16"/>
      <c r="J138" s="16"/>
      <c r="K138" s="16"/>
      <c r="L138" s="16"/>
      <c r="M138" s="16"/>
    </row>
    <row r="139" spans="1:15" ht="16" outlineLevel="3" x14ac:dyDescent="0.35">
      <c r="A139" s="4" t="s">
        <v>1495</v>
      </c>
      <c r="B139" s="5" t="s">
        <v>138</v>
      </c>
      <c r="C139" s="5">
        <v>14</v>
      </c>
      <c r="D139" s="8">
        <v>4.2626769004666346E-2</v>
      </c>
      <c r="E139" s="6">
        <v>46093</v>
      </c>
      <c r="F139" s="6">
        <v>46117</v>
      </c>
      <c r="G139" s="16">
        <f>VLOOKUP(A139,Sheet2!A:G,7,)</f>
        <v>0</v>
      </c>
      <c r="H139" s="16">
        <v>1</v>
      </c>
      <c r="I139" s="19">
        <f>IFERROR(J139-H139,0)</f>
        <v>0</v>
      </c>
      <c r="J139" s="16">
        <f>VLOOKUP(A139,Sheet2!A:H,8,)</f>
        <v>1</v>
      </c>
      <c r="K139" s="16"/>
      <c r="L139" s="16"/>
      <c r="M139" s="16"/>
      <c r="N139" s="22"/>
      <c r="O139" s="22"/>
    </row>
    <row r="140" spans="1:15" ht="16" outlineLevel="3" x14ac:dyDescent="0.35">
      <c r="A140" s="4" t="s">
        <v>1496</v>
      </c>
      <c r="B140" s="5" t="s">
        <v>139</v>
      </c>
      <c r="C140" s="5">
        <v>14</v>
      </c>
      <c r="D140" s="8">
        <v>2.1313384502333173E-2</v>
      </c>
      <c r="E140" s="6">
        <v>46111</v>
      </c>
      <c r="F140" s="6">
        <v>46128</v>
      </c>
      <c r="G140" s="16">
        <f>VLOOKUP(A140,Sheet2!A:G,7,)</f>
        <v>0</v>
      </c>
      <c r="H140" s="16">
        <v>1</v>
      </c>
      <c r="I140" s="19">
        <f>IFERROR(J140-H140,0)</f>
        <v>0</v>
      </c>
      <c r="J140" s="16">
        <f>VLOOKUP(A140,Sheet2!A:H,8,)</f>
        <v>1</v>
      </c>
      <c r="K140" s="16"/>
      <c r="L140" s="16"/>
      <c r="M140" s="16"/>
      <c r="N140" s="22"/>
      <c r="O140" s="22"/>
    </row>
    <row r="141" spans="1:15" ht="16" outlineLevel="3" x14ac:dyDescent="0.35">
      <c r="A141" s="4" t="s">
        <v>1497</v>
      </c>
      <c r="B141" s="5" t="s">
        <v>140</v>
      </c>
      <c r="C141" s="5">
        <v>14</v>
      </c>
      <c r="D141" s="8">
        <v>2.1313384502333173E-2</v>
      </c>
      <c r="E141" s="6">
        <v>46125</v>
      </c>
      <c r="F141" s="6">
        <v>46142</v>
      </c>
      <c r="G141" s="16">
        <f>VLOOKUP(A141,Sheet2!A:G,7,)</f>
        <v>0</v>
      </c>
      <c r="H141" s="16">
        <v>1</v>
      </c>
      <c r="I141" s="19">
        <f>IFERROR(J141-H141,0)</f>
        <v>0</v>
      </c>
      <c r="J141" s="16">
        <f>VLOOKUP(A141,Sheet2!A:H,8,)</f>
        <v>1</v>
      </c>
      <c r="K141" s="16"/>
      <c r="L141" s="16"/>
      <c r="M141" s="16"/>
      <c r="N141" s="22"/>
      <c r="O141" s="22"/>
    </row>
    <row r="142" spans="1:15" ht="16" outlineLevel="3" x14ac:dyDescent="0.35">
      <c r="A142" s="4" t="s">
        <v>141</v>
      </c>
      <c r="B142" s="5"/>
      <c r="C142" s="5">
        <v>42</v>
      </c>
      <c r="D142" s="8"/>
      <c r="E142" s="6">
        <v>46090</v>
      </c>
      <c r="F142" s="6">
        <v>46152</v>
      </c>
      <c r="G142" s="17"/>
      <c r="H142" s="16"/>
      <c r="I142" s="16"/>
      <c r="J142" s="16"/>
      <c r="K142" s="16"/>
      <c r="L142" s="16"/>
      <c r="M142" s="16"/>
    </row>
    <row r="143" spans="1:15" ht="16" outlineLevel="3" x14ac:dyDescent="0.35">
      <c r="A143" s="4" t="s">
        <v>1498</v>
      </c>
      <c r="B143" s="5" t="s">
        <v>142</v>
      </c>
      <c r="C143" s="5">
        <v>14</v>
      </c>
      <c r="D143" s="8">
        <v>1.7398509073770642E-2</v>
      </c>
      <c r="E143" s="6">
        <v>46090</v>
      </c>
      <c r="F143" s="6">
        <v>46112</v>
      </c>
      <c r="G143" s="16">
        <f>VLOOKUP(A143,Sheet2!A:G,7,)</f>
        <v>0</v>
      </c>
      <c r="H143" s="16">
        <v>1</v>
      </c>
      <c r="I143" s="19">
        <f t="shared" ref="I143:I148" si="4">IFERROR(J143-H143,0)</f>
        <v>0</v>
      </c>
      <c r="J143" s="16">
        <f>VLOOKUP(A143,Sheet2!A:H,8,)</f>
        <v>1</v>
      </c>
      <c r="K143" s="16"/>
      <c r="L143" s="16"/>
      <c r="M143" s="16"/>
      <c r="N143" s="22"/>
      <c r="O143" s="22"/>
    </row>
    <row r="144" spans="1:15" ht="16" outlineLevel="3" x14ac:dyDescent="0.35">
      <c r="A144" s="4" t="s">
        <v>1499</v>
      </c>
      <c r="B144" s="5" t="s">
        <v>143</v>
      </c>
      <c r="C144" s="5">
        <v>14</v>
      </c>
      <c r="D144" s="8">
        <v>5.2246573017730785E-3</v>
      </c>
      <c r="E144" s="6">
        <v>46097</v>
      </c>
      <c r="F144" s="6">
        <v>46119</v>
      </c>
      <c r="G144" s="16">
        <f>VLOOKUP(A144,Sheet2!A:G,7,)</f>
        <v>0</v>
      </c>
      <c r="H144" s="16">
        <v>1</v>
      </c>
      <c r="I144" s="19">
        <f t="shared" si="4"/>
        <v>0</v>
      </c>
      <c r="J144" s="16">
        <f>VLOOKUP(A144,Sheet2!A:H,8,)</f>
        <v>1</v>
      </c>
      <c r="K144" s="16"/>
      <c r="L144" s="16"/>
      <c r="M144" s="16"/>
      <c r="N144" s="22"/>
      <c r="O144" s="22"/>
    </row>
    <row r="145" spans="1:15" ht="16" outlineLevel="3" x14ac:dyDescent="0.35">
      <c r="A145" s="4" t="s">
        <v>1500</v>
      </c>
      <c r="B145" s="5" t="s">
        <v>144</v>
      </c>
      <c r="C145" s="5">
        <v>14</v>
      </c>
      <c r="D145" s="8">
        <v>1.6278374600465252E-3</v>
      </c>
      <c r="E145" s="6">
        <v>46107</v>
      </c>
      <c r="F145" s="6">
        <v>46126</v>
      </c>
      <c r="G145" s="16">
        <f>VLOOKUP(A145,Sheet2!A:G,7,)</f>
        <v>0</v>
      </c>
      <c r="H145" s="16">
        <v>1</v>
      </c>
      <c r="I145" s="19">
        <f t="shared" si="4"/>
        <v>0</v>
      </c>
      <c r="J145" s="16">
        <f>VLOOKUP(A145,Sheet2!A:H,8,)</f>
        <v>1</v>
      </c>
      <c r="K145" s="16"/>
      <c r="L145" s="16"/>
      <c r="M145" s="16"/>
      <c r="N145" s="22"/>
      <c r="O145" s="22"/>
    </row>
    <row r="146" spans="1:15" ht="16" outlineLevel="3" x14ac:dyDescent="0.35">
      <c r="A146" s="4" t="s">
        <v>1501</v>
      </c>
      <c r="B146" s="5" t="s">
        <v>145</v>
      </c>
      <c r="C146" s="5">
        <v>14</v>
      </c>
      <c r="D146" s="8">
        <v>5.6984579952090213E-2</v>
      </c>
      <c r="E146" s="6">
        <v>46121</v>
      </c>
      <c r="F146" s="6">
        <v>46140</v>
      </c>
      <c r="G146" s="16">
        <f>VLOOKUP(A146,Sheet2!A:G,7,)</f>
        <v>0</v>
      </c>
      <c r="H146" s="16">
        <v>1</v>
      </c>
      <c r="I146" s="19">
        <f t="shared" si="4"/>
        <v>0</v>
      </c>
      <c r="J146" s="16">
        <f>VLOOKUP(A146,Sheet2!A:H,8,)</f>
        <v>1</v>
      </c>
      <c r="K146" s="16"/>
      <c r="L146" s="16"/>
      <c r="M146" s="16"/>
      <c r="N146" s="22"/>
      <c r="O146" s="22"/>
    </row>
    <row r="147" spans="1:15" ht="16" outlineLevel="3" x14ac:dyDescent="0.35">
      <c r="A147" s="4" t="s">
        <v>1502</v>
      </c>
      <c r="B147" s="5" t="s">
        <v>146</v>
      </c>
      <c r="C147" s="5">
        <v>14</v>
      </c>
      <c r="D147" s="8">
        <v>1.4973472973018728E-2</v>
      </c>
      <c r="E147" s="6">
        <v>46133</v>
      </c>
      <c r="F147" s="6">
        <v>46152</v>
      </c>
      <c r="G147" s="16">
        <f>VLOOKUP(A147,Sheet2!A:G,7,)</f>
        <v>1</v>
      </c>
      <c r="H147" s="16">
        <v>0.8</v>
      </c>
      <c r="I147" s="19">
        <f t="shared" si="4"/>
        <v>0</v>
      </c>
      <c r="J147" s="16">
        <f>VLOOKUP(A147,Sheet2!A:H,8,)</f>
        <v>0.8</v>
      </c>
      <c r="K147" s="16"/>
      <c r="L147" s="16" t="s">
        <v>2659</v>
      </c>
      <c r="M147" s="16"/>
      <c r="N147" s="22"/>
      <c r="O147" s="22"/>
    </row>
    <row r="148" spans="1:15" ht="16" outlineLevel="3" x14ac:dyDescent="0.35">
      <c r="A148" s="4" t="s">
        <v>1503</v>
      </c>
      <c r="B148" s="5" t="s">
        <v>147</v>
      </c>
      <c r="C148" s="5">
        <v>14</v>
      </c>
      <c r="D148" s="8">
        <v>8.1067310421138288E-3</v>
      </c>
      <c r="E148" s="6">
        <v>46133</v>
      </c>
      <c r="F148" s="6">
        <v>46152</v>
      </c>
      <c r="G148" s="16">
        <f>VLOOKUP(A148,Sheet2!A:G,7,)</f>
        <v>0</v>
      </c>
      <c r="H148" s="16">
        <v>1</v>
      </c>
      <c r="I148" s="19">
        <f t="shared" si="4"/>
        <v>0</v>
      </c>
      <c r="J148" s="16">
        <f>VLOOKUP(A148,Sheet2!A:H,8,)</f>
        <v>1</v>
      </c>
      <c r="K148" s="16"/>
      <c r="L148" s="16"/>
      <c r="M148" s="16"/>
      <c r="N148" s="22"/>
      <c r="O148" s="22"/>
    </row>
    <row r="149" spans="1:15" ht="16" outlineLevel="3" x14ac:dyDescent="0.35">
      <c r="A149" s="4" t="s">
        <v>148</v>
      </c>
      <c r="B149" s="5"/>
      <c r="C149" s="5">
        <v>14</v>
      </c>
      <c r="D149" s="8"/>
      <c r="E149" s="6">
        <v>46135</v>
      </c>
      <c r="F149" s="6">
        <v>46154</v>
      </c>
      <c r="G149" s="17"/>
      <c r="H149" s="16"/>
      <c r="I149" s="16"/>
      <c r="J149" s="16"/>
      <c r="K149" s="16"/>
      <c r="L149" s="16"/>
      <c r="M149" s="16"/>
    </row>
    <row r="150" spans="1:15" ht="16" outlineLevel="3" x14ac:dyDescent="0.35">
      <c r="A150" s="4" t="s">
        <v>1504</v>
      </c>
      <c r="B150" s="5" t="s">
        <v>149</v>
      </c>
      <c r="C150" s="5">
        <v>14</v>
      </c>
      <c r="D150" s="8">
        <v>2.5573091274732673E-2</v>
      </c>
      <c r="E150" s="6">
        <v>46135</v>
      </c>
      <c r="F150" s="6">
        <v>46154</v>
      </c>
      <c r="G150" s="16">
        <f>VLOOKUP(A150,Sheet2!A:G,7,)</f>
        <v>1</v>
      </c>
      <c r="H150" s="16">
        <v>0.7</v>
      </c>
      <c r="I150" s="19">
        <f>IFERROR(J150-H150,0)</f>
        <v>0</v>
      </c>
      <c r="J150" s="16">
        <f>VLOOKUP(A150,Sheet2!A:H,8,)</f>
        <v>0.7</v>
      </c>
      <c r="K150" s="16"/>
      <c r="L150" s="16" t="s">
        <v>2584</v>
      </c>
      <c r="M150" s="16"/>
      <c r="N150" s="22"/>
      <c r="O150" s="22"/>
    </row>
    <row r="151" spans="1:15" ht="16" outlineLevel="3" x14ac:dyDescent="0.35">
      <c r="A151" s="4" t="s">
        <v>150</v>
      </c>
      <c r="B151" s="5"/>
      <c r="C151" s="5">
        <v>37</v>
      </c>
      <c r="D151" s="8"/>
      <c r="E151" s="6">
        <v>46152</v>
      </c>
      <c r="F151" s="6">
        <v>46205</v>
      </c>
      <c r="G151" s="17"/>
      <c r="H151" s="16"/>
      <c r="I151" s="16"/>
      <c r="J151" s="16"/>
      <c r="K151" s="16"/>
      <c r="L151" s="16"/>
      <c r="M151" s="16"/>
    </row>
    <row r="152" spans="1:15" ht="16" outlineLevel="3" x14ac:dyDescent="0.35">
      <c r="A152" s="4" t="s">
        <v>1505</v>
      </c>
      <c r="B152" s="5" t="s">
        <v>151</v>
      </c>
      <c r="C152" s="5">
        <v>14</v>
      </c>
      <c r="D152" s="8">
        <v>7.1121185888895566E-3</v>
      </c>
      <c r="E152" s="6">
        <v>46152</v>
      </c>
      <c r="F152" s="6">
        <v>46174</v>
      </c>
      <c r="G152" s="16">
        <f>VLOOKUP(A152,Sheet2!A:G,7,)</f>
        <v>0</v>
      </c>
      <c r="H152" s="16">
        <v>0</v>
      </c>
      <c r="I152" s="19">
        <f>IFERROR(J152-H152,0)</f>
        <v>0</v>
      </c>
      <c r="J152" s="16">
        <f>VLOOKUP(A152,Sheet2!A:H,8,)</f>
        <v>0</v>
      </c>
      <c r="K152" s="16"/>
      <c r="L152" s="16" t="s">
        <v>2660</v>
      </c>
      <c r="M152" s="16"/>
      <c r="N152" s="22"/>
      <c r="O152" s="22"/>
    </row>
    <row r="153" spans="1:15" ht="16" outlineLevel="3" x14ac:dyDescent="0.35">
      <c r="A153" s="4" t="s">
        <v>1506</v>
      </c>
      <c r="B153" s="5" t="s">
        <v>152</v>
      </c>
      <c r="C153" s="5">
        <v>14</v>
      </c>
      <c r="D153" s="8">
        <v>4.0878355365003855E-3</v>
      </c>
      <c r="E153" s="6">
        <v>46173</v>
      </c>
      <c r="F153" s="6">
        <v>46190</v>
      </c>
      <c r="G153" s="16">
        <f>VLOOKUP(A153,Sheet2!A:G,7,)</f>
        <v>0</v>
      </c>
      <c r="H153" s="16">
        <v>1</v>
      </c>
      <c r="I153" s="19">
        <f>IFERROR(J153-H153,0)</f>
        <v>0</v>
      </c>
      <c r="J153" s="16">
        <f>VLOOKUP(A153,Sheet2!A:H,8,)</f>
        <v>1</v>
      </c>
      <c r="K153" s="16"/>
      <c r="L153" s="16"/>
      <c r="M153" s="16"/>
      <c r="N153" s="22"/>
      <c r="O153" s="22"/>
    </row>
    <row r="154" spans="1:15" ht="16" outlineLevel="3" x14ac:dyDescent="0.35">
      <c r="A154" s="4" t="s">
        <v>1507</v>
      </c>
      <c r="B154" s="5" t="s">
        <v>153</v>
      </c>
      <c r="C154" s="5">
        <v>14</v>
      </c>
      <c r="D154" s="8">
        <v>4.3307983094834808E-3</v>
      </c>
      <c r="E154" s="6">
        <v>46188</v>
      </c>
      <c r="F154" s="6">
        <v>46205</v>
      </c>
      <c r="G154" s="16">
        <f>VLOOKUP(A154,Sheet2!A:G,7,)</f>
        <v>0</v>
      </c>
      <c r="H154" s="16">
        <v>0</v>
      </c>
      <c r="I154" s="19">
        <f>IFERROR(J154-H154,0)</f>
        <v>0</v>
      </c>
      <c r="J154" s="16">
        <f>VLOOKUP(A154,Sheet2!A:H,8,)</f>
        <v>0</v>
      </c>
      <c r="K154" s="16"/>
      <c r="L154" s="16" t="s">
        <v>2660</v>
      </c>
      <c r="M154" s="16"/>
      <c r="N154" s="22"/>
      <c r="O154" s="22"/>
    </row>
    <row r="155" spans="1:15" ht="16" outlineLevel="3" x14ac:dyDescent="0.35">
      <c r="A155" s="4" t="s">
        <v>154</v>
      </c>
      <c r="B155" s="5"/>
      <c r="C155" s="5">
        <v>47</v>
      </c>
      <c r="D155" s="8"/>
      <c r="E155" s="6">
        <v>45956</v>
      </c>
      <c r="F155" s="6">
        <v>46020</v>
      </c>
      <c r="G155" s="17"/>
      <c r="H155" s="16"/>
      <c r="I155" s="16"/>
      <c r="J155" s="16"/>
      <c r="K155" s="16"/>
      <c r="L155" s="16"/>
      <c r="M155" s="16"/>
    </row>
    <row r="156" spans="1:15" ht="16" outlineLevel="3" x14ac:dyDescent="0.35">
      <c r="A156" s="4" t="s">
        <v>1508</v>
      </c>
      <c r="B156" s="5" t="s">
        <v>155</v>
      </c>
      <c r="C156" s="5">
        <v>14</v>
      </c>
      <c r="D156" s="8">
        <v>4.2351874731173481E-2</v>
      </c>
      <c r="E156" s="6">
        <v>45956</v>
      </c>
      <c r="F156" s="6">
        <v>45973</v>
      </c>
      <c r="G156" s="16">
        <f>VLOOKUP(A156,Sheet2!A:G,7,)</f>
        <v>1</v>
      </c>
      <c r="H156" s="16">
        <v>1</v>
      </c>
      <c r="I156" s="19">
        <f>IFERROR(J156-H156,0)</f>
        <v>0</v>
      </c>
      <c r="J156" s="16">
        <f>VLOOKUP(A156,Sheet2!A:H,8,)</f>
        <v>1</v>
      </c>
      <c r="K156" s="16"/>
      <c r="L156" s="16"/>
      <c r="M156" s="16"/>
      <c r="N156" s="22"/>
      <c r="O156" s="22"/>
    </row>
    <row r="157" spans="1:15" ht="16" outlineLevel="3" x14ac:dyDescent="0.35">
      <c r="A157" s="4" t="s">
        <v>1509</v>
      </c>
      <c r="B157" s="5" t="s">
        <v>156</v>
      </c>
      <c r="C157" s="5">
        <v>14</v>
      </c>
      <c r="D157" s="8">
        <v>0.10857192950320613</v>
      </c>
      <c r="E157" s="6">
        <v>45978</v>
      </c>
      <c r="F157" s="6">
        <v>45995</v>
      </c>
      <c r="G157" s="16">
        <f>VLOOKUP(A157,Sheet2!A:G,7,)</f>
        <v>1</v>
      </c>
      <c r="H157" s="16">
        <v>1</v>
      </c>
      <c r="I157" s="19">
        <f>IFERROR(J157-H157,0)</f>
        <v>0</v>
      </c>
      <c r="J157" s="16">
        <f>VLOOKUP(A157,Sheet2!A:H,8,)</f>
        <v>1</v>
      </c>
      <c r="K157" s="16"/>
      <c r="L157" s="16"/>
      <c r="M157" s="16"/>
      <c r="N157" s="22"/>
      <c r="O157" s="22"/>
    </row>
    <row r="158" spans="1:15" ht="16" outlineLevel="3" x14ac:dyDescent="0.35">
      <c r="A158" s="4" t="s">
        <v>1510</v>
      </c>
      <c r="B158" s="5" t="s">
        <v>157</v>
      </c>
      <c r="C158" s="5">
        <v>14</v>
      </c>
      <c r="D158" s="8">
        <v>1.2393462831378614E-2</v>
      </c>
      <c r="E158" s="6">
        <v>46001</v>
      </c>
      <c r="F158" s="6">
        <v>46020</v>
      </c>
      <c r="G158" s="16">
        <f>VLOOKUP(A158,Sheet2!A:G,7,)</f>
        <v>1</v>
      </c>
      <c r="H158" s="16">
        <v>1</v>
      </c>
      <c r="I158" s="19">
        <f>IFERROR(J158-H158,0)</f>
        <v>0</v>
      </c>
      <c r="J158" s="16">
        <f>VLOOKUP(A158,Sheet2!A:H,8,)</f>
        <v>1</v>
      </c>
      <c r="K158" s="16"/>
      <c r="L158" s="16"/>
      <c r="M158" s="16"/>
      <c r="N158" s="22"/>
      <c r="O158" s="22"/>
    </row>
    <row r="159" spans="1:15" ht="16" outlineLevel="3" x14ac:dyDescent="0.35">
      <c r="A159" s="4" t="s">
        <v>158</v>
      </c>
      <c r="B159" s="5"/>
      <c r="C159" s="5">
        <v>14</v>
      </c>
      <c r="D159" s="8"/>
      <c r="E159" s="6">
        <v>46132</v>
      </c>
      <c r="F159" s="6">
        <v>46149</v>
      </c>
      <c r="G159" s="17"/>
      <c r="H159" s="16"/>
      <c r="I159" s="16"/>
      <c r="J159" s="16"/>
      <c r="K159" s="16"/>
      <c r="L159" s="16"/>
      <c r="M159" s="16"/>
    </row>
    <row r="160" spans="1:15" ht="16" outlineLevel="3" x14ac:dyDescent="0.35">
      <c r="A160" s="4" t="s">
        <v>1511</v>
      </c>
      <c r="B160" s="5" t="s">
        <v>159</v>
      </c>
      <c r="C160" s="5">
        <v>14</v>
      </c>
      <c r="D160" s="8">
        <v>1.4153657279363937E-2</v>
      </c>
      <c r="E160" s="6">
        <v>46132</v>
      </c>
      <c r="F160" s="6">
        <v>46149</v>
      </c>
      <c r="G160" s="16">
        <f>VLOOKUP(A160,Sheet2!A:G,7,)</f>
        <v>0</v>
      </c>
      <c r="H160" s="16">
        <v>0.5</v>
      </c>
      <c r="I160" s="19">
        <f>IFERROR(J160-H160,0)</f>
        <v>0</v>
      </c>
      <c r="J160" s="16">
        <f>VLOOKUP(A160,Sheet2!A:H,8,)</f>
        <v>0.5</v>
      </c>
      <c r="K160" s="16"/>
      <c r="L160" s="16" t="s">
        <v>2608</v>
      </c>
      <c r="M160" s="16"/>
      <c r="N160" s="22"/>
      <c r="O160" s="22"/>
    </row>
    <row r="161" spans="1:15" ht="16" outlineLevel="3" x14ac:dyDescent="0.35">
      <c r="A161" s="4" t="s">
        <v>160</v>
      </c>
      <c r="B161" s="5"/>
      <c r="C161" s="5">
        <v>14</v>
      </c>
      <c r="D161" s="8"/>
      <c r="E161" s="6">
        <v>46166</v>
      </c>
      <c r="F161" s="6">
        <v>46188</v>
      </c>
      <c r="G161" s="17"/>
      <c r="H161" s="16"/>
      <c r="I161" s="16"/>
      <c r="J161" s="16"/>
      <c r="K161" s="16"/>
      <c r="L161" s="16"/>
      <c r="M161" s="16"/>
    </row>
    <row r="162" spans="1:15" ht="16" outlineLevel="3" x14ac:dyDescent="0.35">
      <c r="A162" s="4" t="s">
        <v>1512</v>
      </c>
      <c r="B162" s="5" t="s">
        <v>161</v>
      </c>
      <c r="C162" s="5">
        <v>14</v>
      </c>
      <c r="D162" s="8">
        <v>0.25770905214928436</v>
      </c>
      <c r="E162" s="6">
        <v>46166</v>
      </c>
      <c r="F162" s="6">
        <v>46188</v>
      </c>
      <c r="G162" s="16">
        <f>VLOOKUP(A162,Sheet2!A:G,7,)</f>
        <v>0</v>
      </c>
      <c r="H162" s="16">
        <v>0.8</v>
      </c>
      <c r="I162" s="19">
        <f>IFERROR(J162-H162,0)</f>
        <v>0</v>
      </c>
      <c r="J162" s="16">
        <f>VLOOKUP(A162,Sheet2!A:H,8,)</f>
        <v>0.8</v>
      </c>
      <c r="K162" s="16"/>
      <c r="L162" s="16"/>
      <c r="M162" s="16"/>
      <c r="N162" s="22"/>
      <c r="O162" s="22"/>
    </row>
    <row r="163" spans="1:15" ht="16" outlineLevel="3" x14ac:dyDescent="0.35">
      <c r="A163" s="4" t="s">
        <v>162</v>
      </c>
      <c r="B163" s="5"/>
      <c r="C163" s="5">
        <v>14</v>
      </c>
      <c r="D163" s="8"/>
      <c r="E163" s="6">
        <v>46205</v>
      </c>
      <c r="F163" s="6">
        <v>46224</v>
      </c>
      <c r="G163" s="17"/>
      <c r="H163" s="16"/>
      <c r="I163" s="16"/>
      <c r="J163" s="16"/>
      <c r="K163" s="16"/>
      <c r="L163" s="16"/>
      <c r="M163" s="16"/>
    </row>
    <row r="164" spans="1:15" ht="16" outlineLevel="3" x14ac:dyDescent="0.35">
      <c r="A164" s="4" t="s">
        <v>1513</v>
      </c>
      <c r="B164" s="5" t="s">
        <v>163</v>
      </c>
      <c r="C164" s="5">
        <v>14</v>
      </c>
      <c r="D164" s="8">
        <v>2.5121550471098483E-2</v>
      </c>
      <c r="E164" s="6">
        <v>46205</v>
      </c>
      <c r="F164" s="6">
        <v>46224</v>
      </c>
      <c r="G164" s="16">
        <f>VLOOKUP(A164,Sheet2!A:G,7,)</f>
        <v>1</v>
      </c>
      <c r="H164" s="16">
        <v>0.2</v>
      </c>
      <c r="I164" s="19">
        <f>IFERROR(J164-H164,0)</f>
        <v>0</v>
      </c>
      <c r="J164" s="16">
        <f>VLOOKUP(A164,Sheet2!A:H,8,)</f>
        <v>0.2</v>
      </c>
      <c r="K164" s="16"/>
      <c r="L164" s="16" t="s">
        <v>2661</v>
      </c>
      <c r="M164" s="16"/>
      <c r="N164" s="22"/>
      <c r="O164" s="22"/>
    </row>
    <row r="165" spans="1:15" ht="16" outlineLevel="1" x14ac:dyDescent="0.35">
      <c r="A165" s="4" t="s">
        <v>164</v>
      </c>
      <c r="B165" s="5"/>
      <c r="C165" s="5">
        <v>257</v>
      </c>
      <c r="D165" s="8"/>
      <c r="E165" s="6">
        <v>45955</v>
      </c>
      <c r="F165" s="6">
        <v>46211</v>
      </c>
      <c r="G165" s="17"/>
      <c r="H165" s="16"/>
      <c r="I165" s="16"/>
      <c r="J165" s="16"/>
      <c r="K165" s="16"/>
      <c r="L165" s="16"/>
      <c r="M165" s="16"/>
    </row>
    <row r="166" spans="1:15" ht="16" outlineLevel="2" x14ac:dyDescent="0.35">
      <c r="A166" s="4" t="s">
        <v>165</v>
      </c>
      <c r="B166" s="5"/>
      <c r="C166" s="5">
        <v>40</v>
      </c>
      <c r="D166" s="8"/>
      <c r="E166" s="6">
        <v>45955</v>
      </c>
      <c r="F166" s="6">
        <v>45994</v>
      </c>
      <c r="G166" s="17"/>
      <c r="H166" s="16"/>
      <c r="I166" s="16"/>
      <c r="J166" s="16"/>
      <c r="K166" s="16"/>
      <c r="L166" s="16"/>
      <c r="M166" s="16"/>
    </row>
    <row r="167" spans="1:15" ht="16" outlineLevel="3" x14ac:dyDescent="0.35">
      <c r="A167" s="4" t="s">
        <v>166</v>
      </c>
      <c r="B167" s="5"/>
      <c r="C167" s="5">
        <v>18</v>
      </c>
      <c r="D167" s="8"/>
      <c r="E167" s="6">
        <v>45955</v>
      </c>
      <c r="F167" s="6">
        <v>45974</v>
      </c>
      <c r="G167" s="17"/>
      <c r="H167" s="16"/>
      <c r="I167" s="16"/>
      <c r="J167" s="16"/>
      <c r="K167" s="16"/>
      <c r="L167" s="16"/>
      <c r="M167" s="16"/>
    </row>
    <row r="168" spans="1:15" ht="16" outlineLevel="3" x14ac:dyDescent="0.35">
      <c r="A168" s="4" t="s">
        <v>1514</v>
      </c>
      <c r="B168" s="5" t="s">
        <v>167</v>
      </c>
      <c r="C168" s="5">
        <v>18</v>
      </c>
      <c r="D168" s="8">
        <v>2.6424169402945703E-4</v>
      </c>
      <c r="E168" s="6">
        <v>45955</v>
      </c>
      <c r="F168" s="6">
        <v>45974</v>
      </c>
      <c r="G168" s="16">
        <f>VLOOKUP(A168,Sheet2!A:G,7,)</f>
        <v>1</v>
      </c>
      <c r="H168" s="16">
        <v>1</v>
      </c>
      <c r="I168" s="19">
        <f>IFERROR(J168-H168,0)</f>
        <v>0</v>
      </c>
      <c r="J168" s="16">
        <f>VLOOKUP(A168,Sheet2!A:H,8,)</f>
        <v>1</v>
      </c>
      <c r="K168" s="16"/>
      <c r="L168" s="16"/>
      <c r="M168" s="16"/>
      <c r="N168" s="22"/>
      <c r="O168" s="22"/>
    </row>
    <row r="169" spans="1:15" ht="16" outlineLevel="3" x14ac:dyDescent="0.35">
      <c r="A169" s="4" t="s">
        <v>168</v>
      </c>
      <c r="B169" s="5"/>
      <c r="C169" s="5">
        <v>14</v>
      </c>
      <c r="D169" s="8"/>
      <c r="E169" s="6">
        <v>45977</v>
      </c>
      <c r="F169" s="6">
        <v>45994</v>
      </c>
      <c r="G169" s="17"/>
      <c r="H169" s="16"/>
      <c r="I169" s="16"/>
      <c r="J169" s="16"/>
      <c r="K169" s="16"/>
      <c r="L169" s="16"/>
      <c r="M169" s="16"/>
    </row>
    <row r="170" spans="1:15" ht="16" outlineLevel="3" x14ac:dyDescent="0.35">
      <c r="A170" s="4" t="s">
        <v>1515</v>
      </c>
      <c r="B170" s="5" t="s">
        <v>169</v>
      </c>
      <c r="C170" s="5">
        <v>14</v>
      </c>
      <c r="D170" s="8">
        <v>2.6424169402945703E-4</v>
      </c>
      <c r="E170" s="6">
        <v>45977</v>
      </c>
      <c r="F170" s="6">
        <v>45994</v>
      </c>
      <c r="G170" s="16">
        <f>VLOOKUP(A170,Sheet2!A:G,7,)</f>
        <v>1</v>
      </c>
      <c r="H170" s="16">
        <v>1</v>
      </c>
      <c r="I170" s="19">
        <f>IFERROR(J170-H170,0)</f>
        <v>0</v>
      </c>
      <c r="J170" s="16">
        <f>VLOOKUP(A170,Sheet2!A:H,8,)</f>
        <v>1</v>
      </c>
      <c r="K170" s="16"/>
      <c r="L170" s="16"/>
      <c r="M170" s="16"/>
      <c r="N170" s="22"/>
      <c r="O170" s="22"/>
    </row>
    <row r="171" spans="1:15" ht="16" outlineLevel="2" x14ac:dyDescent="0.35">
      <c r="A171" s="4" t="s">
        <v>170</v>
      </c>
      <c r="B171" s="5"/>
      <c r="C171" s="5">
        <v>217</v>
      </c>
      <c r="D171" s="8"/>
      <c r="E171" s="6">
        <v>45995</v>
      </c>
      <c r="F171" s="6">
        <v>46211</v>
      </c>
      <c r="G171" s="17"/>
      <c r="H171" s="16"/>
      <c r="I171" s="16"/>
      <c r="J171" s="16"/>
      <c r="K171" s="16"/>
      <c r="L171" s="16"/>
      <c r="M171" s="16"/>
    </row>
    <row r="172" spans="1:15" ht="16" outlineLevel="3" x14ac:dyDescent="0.35">
      <c r="A172" s="4" t="s">
        <v>171</v>
      </c>
      <c r="B172" s="5"/>
      <c r="C172" s="5">
        <v>162</v>
      </c>
      <c r="D172" s="8"/>
      <c r="E172" s="6">
        <v>45995</v>
      </c>
      <c r="F172" s="6">
        <v>46191</v>
      </c>
      <c r="G172" s="17"/>
      <c r="H172" s="16"/>
      <c r="I172" s="16"/>
      <c r="J172" s="16"/>
      <c r="K172" s="16"/>
      <c r="L172" s="16"/>
      <c r="M172" s="16"/>
    </row>
    <row r="173" spans="1:15" ht="16" outlineLevel="3" x14ac:dyDescent="0.35">
      <c r="A173" s="4" t="s">
        <v>172</v>
      </c>
      <c r="B173" s="5"/>
      <c r="C173" s="5">
        <v>16</v>
      </c>
      <c r="D173" s="8"/>
      <c r="E173" s="6">
        <v>46019</v>
      </c>
      <c r="F173" s="6">
        <v>46036</v>
      </c>
      <c r="G173" s="17"/>
      <c r="H173" s="16"/>
      <c r="I173" s="16"/>
      <c r="J173" s="16"/>
      <c r="K173" s="16"/>
      <c r="L173" s="16"/>
      <c r="M173" s="16"/>
    </row>
    <row r="174" spans="1:15" ht="16" outlineLevel="3" x14ac:dyDescent="0.35">
      <c r="A174" s="4" t="s">
        <v>1516</v>
      </c>
      <c r="B174" s="5" t="s">
        <v>173</v>
      </c>
      <c r="C174" s="5">
        <v>16</v>
      </c>
      <c r="D174" s="8">
        <v>5.2671889059853474E-3</v>
      </c>
      <c r="E174" s="6">
        <v>46019</v>
      </c>
      <c r="F174" s="6">
        <v>46036</v>
      </c>
      <c r="G174" s="16">
        <f>VLOOKUP(A174,Sheet2!A:G,7,)</f>
        <v>1</v>
      </c>
      <c r="H174" s="16">
        <v>1</v>
      </c>
      <c r="I174" s="19">
        <f>IFERROR(J174-H174,0)</f>
        <v>0</v>
      </c>
      <c r="J174" s="16">
        <f>VLOOKUP(A174,Sheet2!A:H,8,)</f>
        <v>1</v>
      </c>
      <c r="K174" s="16"/>
      <c r="L174" s="16"/>
      <c r="M174" s="16"/>
      <c r="N174" s="22"/>
      <c r="O174" s="22"/>
    </row>
    <row r="175" spans="1:15" ht="16" outlineLevel="3" x14ac:dyDescent="0.35">
      <c r="A175" s="4" t="s">
        <v>174</v>
      </c>
      <c r="B175" s="5"/>
      <c r="C175" s="5">
        <v>15</v>
      </c>
      <c r="D175" s="8"/>
      <c r="E175" s="6">
        <v>46037</v>
      </c>
      <c r="F175" s="6">
        <v>46054</v>
      </c>
      <c r="G175" s="17"/>
      <c r="H175" s="16"/>
      <c r="I175" s="16"/>
      <c r="J175" s="16"/>
      <c r="K175" s="16"/>
      <c r="L175" s="16"/>
      <c r="M175" s="16"/>
    </row>
    <row r="176" spans="1:15" ht="16" outlineLevel="3" x14ac:dyDescent="0.35">
      <c r="A176" s="4" t="s">
        <v>1517</v>
      </c>
      <c r="B176" s="5" t="s">
        <v>175</v>
      </c>
      <c r="C176" s="5">
        <v>15</v>
      </c>
      <c r="D176" s="8">
        <v>3.6389316398515939E-4</v>
      </c>
      <c r="E176" s="6">
        <v>46037</v>
      </c>
      <c r="F176" s="6">
        <v>46054</v>
      </c>
      <c r="G176" s="16">
        <f>VLOOKUP(A176,Sheet2!A:G,7,)</f>
        <v>1</v>
      </c>
      <c r="H176" s="16">
        <v>1</v>
      </c>
      <c r="I176" s="19">
        <f>IFERROR(J176-H176,0)</f>
        <v>0</v>
      </c>
      <c r="J176" s="16">
        <f>VLOOKUP(A176,Sheet2!A:H,8,)</f>
        <v>1</v>
      </c>
      <c r="K176" s="16"/>
      <c r="L176" s="16"/>
      <c r="M176" s="16"/>
      <c r="N176" s="22"/>
      <c r="O176" s="22"/>
    </row>
    <row r="177" spans="1:15" ht="16" outlineLevel="3" x14ac:dyDescent="0.35">
      <c r="A177" s="4" t="s">
        <v>176</v>
      </c>
      <c r="B177" s="5"/>
      <c r="C177" s="5">
        <v>12</v>
      </c>
      <c r="D177" s="8"/>
      <c r="E177" s="6">
        <v>46084</v>
      </c>
      <c r="F177" s="6">
        <v>46097</v>
      </c>
      <c r="G177" s="17"/>
      <c r="H177" s="16"/>
      <c r="I177" s="16"/>
      <c r="J177" s="16"/>
      <c r="K177" s="16"/>
      <c r="L177" s="16"/>
      <c r="M177" s="16"/>
    </row>
    <row r="178" spans="1:15" ht="16" outlineLevel="3" x14ac:dyDescent="0.35">
      <c r="A178" s="4" t="s">
        <v>1518</v>
      </c>
      <c r="B178" s="5" t="s">
        <v>177</v>
      </c>
      <c r="C178" s="5">
        <v>12</v>
      </c>
      <c r="D178" s="8">
        <v>1.0525981690226135E-3</v>
      </c>
      <c r="E178" s="6">
        <v>46084</v>
      </c>
      <c r="F178" s="6">
        <v>46097</v>
      </c>
      <c r="G178" s="16">
        <f>VLOOKUP(A178,Sheet2!A:G,7,)</f>
        <v>1</v>
      </c>
      <c r="H178" s="16">
        <v>1</v>
      </c>
      <c r="I178" s="19">
        <f>IFERROR(J178-H178,0)</f>
        <v>0</v>
      </c>
      <c r="J178" s="16">
        <f>VLOOKUP(A178,Sheet2!A:H,8,)</f>
        <v>1</v>
      </c>
      <c r="K178" s="16"/>
      <c r="L178" s="16"/>
      <c r="M178" s="16"/>
      <c r="N178" s="22"/>
      <c r="O178" s="22"/>
    </row>
    <row r="179" spans="1:15" ht="16" outlineLevel="3" x14ac:dyDescent="0.35">
      <c r="A179" s="4" t="s">
        <v>178</v>
      </c>
      <c r="B179" s="5"/>
      <c r="C179" s="5">
        <v>12</v>
      </c>
      <c r="D179" s="8"/>
      <c r="E179" s="6">
        <v>46069</v>
      </c>
      <c r="F179" s="6">
        <v>46083</v>
      </c>
      <c r="G179" s="17"/>
      <c r="H179" s="16"/>
      <c r="I179" s="16"/>
      <c r="J179" s="16"/>
      <c r="K179" s="16"/>
      <c r="L179" s="16"/>
      <c r="M179" s="16"/>
    </row>
    <row r="180" spans="1:15" ht="16" outlineLevel="3" x14ac:dyDescent="0.35">
      <c r="A180" s="4" t="s">
        <v>1519</v>
      </c>
      <c r="B180" s="5" t="s">
        <v>179</v>
      </c>
      <c r="C180" s="5">
        <v>12</v>
      </c>
      <c r="D180" s="8">
        <v>1.4132247168915316E-3</v>
      </c>
      <c r="E180" s="6">
        <v>46069</v>
      </c>
      <c r="F180" s="6">
        <v>46083</v>
      </c>
      <c r="G180" s="16">
        <f>VLOOKUP(A180,Sheet2!A:G,7,)</f>
        <v>0</v>
      </c>
      <c r="H180" s="16">
        <v>1</v>
      </c>
      <c r="I180" s="19">
        <f>IFERROR(J180-H180,0)</f>
        <v>0</v>
      </c>
      <c r="J180" s="16">
        <f>VLOOKUP(A180,Sheet2!A:H,8,)</f>
        <v>1</v>
      </c>
      <c r="K180" s="16"/>
      <c r="L180" s="16" t="s">
        <v>2584</v>
      </c>
      <c r="M180" s="16"/>
      <c r="N180" s="22"/>
      <c r="O180" s="22"/>
    </row>
    <row r="181" spans="1:15" ht="16" outlineLevel="3" x14ac:dyDescent="0.35">
      <c r="A181" s="4" t="s">
        <v>180</v>
      </c>
      <c r="B181" s="5"/>
      <c r="C181" s="5">
        <v>12</v>
      </c>
      <c r="D181" s="8"/>
      <c r="E181" s="6">
        <v>46055</v>
      </c>
      <c r="F181" s="6">
        <v>46068</v>
      </c>
      <c r="G181" s="17"/>
      <c r="H181" s="16"/>
      <c r="I181" s="16"/>
      <c r="J181" s="16"/>
      <c r="K181" s="16"/>
      <c r="L181" s="16"/>
      <c r="M181" s="16"/>
    </row>
    <row r="182" spans="1:15" ht="16" outlineLevel="3" x14ac:dyDescent="0.35">
      <c r="A182" s="4" t="s">
        <v>1520</v>
      </c>
      <c r="B182" s="5" t="s">
        <v>181</v>
      </c>
      <c r="C182" s="5">
        <v>12</v>
      </c>
      <c r="D182" s="8">
        <v>2.7686211452674318E-4</v>
      </c>
      <c r="E182" s="6">
        <v>46055</v>
      </c>
      <c r="F182" s="6">
        <v>46068</v>
      </c>
      <c r="G182" s="16">
        <f>VLOOKUP(A182,Sheet2!A:G,7,)</f>
        <v>0.16669999999999999</v>
      </c>
      <c r="H182" s="16">
        <v>1</v>
      </c>
      <c r="I182" s="19">
        <f>IFERROR(J182-H182,0)</f>
        <v>0</v>
      </c>
      <c r="J182" s="16">
        <f>VLOOKUP(A182,Sheet2!A:H,8,)</f>
        <v>1</v>
      </c>
      <c r="K182" s="16"/>
      <c r="L182" s="16"/>
      <c r="M182" s="16"/>
      <c r="N182" s="22"/>
      <c r="O182" s="22"/>
    </row>
    <row r="183" spans="1:15" ht="16" outlineLevel="3" x14ac:dyDescent="0.35">
      <c r="A183" s="4" t="s">
        <v>1521</v>
      </c>
      <c r="B183" s="5" t="s">
        <v>182</v>
      </c>
      <c r="C183" s="5">
        <v>12</v>
      </c>
      <c r="D183" s="8">
        <v>2.3856792800743107E-4</v>
      </c>
      <c r="E183" s="6">
        <v>46055</v>
      </c>
      <c r="F183" s="6">
        <v>46068</v>
      </c>
      <c r="G183" s="16">
        <f>VLOOKUP(A183,Sheet2!A:G,7,)</f>
        <v>0.16669999999999999</v>
      </c>
      <c r="H183" s="16">
        <v>1</v>
      </c>
      <c r="I183" s="19">
        <f>IFERROR(J183-H183,0)</f>
        <v>0</v>
      </c>
      <c r="J183" s="16">
        <f>VLOOKUP(A183,Sheet2!A:H,8,)</f>
        <v>1</v>
      </c>
      <c r="K183" s="16"/>
      <c r="L183" s="16"/>
      <c r="M183" s="16"/>
      <c r="N183" s="22"/>
      <c r="O183" s="22"/>
    </row>
    <row r="184" spans="1:15" ht="16" outlineLevel="3" x14ac:dyDescent="0.35">
      <c r="A184" s="4" t="s">
        <v>183</v>
      </c>
      <c r="B184" s="5"/>
      <c r="C184" s="5">
        <v>10</v>
      </c>
      <c r="D184" s="8"/>
      <c r="E184" s="6">
        <v>46084</v>
      </c>
      <c r="F184" s="6">
        <v>46095</v>
      </c>
      <c r="G184" s="17"/>
      <c r="H184" s="16"/>
      <c r="I184" s="16"/>
      <c r="J184" s="16"/>
      <c r="K184" s="16"/>
      <c r="L184" s="16"/>
      <c r="M184" s="16"/>
    </row>
    <row r="185" spans="1:15" ht="16" outlineLevel="3" x14ac:dyDescent="0.35">
      <c r="A185" s="4" t="s">
        <v>1522</v>
      </c>
      <c r="B185" s="5" t="s">
        <v>184</v>
      </c>
      <c r="C185" s="5">
        <v>10</v>
      </c>
      <c r="D185" s="8">
        <v>3.4203700956886133E-4</v>
      </c>
      <c r="E185" s="6">
        <v>46084</v>
      </c>
      <c r="F185" s="6">
        <v>46095</v>
      </c>
      <c r="G185" s="16">
        <f>VLOOKUP(A185,Sheet2!A:G,7,)</f>
        <v>1</v>
      </c>
      <c r="H185" s="16">
        <v>1</v>
      </c>
      <c r="I185" s="19">
        <f>IFERROR(J185-H185,0)</f>
        <v>0</v>
      </c>
      <c r="J185" s="16">
        <f>VLOOKUP(A185,Sheet2!A:H,8,)</f>
        <v>1</v>
      </c>
      <c r="K185" s="16"/>
      <c r="L185" s="16"/>
      <c r="M185" s="16"/>
      <c r="N185" s="22"/>
      <c r="O185" s="22"/>
    </row>
    <row r="186" spans="1:15" ht="16" outlineLevel="3" x14ac:dyDescent="0.35">
      <c r="A186" s="4" t="s">
        <v>185</v>
      </c>
      <c r="B186" s="5"/>
      <c r="C186" s="5">
        <v>15</v>
      </c>
      <c r="D186" s="8"/>
      <c r="E186" s="6">
        <v>46089</v>
      </c>
      <c r="F186" s="6">
        <v>46109</v>
      </c>
      <c r="G186" s="17"/>
      <c r="H186" s="16"/>
      <c r="I186" s="16"/>
      <c r="J186" s="16"/>
      <c r="K186" s="16"/>
      <c r="L186" s="16"/>
      <c r="M186" s="16"/>
    </row>
    <row r="187" spans="1:15" ht="16" outlineLevel="3" x14ac:dyDescent="0.35">
      <c r="A187" s="4" t="s">
        <v>1523</v>
      </c>
      <c r="B187" s="5" t="s">
        <v>186</v>
      </c>
      <c r="C187" s="5">
        <v>15</v>
      </c>
      <c r="D187" s="8">
        <v>3.0517278753416891E-3</v>
      </c>
      <c r="E187" s="6">
        <v>46089</v>
      </c>
      <c r="F187" s="6">
        <v>46109</v>
      </c>
      <c r="G187" s="16">
        <f>VLOOKUP(A187,Sheet2!A:G,7,)</f>
        <v>0</v>
      </c>
      <c r="H187" s="16">
        <v>1</v>
      </c>
      <c r="I187" s="19">
        <f>IFERROR(J187-H187,0)</f>
        <v>0</v>
      </c>
      <c r="J187" s="16">
        <f>VLOOKUP(A187,Sheet2!A:H,8,)</f>
        <v>1</v>
      </c>
      <c r="K187" s="16"/>
      <c r="L187" s="16"/>
      <c r="M187" s="16"/>
      <c r="N187" s="22"/>
      <c r="O187" s="22"/>
    </row>
    <row r="188" spans="1:15" ht="16" outlineLevel="3" x14ac:dyDescent="0.35">
      <c r="A188" s="4" t="s">
        <v>187</v>
      </c>
      <c r="B188" s="5"/>
      <c r="C188" s="5">
        <v>46</v>
      </c>
      <c r="D188" s="8"/>
      <c r="E188" s="6">
        <v>46055</v>
      </c>
      <c r="F188" s="6">
        <v>46112</v>
      </c>
      <c r="G188" s="17"/>
      <c r="H188" s="16"/>
      <c r="I188" s="16"/>
      <c r="J188" s="16"/>
      <c r="K188" s="16"/>
      <c r="L188" s="16"/>
      <c r="M188" s="16"/>
    </row>
    <row r="189" spans="1:15" ht="16" outlineLevel="3" x14ac:dyDescent="0.35">
      <c r="A189" s="4" t="s">
        <v>1524</v>
      </c>
      <c r="B189" s="5" t="s">
        <v>188</v>
      </c>
      <c r="C189" s="5">
        <v>10</v>
      </c>
      <c r="D189" s="8">
        <v>1.6588899915611583E-4</v>
      </c>
      <c r="E189" s="6">
        <v>46055</v>
      </c>
      <c r="F189" s="6">
        <v>46065</v>
      </c>
      <c r="G189" s="16">
        <f>VLOOKUP(A189,Sheet2!A:G,7,)</f>
        <v>0.2</v>
      </c>
      <c r="H189" s="16">
        <v>1</v>
      </c>
      <c r="I189" s="19">
        <f>IFERROR(J189-H189,0)</f>
        <v>0</v>
      </c>
      <c r="J189" s="16">
        <f>VLOOKUP(A189,Sheet2!A:H,8,)</f>
        <v>1</v>
      </c>
      <c r="K189" s="16"/>
      <c r="L189" s="16"/>
      <c r="M189" s="16"/>
      <c r="N189" s="22"/>
      <c r="O189" s="22"/>
    </row>
    <row r="190" spans="1:15" ht="16" outlineLevel="3" x14ac:dyDescent="0.35">
      <c r="A190" s="4" t="s">
        <v>1525</v>
      </c>
      <c r="B190" s="5" t="s">
        <v>189</v>
      </c>
      <c r="C190" s="5">
        <v>18</v>
      </c>
      <c r="D190" s="8">
        <v>1.2795295970496989E-3</v>
      </c>
      <c r="E190" s="6">
        <v>46067</v>
      </c>
      <c r="F190" s="6">
        <v>46088</v>
      </c>
      <c r="G190" s="16">
        <f>VLOOKUP(A190,Sheet2!A:G,7,)</f>
        <v>0</v>
      </c>
      <c r="H190" s="16">
        <v>1</v>
      </c>
      <c r="I190" s="19">
        <f>IFERROR(J190-H190,0)</f>
        <v>0</v>
      </c>
      <c r="J190" s="16">
        <f>VLOOKUP(A190,Sheet2!A:H,8,)</f>
        <v>1</v>
      </c>
      <c r="K190" s="16"/>
      <c r="L190" s="16"/>
      <c r="M190" s="16"/>
      <c r="N190" s="22"/>
      <c r="O190" s="22"/>
    </row>
    <row r="191" spans="1:15" ht="16" outlineLevel="3" x14ac:dyDescent="0.35">
      <c r="A191" s="4" t="s">
        <v>1526</v>
      </c>
      <c r="B191" s="5" t="s">
        <v>190</v>
      </c>
      <c r="C191" s="5">
        <v>18</v>
      </c>
      <c r="D191" s="8">
        <v>6.0892610573589885E-3</v>
      </c>
      <c r="E191" s="6">
        <v>46089</v>
      </c>
      <c r="F191" s="6">
        <v>46112</v>
      </c>
      <c r="G191" s="16">
        <f>VLOOKUP(A191,Sheet2!A:G,7,)</f>
        <v>0</v>
      </c>
      <c r="H191" s="16">
        <v>1</v>
      </c>
      <c r="I191" s="19">
        <f>IFERROR(J191-H191,0)</f>
        <v>0</v>
      </c>
      <c r="J191" s="16">
        <f>VLOOKUP(A191,Sheet2!A:H,8,)</f>
        <v>1</v>
      </c>
      <c r="K191" s="16"/>
      <c r="L191" s="16"/>
      <c r="M191" s="16"/>
      <c r="N191" s="22"/>
      <c r="O191" s="22"/>
    </row>
    <row r="192" spans="1:15" ht="16" outlineLevel="3" x14ac:dyDescent="0.35">
      <c r="A192" s="4" t="s">
        <v>191</v>
      </c>
      <c r="B192" s="5"/>
      <c r="C192" s="5">
        <v>20</v>
      </c>
      <c r="D192" s="8"/>
      <c r="E192" s="6">
        <v>46110</v>
      </c>
      <c r="F192" s="6">
        <v>46132</v>
      </c>
      <c r="G192" s="17"/>
      <c r="H192" s="16"/>
      <c r="I192" s="16"/>
      <c r="J192" s="16"/>
      <c r="K192" s="16"/>
      <c r="L192" s="16"/>
      <c r="M192" s="16"/>
    </row>
    <row r="193" spans="1:15" ht="16" outlineLevel="3" x14ac:dyDescent="0.35">
      <c r="A193" s="4" t="s">
        <v>1527</v>
      </c>
      <c r="B193" s="5" t="s">
        <v>192</v>
      </c>
      <c r="C193" s="5">
        <v>20</v>
      </c>
      <c r="D193" s="8">
        <v>2.9217060587630995E-3</v>
      </c>
      <c r="E193" s="6">
        <v>46110</v>
      </c>
      <c r="F193" s="6">
        <v>46132</v>
      </c>
      <c r="G193" s="16">
        <f>VLOOKUP(A193,Sheet2!A:G,7,)</f>
        <v>0</v>
      </c>
      <c r="H193" s="16">
        <v>1</v>
      </c>
      <c r="I193" s="19">
        <f>IFERROR(J193-H193,0)</f>
        <v>0</v>
      </c>
      <c r="J193" s="16">
        <f>VLOOKUP(A193,Sheet2!A:H,8,)</f>
        <v>1</v>
      </c>
      <c r="K193" s="16"/>
      <c r="L193" s="16"/>
      <c r="M193" s="16"/>
      <c r="N193" s="22"/>
      <c r="O193" s="22"/>
    </row>
    <row r="194" spans="1:15" ht="16" outlineLevel="3" x14ac:dyDescent="0.35">
      <c r="A194" s="4" t="s">
        <v>193</v>
      </c>
      <c r="B194" s="5"/>
      <c r="C194" s="5">
        <v>66</v>
      </c>
      <c r="D194" s="8"/>
      <c r="E194" s="6">
        <v>46055</v>
      </c>
      <c r="F194" s="6">
        <v>46135</v>
      </c>
      <c r="G194" s="17"/>
      <c r="H194" s="16"/>
      <c r="I194" s="16"/>
      <c r="J194" s="16"/>
      <c r="K194" s="16"/>
      <c r="L194" s="16"/>
      <c r="M194" s="16"/>
    </row>
    <row r="195" spans="1:15" ht="16" outlineLevel="3" x14ac:dyDescent="0.35">
      <c r="A195" s="4" t="s">
        <v>1528</v>
      </c>
      <c r="B195" s="5" t="s">
        <v>194</v>
      </c>
      <c r="C195" s="5">
        <v>12</v>
      </c>
      <c r="D195" s="8">
        <v>9.2148748040527721E-4</v>
      </c>
      <c r="E195" s="6">
        <v>46055</v>
      </c>
      <c r="F195" s="6">
        <v>46068</v>
      </c>
      <c r="G195" s="16">
        <f>VLOOKUP(A195,Sheet2!A:G,7,)</f>
        <v>0.16669999999999999</v>
      </c>
      <c r="H195" s="16">
        <v>1</v>
      </c>
      <c r="I195" s="19">
        <f>IFERROR(J195-H195,0)</f>
        <v>0</v>
      </c>
      <c r="J195" s="16">
        <f>VLOOKUP(A195,Sheet2!A:H,8,)</f>
        <v>1</v>
      </c>
      <c r="K195" s="16"/>
      <c r="L195" s="16"/>
      <c r="M195" s="16"/>
      <c r="N195" s="22"/>
      <c r="O195" s="22"/>
    </row>
    <row r="196" spans="1:15" ht="16" outlineLevel="3" x14ac:dyDescent="0.35">
      <c r="A196" s="4" t="s">
        <v>1529</v>
      </c>
      <c r="B196" s="5" t="s">
        <v>195</v>
      </c>
      <c r="C196" s="5">
        <v>15</v>
      </c>
      <c r="D196" s="8">
        <v>5.9831550688121569E-4</v>
      </c>
      <c r="E196" s="6">
        <v>46069</v>
      </c>
      <c r="F196" s="6">
        <v>46086</v>
      </c>
      <c r="G196" s="16">
        <f>VLOOKUP(A196,Sheet2!A:G,7,)</f>
        <v>0</v>
      </c>
      <c r="H196" s="16">
        <v>1</v>
      </c>
      <c r="I196" s="19">
        <f>IFERROR(J196-H196,0)</f>
        <v>0</v>
      </c>
      <c r="J196" s="16">
        <f>VLOOKUP(A196,Sheet2!A:H,8,)</f>
        <v>1</v>
      </c>
      <c r="K196" s="16"/>
      <c r="L196" s="16"/>
      <c r="M196" s="16"/>
      <c r="N196" s="22"/>
      <c r="O196" s="22"/>
    </row>
    <row r="197" spans="1:15" ht="16" outlineLevel="3" x14ac:dyDescent="0.35">
      <c r="A197" s="4" t="s">
        <v>1530</v>
      </c>
      <c r="B197" s="5" t="s">
        <v>196</v>
      </c>
      <c r="C197" s="5">
        <v>16</v>
      </c>
      <c r="D197" s="8">
        <v>2.0920839572894714E-3</v>
      </c>
      <c r="E197" s="6">
        <v>46069</v>
      </c>
      <c r="F197" s="6">
        <v>46088</v>
      </c>
      <c r="G197" s="16">
        <f>VLOOKUP(A197,Sheet2!A:G,7,)</f>
        <v>0</v>
      </c>
      <c r="H197" s="16">
        <v>1</v>
      </c>
      <c r="I197" s="19">
        <f>IFERROR(J197-H197,0)</f>
        <v>0</v>
      </c>
      <c r="J197" s="16">
        <f>VLOOKUP(A197,Sheet2!A:H,8,)</f>
        <v>1</v>
      </c>
      <c r="K197" s="16"/>
      <c r="L197" s="16"/>
      <c r="M197" s="16"/>
      <c r="N197" s="22"/>
      <c r="O197" s="22"/>
    </row>
    <row r="198" spans="1:15" ht="16" outlineLevel="3" x14ac:dyDescent="0.35">
      <c r="A198" s="4" t="s">
        <v>1531</v>
      </c>
      <c r="B198" s="5" t="s">
        <v>197</v>
      </c>
      <c r="C198" s="5">
        <v>18</v>
      </c>
      <c r="D198" s="8">
        <v>6.3751490027611282E-3</v>
      </c>
      <c r="E198" s="6">
        <v>46089</v>
      </c>
      <c r="F198" s="6">
        <v>46112</v>
      </c>
      <c r="G198" s="16">
        <f>VLOOKUP(A198,Sheet2!A:G,7,)</f>
        <v>0</v>
      </c>
      <c r="H198" s="16">
        <v>1</v>
      </c>
      <c r="I198" s="19">
        <f>IFERROR(J198-H198,0)</f>
        <v>0</v>
      </c>
      <c r="J198" s="16">
        <f>VLOOKUP(A198,Sheet2!A:H,8,)</f>
        <v>1</v>
      </c>
      <c r="K198" s="16"/>
      <c r="L198" s="16"/>
      <c r="M198" s="16"/>
      <c r="N198" s="22"/>
      <c r="O198" s="22"/>
    </row>
    <row r="199" spans="1:15" ht="16" outlineLevel="3" x14ac:dyDescent="0.35">
      <c r="A199" s="4" t="s">
        <v>1532</v>
      </c>
      <c r="B199" s="5" t="s">
        <v>198</v>
      </c>
      <c r="C199" s="5">
        <v>20</v>
      </c>
      <c r="D199" s="8">
        <v>3.2674426094756559E-3</v>
      </c>
      <c r="E199" s="6">
        <v>46113</v>
      </c>
      <c r="F199" s="6">
        <v>46135</v>
      </c>
      <c r="G199" s="16">
        <f>VLOOKUP(A199,Sheet2!A:G,7,)</f>
        <v>0</v>
      </c>
      <c r="H199" s="16">
        <v>1</v>
      </c>
      <c r="I199" s="19">
        <f>IFERROR(J199-H199,0)</f>
        <v>0</v>
      </c>
      <c r="J199" s="16">
        <f>VLOOKUP(A199,Sheet2!A:H,8,)</f>
        <v>1</v>
      </c>
      <c r="K199" s="16"/>
      <c r="L199" s="16"/>
      <c r="M199" s="16"/>
      <c r="N199" s="22"/>
      <c r="O199" s="22"/>
    </row>
    <row r="200" spans="1:15" ht="16" outlineLevel="3" x14ac:dyDescent="0.35">
      <c r="A200" s="4" t="s">
        <v>199</v>
      </c>
      <c r="B200" s="5"/>
      <c r="C200" s="5">
        <v>20</v>
      </c>
      <c r="D200" s="8"/>
      <c r="E200" s="6">
        <v>46113</v>
      </c>
      <c r="F200" s="6">
        <v>46135</v>
      </c>
      <c r="G200" s="17"/>
      <c r="H200" s="16"/>
      <c r="I200" s="16"/>
      <c r="J200" s="16"/>
      <c r="K200" s="16"/>
      <c r="L200" s="16"/>
      <c r="M200" s="16"/>
    </row>
    <row r="201" spans="1:15" ht="16" outlineLevel="3" x14ac:dyDescent="0.35">
      <c r="A201" s="4" t="s">
        <v>1533</v>
      </c>
      <c r="B201" s="5" t="s">
        <v>200</v>
      </c>
      <c r="C201" s="5">
        <v>20</v>
      </c>
      <c r="D201" s="8">
        <v>4.4578683645112513E-3</v>
      </c>
      <c r="E201" s="6">
        <v>46113</v>
      </c>
      <c r="F201" s="6">
        <v>46135</v>
      </c>
      <c r="G201" s="16">
        <f>VLOOKUP(A201,Sheet2!A:G,7,)</f>
        <v>0</v>
      </c>
      <c r="H201" s="16">
        <v>1</v>
      </c>
      <c r="I201" s="19">
        <f>IFERROR(J201-H201,0)</f>
        <v>0</v>
      </c>
      <c r="J201" s="16">
        <f>VLOOKUP(A201,Sheet2!A:H,8,)</f>
        <v>1</v>
      </c>
      <c r="K201" s="16"/>
      <c r="L201" s="16"/>
      <c r="M201" s="16"/>
      <c r="N201" s="22"/>
      <c r="O201" s="22"/>
    </row>
    <row r="202" spans="1:15" ht="16" outlineLevel="3" x14ac:dyDescent="0.35">
      <c r="A202" s="4" t="s">
        <v>201</v>
      </c>
      <c r="B202" s="5"/>
      <c r="C202" s="5">
        <v>18</v>
      </c>
      <c r="D202" s="8"/>
      <c r="E202" s="6">
        <v>46137</v>
      </c>
      <c r="F202" s="6">
        <v>46156</v>
      </c>
      <c r="G202" s="17"/>
      <c r="H202" s="16"/>
      <c r="I202" s="16"/>
      <c r="J202" s="16"/>
      <c r="K202" s="16"/>
      <c r="L202" s="16"/>
      <c r="M202" s="16"/>
    </row>
    <row r="203" spans="1:15" ht="16" outlineLevel="3" x14ac:dyDescent="0.35">
      <c r="A203" s="4" t="s">
        <v>1534</v>
      </c>
      <c r="B203" s="5" t="s">
        <v>202</v>
      </c>
      <c r="C203" s="5">
        <v>18</v>
      </c>
      <c r="D203" s="8">
        <v>3.5519530661540813E-4</v>
      </c>
      <c r="E203" s="6">
        <v>46137</v>
      </c>
      <c r="F203" s="6">
        <v>46156</v>
      </c>
      <c r="G203" s="16">
        <f>VLOOKUP(A203,Sheet2!A:G,7,)</f>
        <v>0</v>
      </c>
      <c r="H203" s="16">
        <v>1</v>
      </c>
      <c r="I203" s="19">
        <f>IFERROR(J203-H203,0)</f>
        <v>0</v>
      </c>
      <c r="J203" s="16">
        <f>VLOOKUP(A203,Sheet2!A:H,8,)</f>
        <v>1</v>
      </c>
      <c r="K203" s="16"/>
      <c r="L203" s="16"/>
      <c r="M203" s="16"/>
      <c r="N203" s="22"/>
      <c r="O203" s="22"/>
    </row>
    <row r="204" spans="1:15" ht="16" outlineLevel="3" x14ac:dyDescent="0.35">
      <c r="A204" s="4" t="s">
        <v>1535</v>
      </c>
      <c r="B204" s="5" t="s">
        <v>203</v>
      </c>
      <c r="C204" s="5">
        <v>18</v>
      </c>
      <c r="D204" s="8">
        <v>4.5123906800899636E-4</v>
      </c>
      <c r="E204" s="6">
        <v>46137</v>
      </c>
      <c r="F204" s="6">
        <v>46156</v>
      </c>
      <c r="G204" s="16">
        <f>VLOOKUP(A204,Sheet2!A:G,7,)</f>
        <v>0</v>
      </c>
      <c r="H204" s="16">
        <v>1</v>
      </c>
      <c r="I204" s="19">
        <f>IFERROR(J204-H204,0)</f>
        <v>0</v>
      </c>
      <c r="J204" s="16">
        <f>VLOOKUP(A204,Sheet2!A:H,8,)</f>
        <v>1</v>
      </c>
      <c r="K204" s="16"/>
      <c r="L204" s="16"/>
      <c r="M204" s="16"/>
      <c r="N204" s="22"/>
      <c r="O204" s="22"/>
    </row>
    <row r="205" spans="1:15" ht="16" outlineLevel="3" x14ac:dyDescent="0.35">
      <c r="A205" s="4" t="s">
        <v>1536</v>
      </c>
      <c r="B205" s="5" t="s">
        <v>204</v>
      </c>
      <c r="C205" s="5">
        <v>18</v>
      </c>
      <c r="D205" s="8">
        <v>6.573900947183047E-4</v>
      </c>
      <c r="E205" s="6">
        <v>46137</v>
      </c>
      <c r="F205" s="6">
        <v>46156</v>
      </c>
      <c r="G205" s="16">
        <f>VLOOKUP(A205,Sheet2!A:G,7,)</f>
        <v>0</v>
      </c>
      <c r="H205" s="16">
        <v>1</v>
      </c>
      <c r="I205" s="19">
        <f>IFERROR(J205-H205,0)</f>
        <v>0</v>
      </c>
      <c r="J205" s="16">
        <f>VLOOKUP(A205,Sheet2!A:H,8,)</f>
        <v>1</v>
      </c>
      <c r="K205" s="16"/>
      <c r="L205" s="16"/>
      <c r="M205" s="16"/>
      <c r="N205" s="22"/>
      <c r="O205" s="22"/>
    </row>
    <row r="206" spans="1:15" ht="16" outlineLevel="3" x14ac:dyDescent="0.35">
      <c r="A206" s="4" t="s">
        <v>205</v>
      </c>
      <c r="B206" s="5"/>
      <c r="C206" s="5">
        <v>20</v>
      </c>
      <c r="D206" s="8"/>
      <c r="E206" s="6">
        <v>45995</v>
      </c>
      <c r="F206" s="6">
        <v>46018</v>
      </c>
      <c r="G206" s="17"/>
      <c r="H206" s="16"/>
      <c r="I206" s="16"/>
      <c r="J206" s="16"/>
      <c r="K206" s="16"/>
      <c r="L206" s="16"/>
      <c r="M206" s="16"/>
    </row>
    <row r="207" spans="1:15" ht="16" outlineLevel="3" x14ac:dyDescent="0.35">
      <c r="A207" s="4" t="s">
        <v>1537</v>
      </c>
      <c r="B207" s="5" t="s">
        <v>206</v>
      </c>
      <c r="C207" s="5">
        <v>20</v>
      </c>
      <c r="D207" s="8">
        <v>5.8991151377252391E-3</v>
      </c>
      <c r="E207" s="6">
        <v>45995</v>
      </c>
      <c r="F207" s="6">
        <v>46018</v>
      </c>
      <c r="G207" s="16">
        <f>VLOOKUP(A207,Sheet2!A:G,7,)</f>
        <v>1</v>
      </c>
      <c r="H207" s="16">
        <v>1</v>
      </c>
      <c r="I207" s="19">
        <f>IFERROR(J207-H207,0)</f>
        <v>0</v>
      </c>
      <c r="J207" s="16">
        <f>VLOOKUP(A207,Sheet2!A:H,8,)</f>
        <v>1</v>
      </c>
      <c r="K207" s="16"/>
      <c r="L207" s="16"/>
      <c r="M207" s="16"/>
      <c r="N207" s="22"/>
      <c r="O207" s="22"/>
    </row>
    <row r="208" spans="1:15" ht="16" outlineLevel="3" x14ac:dyDescent="0.35">
      <c r="A208" s="4" t="s">
        <v>207</v>
      </c>
      <c r="B208" s="5"/>
      <c r="C208" s="5">
        <v>48</v>
      </c>
      <c r="D208" s="8"/>
      <c r="E208" s="6">
        <v>46133</v>
      </c>
      <c r="F208" s="6">
        <v>46191</v>
      </c>
      <c r="G208" s="17"/>
      <c r="H208" s="16"/>
      <c r="I208" s="16"/>
      <c r="J208" s="16"/>
      <c r="K208" s="16"/>
      <c r="L208" s="16"/>
      <c r="M208" s="16"/>
    </row>
    <row r="209" spans="1:15" ht="16" outlineLevel="3" x14ac:dyDescent="0.35">
      <c r="A209" s="4" t="s">
        <v>1538</v>
      </c>
      <c r="B209" s="5" t="s">
        <v>208</v>
      </c>
      <c r="C209" s="5">
        <v>20</v>
      </c>
      <c r="D209" s="8">
        <v>3.1901982894257381E-3</v>
      </c>
      <c r="E209" s="6">
        <v>46133</v>
      </c>
      <c r="F209" s="6">
        <v>46155</v>
      </c>
      <c r="G209" s="16">
        <f>VLOOKUP(A209,Sheet2!A:G,7,)</f>
        <v>0</v>
      </c>
      <c r="H209" s="16">
        <v>0.5</v>
      </c>
      <c r="I209" s="19">
        <f>IFERROR(J209-H209,0)</f>
        <v>0</v>
      </c>
      <c r="J209" s="16">
        <f>VLOOKUP(A209,Sheet2!A:H,8,)</f>
        <v>0.5</v>
      </c>
      <c r="K209" s="16"/>
      <c r="L209" s="16" t="s">
        <v>2662</v>
      </c>
      <c r="M209" s="16"/>
      <c r="N209" s="22"/>
      <c r="O209" s="22"/>
    </row>
    <row r="210" spans="1:15" ht="16" outlineLevel="3" x14ac:dyDescent="0.35">
      <c r="A210" s="4" t="s">
        <v>1539</v>
      </c>
      <c r="B210" s="5" t="s">
        <v>209</v>
      </c>
      <c r="C210" s="5">
        <v>16</v>
      </c>
      <c r="D210" s="8">
        <v>7.765231909094227E-4</v>
      </c>
      <c r="E210" s="6">
        <v>46156</v>
      </c>
      <c r="F210" s="6">
        <v>46177</v>
      </c>
      <c r="G210" s="16">
        <f>VLOOKUP(A210,Sheet2!A:G,7,)</f>
        <v>0</v>
      </c>
      <c r="H210" s="16">
        <v>1</v>
      </c>
      <c r="I210" s="19">
        <f>IFERROR(J210-H210,0)</f>
        <v>0</v>
      </c>
      <c r="J210" s="16">
        <f>VLOOKUP(A210,Sheet2!A:H,8,)</f>
        <v>1</v>
      </c>
      <c r="K210" s="16"/>
      <c r="L210" s="16"/>
      <c r="M210" s="16"/>
      <c r="N210" s="22"/>
      <c r="O210" s="22"/>
    </row>
    <row r="211" spans="1:15" ht="16" outlineLevel="3" x14ac:dyDescent="0.35">
      <c r="A211" s="4" t="s">
        <v>1540</v>
      </c>
      <c r="B211" s="5" t="s">
        <v>210</v>
      </c>
      <c r="C211" s="5">
        <v>16</v>
      </c>
      <c r="D211" s="8">
        <v>5.7840095561834625E-4</v>
      </c>
      <c r="E211" s="6">
        <v>46156</v>
      </c>
      <c r="F211" s="6">
        <v>46177</v>
      </c>
      <c r="G211" s="16">
        <f>VLOOKUP(A211,Sheet2!A:G,7,)</f>
        <v>0</v>
      </c>
      <c r="H211" s="16">
        <v>1</v>
      </c>
      <c r="I211" s="19">
        <f>IFERROR(J211-H211,0)</f>
        <v>0</v>
      </c>
      <c r="J211" s="16">
        <f>VLOOKUP(A211,Sheet2!A:H,8,)</f>
        <v>1</v>
      </c>
      <c r="K211" s="16"/>
      <c r="L211" s="16"/>
      <c r="M211" s="16"/>
      <c r="N211" s="22"/>
      <c r="O211" s="22"/>
    </row>
    <row r="212" spans="1:15" ht="16" outlineLevel="3" x14ac:dyDescent="0.35">
      <c r="A212" s="4" t="s">
        <v>1541</v>
      </c>
      <c r="B212" s="5" t="s">
        <v>211</v>
      </c>
      <c r="C212" s="5">
        <v>12</v>
      </c>
      <c r="D212" s="8">
        <v>1.3816211898874128E-3</v>
      </c>
      <c r="E212" s="6">
        <v>46179</v>
      </c>
      <c r="F212" s="6">
        <v>46191</v>
      </c>
      <c r="G212" s="16">
        <f>VLOOKUP(A212,Sheet2!A:G,7,)</f>
        <v>0</v>
      </c>
      <c r="H212" s="16">
        <v>1</v>
      </c>
      <c r="I212" s="19">
        <f>IFERROR(J212-H212,0)</f>
        <v>0</v>
      </c>
      <c r="J212" s="16">
        <f>VLOOKUP(A212,Sheet2!A:H,8,)</f>
        <v>1</v>
      </c>
      <c r="K212" s="16"/>
      <c r="L212" s="16"/>
      <c r="M212" s="16"/>
      <c r="N212" s="22"/>
      <c r="O212" s="22"/>
    </row>
    <row r="213" spans="1:15" ht="16" outlineLevel="3" x14ac:dyDescent="0.35">
      <c r="A213" s="4" t="s">
        <v>212</v>
      </c>
      <c r="B213" s="5"/>
      <c r="C213" s="5">
        <v>20</v>
      </c>
      <c r="D213" s="8"/>
      <c r="E213" s="6">
        <v>46158</v>
      </c>
      <c r="F213" s="6">
        <v>46183</v>
      </c>
      <c r="G213" s="17"/>
      <c r="H213" s="16"/>
      <c r="I213" s="16"/>
      <c r="J213" s="16"/>
      <c r="K213" s="16"/>
      <c r="L213" s="16"/>
      <c r="M213" s="16"/>
    </row>
    <row r="214" spans="1:15" ht="16" outlineLevel="3" x14ac:dyDescent="0.35">
      <c r="A214" s="4" t="s">
        <v>1542</v>
      </c>
      <c r="B214" s="5" t="s">
        <v>213</v>
      </c>
      <c r="C214" s="5">
        <v>20</v>
      </c>
      <c r="D214" s="8">
        <v>1.0879143561106537E-2</v>
      </c>
      <c r="E214" s="6">
        <v>46158</v>
      </c>
      <c r="F214" s="6">
        <v>46183</v>
      </c>
      <c r="G214" s="16">
        <f>VLOOKUP(A214,Sheet2!A:G,7,)</f>
        <v>0</v>
      </c>
      <c r="H214" s="16">
        <v>1</v>
      </c>
      <c r="I214" s="19">
        <f>IFERROR(J214-H214,0)</f>
        <v>0</v>
      </c>
      <c r="J214" s="16">
        <f>VLOOKUP(A214,Sheet2!A:H,8,)</f>
        <v>1</v>
      </c>
      <c r="K214" s="16"/>
      <c r="L214" s="16"/>
      <c r="M214" s="16"/>
      <c r="N214" s="22"/>
      <c r="O214" s="22"/>
    </row>
    <row r="215" spans="1:15" ht="16" outlineLevel="3" x14ac:dyDescent="0.35">
      <c r="A215" s="4" t="s">
        <v>214</v>
      </c>
      <c r="B215" s="5"/>
      <c r="C215" s="5">
        <v>132</v>
      </c>
      <c r="D215" s="8"/>
      <c r="E215" s="6">
        <v>46019</v>
      </c>
      <c r="F215" s="6">
        <v>46211</v>
      </c>
      <c r="G215" s="17"/>
      <c r="H215" s="16"/>
      <c r="I215" s="16"/>
      <c r="J215" s="16"/>
      <c r="K215" s="16"/>
      <c r="L215" s="16"/>
      <c r="M215" s="16"/>
    </row>
    <row r="216" spans="1:15" ht="16" outlineLevel="3" x14ac:dyDescent="0.35">
      <c r="A216" s="4" t="s">
        <v>215</v>
      </c>
      <c r="B216" s="5"/>
      <c r="C216" s="5">
        <v>14</v>
      </c>
      <c r="D216" s="8"/>
      <c r="E216" s="6">
        <v>46037</v>
      </c>
      <c r="F216" s="6">
        <v>46056</v>
      </c>
      <c r="G216" s="17"/>
      <c r="H216" s="16"/>
      <c r="I216" s="16"/>
      <c r="J216" s="16"/>
      <c r="K216" s="16"/>
      <c r="L216" s="16"/>
      <c r="M216" s="16"/>
    </row>
    <row r="217" spans="1:15" ht="16" outlineLevel="3" x14ac:dyDescent="0.35">
      <c r="A217" s="4" t="s">
        <v>1543</v>
      </c>
      <c r="B217" s="5" t="s">
        <v>216</v>
      </c>
      <c r="C217" s="5">
        <v>14</v>
      </c>
      <c r="D217" s="8">
        <v>5.2671889059853474E-3</v>
      </c>
      <c r="E217" s="6">
        <v>46037</v>
      </c>
      <c r="F217" s="6">
        <v>46056</v>
      </c>
      <c r="G217" s="16">
        <f>VLOOKUP(A217,Sheet2!A:G,7,)</f>
        <v>1</v>
      </c>
      <c r="H217" s="16">
        <v>1</v>
      </c>
      <c r="I217" s="19">
        <f>IFERROR(J217-H217,0)</f>
        <v>0</v>
      </c>
      <c r="J217" s="16">
        <f>VLOOKUP(A217,Sheet2!A:H,8,)</f>
        <v>1</v>
      </c>
      <c r="K217" s="16"/>
      <c r="L217" s="16"/>
      <c r="M217" s="16"/>
      <c r="N217" s="22"/>
      <c r="O217" s="22"/>
    </row>
    <row r="218" spans="1:15" ht="16" outlineLevel="3" x14ac:dyDescent="0.35">
      <c r="A218" s="4" t="s">
        <v>217</v>
      </c>
      <c r="B218" s="5"/>
      <c r="C218" s="5">
        <v>14</v>
      </c>
      <c r="D218" s="8"/>
      <c r="E218" s="6">
        <v>46055</v>
      </c>
      <c r="F218" s="6">
        <v>46072</v>
      </c>
      <c r="G218" s="17"/>
      <c r="H218" s="16"/>
      <c r="I218" s="16"/>
      <c r="J218" s="16"/>
      <c r="K218" s="16"/>
      <c r="L218" s="16"/>
      <c r="M218" s="16"/>
    </row>
    <row r="219" spans="1:15" ht="16" outlineLevel="3" x14ac:dyDescent="0.35">
      <c r="A219" s="4" t="s">
        <v>1544</v>
      </c>
      <c r="B219" s="5" t="s">
        <v>218</v>
      </c>
      <c r="C219" s="5">
        <v>14</v>
      </c>
      <c r="D219" s="8">
        <v>3.6389316398515939E-4</v>
      </c>
      <c r="E219" s="6">
        <v>46055</v>
      </c>
      <c r="F219" s="6">
        <v>46072</v>
      </c>
      <c r="G219" s="16">
        <f>VLOOKUP(A219,Sheet2!A:G,7,)</f>
        <v>0.1429</v>
      </c>
      <c r="H219" s="16">
        <v>1</v>
      </c>
      <c r="I219" s="19">
        <f>IFERROR(J219-H219,0)</f>
        <v>0</v>
      </c>
      <c r="J219" s="16">
        <f>VLOOKUP(A219,Sheet2!A:H,8,)</f>
        <v>1</v>
      </c>
      <c r="K219" s="16"/>
      <c r="L219" s="16"/>
      <c r="M219" s="16"/>
      <c r="N219" s="22"/>
      <c r="O219" s="22"/>
    </row>
    <row r="220" spans="1:15" ht="16" outlineLevel="3" x14ac:dyDescent="0.35">
      <c r="A220" s="4" t="s">
        <v>219</v>
      </c>
      <c r="B220" s="5"/>
      <c r="C220" s="5">
        <v>14</v>
      </c>
      <c r="D220" s="8"/>
      <c r="E220" s="6">
        <v>46098</v>
      </c>
      <c r="F220" s="6">
        <v>46120</v>
      </c>
      <c r="G220" s="17"/>
      <c r="H220" s="16"/>
      <c r="I220" s="16"/>
      <c r="J220" s="16"/>
      <c r="K220" s="16"/>
      <c r="L220" s="16"/>
      <c r="M220" s="16"/>
    </row>
    <row r="221" spans="1:15" ht="16" outlineLevel="3" x14ac:dyDescent="0.35">
      <c r="A221" s="4" t="s">
        <v>1545</v>
      </c>
      <c r="B221" s="5" t="s">
        <v>220</v>
      </c>
      <c r="C221" s="5">
        <v>14</v>
      </c>
      <c r="D221" s="8">
        <v>1.0525981690226135E-3</v>
      </c>
      <c r="E221" s="6">
        <v>46098</v>
      </c>
      <c r="F221" s="6">
        <v>46120</v>
      </c>
      <c r="G221" s="16">
        <f>VLOOKUP(A221,Sheet2!A:G,7,)</f>
        <v>1</v>
      </c>
      <c r="H221" s="16">
        <v>0.5</v>
      </c>
      <c r="I221" s="19">
        <f>IFERROR(J221-H221,0)</f>
        <v>0</v>
      </c>
      <c r="J221" s="16">
        <f>VLOOKUP(A221,Sheet2!A:H,8,)</f>
        <v>0.5</v>
      </c>
      <c r="K221" s="16"/>
      <c r="L221" s="16" t="s">
        <v>2609</v>
      </c>
      <c r="M221" s="16"/>
      <c r="N221" s="22"/>
      <c r="O221" s="22"/>
    </row>
    <row r="222" spans="1:15" ht="16" outlineLevel="3" x14ac:dyDescent="0.35">
      <c r="A222" s="4" t="s">
        <v>221</v>
      </c>
      <c r="B222" s="5"/>
      <c r="C222" s="5">
        <v>14</v>
      </c>
      <c r="D222" s="8"/>
      <c r="E222" s="6">
        <v>46084</v>
      </c>
      <c r="F222" s="6">
        <v>46106</v>
      </c>
      <c r="G222" s="17"/>
      <c r="H222" s="16"/>
      <c r="I222" s="16"/>
      <c r="J222" s="16"/>
      <c r="K222" s="16"/>
      <c r="L222" s="16"/>
      <c r="M222" s="16"/>
    </row>
    <row r="223" spans="1:15" ht="16" outlineLevel="3" x14ac:dyDescent="0.35">
      <c r="A223" s="4" t="s">
        <v>1546</v>
      </c>
      <c r="B223" s="5" t="s">
        <v>222</v>
      </c>
      <c r="C223" s="5">
        <v>14</v>
      </c>
      <c r="D223" s="8">
        <v>1.4132247168915316E-3</v>
      </c>
      <c r="E223" s="6">
        <v>46084</v>
      </c>
      <c r="F223" s="6">
        <v>46106</v>
      </c>
      <c r="G223" s="16">
        <f>VLOOKUP(A223,Sheet2!A:G,7,)</f>
        <v>1</v>
      </c>
      <c r="H223" s="16">
        <v>0.8</v>
      </c>
      <c r="I223" s="19">
        <f>IFERROR(J223-H223,0)</f>
        <v>0</v>
      </c>
      <c r="J223" s="16">
        <f>VLOOKUP(A223,Sheet2!A:H,8,)</f>
        <v>0.8</v>
      </c>
      <c r="K223" s="16"/>
      <c r="L223" s="16" t="s">
        <v>2584</v>
      </c>
      <c r="M223" s="16"/>
      <c r="N223" s="22"/>
      <c r="O223" s="22"/>
    </row>
    <row r="224" spans="1:15" ht="16" outlineLevel="3" x14ac:dyDescent="0.35">
      <c r="A224" s="4" t="s">
        <v>223</v>
      </c>
      <c r="B224" s="5"/>
      <c r="C224" s="5">
        <v>14</v>
      </c>
      <c r="D224" s="8"/>
      <c r="E224" s="6">
        <v>46069</v>
      </c>
      <c r="F224" s="6">
        <v>46089</v>
      </c>
      <c r="G224" s="17"/>
      <c r="H224" s="16"/>
      <c r="I224" s="16"/>
      <c r="J224" s="16"/>
      <c r="K224" s="16"/>
      <c r="L224" s="16"/>
      <c r="M224" s="16"/>
    </row>
    <row r="225" spans="1:15" ht="16" outlineLevel="3" x14ac:dyDescent="0.35">
      <c r="A225" s="4" t="s">
        <v>1547</v>
      </c>
      <c r="B225" s="5" t="s">
        <v>224</v>
      </c>
      <c r="C225" s="5">
        <v>14</v>
      </c>
      <c r="D225" s="8">
        <v>2.7686211452674318E-4</v>
      </c>
      <c r="E225" s="6">
        <v>46069</v>
      </c>
      <c r="F225" s="6">
        <v>46089</v>
      </c>
      <c r="G225" s="16">
        <f>VLOOKUP(A225,Sheet2!A:G,7,)</f>
        <v>0</v>
      </c>
      <c r="H225" s="16">
        <v>0</v>
      </c>
      <c r="I225" s="19">
        <f>IFERROR(J225-H225,0)</f>
        <v>0</v>
      </c>
      <c r="J225" s="16">
        <f>VLOOKUP(A225,Sheet2!A:H,8,)</f>
        <v>0</v>
      </c>
      <c r="K225" s="16"/>
      <c r="L225" s="16" t="s">
        <v>2663</v>
      </c>
      <c r="M225" s="16"/>
      <c r="N225" s="22"/>
      <c r="O225" s="22"/>
    </row>
    <row r="226" spans="1:15" ht="16" outlineLevel="3" x14ac:dyDescent="0.35">
      <c r="A226" s="4" t="s">
        <v>1548</v>
      </c>
      <c r="B226" s="5" t="s">
        <v>225</v>
      </c>
      <c r="C226" s="5">
        <v>14</v>
      </c>
      <c r="D226" s="8">
        <v>2.3856792800743107E-4</v>
      </c>
      <c r="E226" s="6">
        <v>46069</v>
      </c>
      <c r="F226" s="6">
        <v>46089</v>
      </c>
      <c r="G226" s="16">
        <f>VLOOKUP(A226,Sheet2!A:G,7,)</f>
        <v>1</v>
      </c>
      <c r="H226" s="16">
        <v>1</v>
      </c>
      <c r="I226" s="19">
        <f>IFERROR(J226-H226,0)</f>
        <v>0</v>
      </c>
      <c r="J226" s="16">
        <f>VLOOKUP(A226,Sheet2!A:H,8,)</f>
        <v>1</v>
      </c>
      <c r="K226" s="16"/>
      <c r="L226" s="16" t="s">
        <v>2664</v>
      </c>
      <c r="M226" s="16"/>
      <c r="N226" s="22"/>
      <c r="O226" s="22"/>
    </row>
    <row r="227" spans="1:15" ht="16" outlineLevel="3" x14ac:dyDescent="0.35">
      <c r="A227" s="4" t="s">
        <v>226</v>
      </c>
      <c r="B227" s="5"/>
      <c r="C227" s="5">
        <v>14</v>
      </c>
      <c r="D227" s="8"/>
      <c r="E227" s="6">
        <v>46096</v>
      </c>
      <c r="F227" s="6">
        <v>46118</v>
      </c>
      <c r="G227" s="17"/>
      <c r="H227" s="16"/>
      <c r="I227" s="16"/>
      <c r="J227" s="16"/>
      <c r="K227" s="16"/>
      <c r="L227" s="16"/>
      <c r="M227" s="16"/>
      <c r="N227" s="22"/>
    </row>
    <row r="228" spans="1:15" ht="16" outlineLevel="3" x14ac:dyDescent="0.35">
      <c r="A228" s="4" t="s">
        <v>1549</v>
      </c>
      <c r="B228" s="5" t="s">
        <v>227</v>
      </c>
      <c r="C228" s="5">
        <v>14</v>
      </c>
      <c r="D228" s="8">
        <v>3.4203700956886133E-4</v>
      </c>
      <c r="E228" s="6">
        <v>46096</v>
      </c>
      <c r="F228" s="6">
        <v>46118</v>
      </c>
      <c r="G228" s="16">
        <f>VLOOKUP(A228,Sheet2!A:G,7,)</f>
        <v>1</v>
      </c>
      <c r="H228" s="16">
        <v>1</v>
      </c>
      <c r="I228" s="19">
        <f>IFERROR(J228-H228,0)</f>
        <v>0</v>
      </c>
      <c r="J228" s="16">
        <f>VLOOKUP(A228,Sheet2!A:H,8,)</f>
        <v>1</v>
      </c>
      <c r="K228" s="16"/>
      <c r="L228" s="16"/>
      <c r="M228" s="16"/>
      <c r="N228" s="22"/>
      <c r="O228" s="22"/>
    </row>
    <row r="229" spans="1:15" ht="16" outlineLevel="3" x14ac:dyDescent="0.35">
      <c r="A229" s="4" t="s">
        <v>228</v>
      </c>
      <c r="B229" s="5"/>
      <c r="C229" s="5">
        <v>14</v>
      </c>
      <c r="D229" s="8"/>
      <c r="E229" s="6">
        <v>46110</v>
      </c>
      <c r="F229" s="6">
        <v>46127</v>
      </c>
      <c r="G229" s="17"/>
      <c r="H229" s="16"/>
      <c r="I229" s="16"/>
      <c r="J229" s="16"/>
      <c r="K229" s="16"/>
      <c r="L229" s="16"/>
      <c r="M229" s="16"/>
      <c r="N229" s="22"/>
    </row>
    <row r="230" spans="1:15" ht="16" outlineLevel="3" x14ac:dyDescent="0.35">
      <c r="A230" s="4" t="s">
        <v>1550</v>
      </c>
      <c r="B230" s="5" t="s">
        <v>229</v>
      </c>
      <c r="C230" s="5">
        <v>14</v>
      </c>
      <c r="D230" s="8">
        <v>3.0517278753416891E-3</v>
      </c>
      <c r="E230" s="6">
        <v>46110</v>
      </c>
      <c r="F230" s="6">
        <v>46127</v>
      </c>
      <c r="G230" s="16">
        <f>VLOOKUP(A230,Sheet2!A:G,7,)</f>
        <v>0</v>
      </c>
      <c r="H230" s="16">
        <v>1</v>
      </c>
      <c r="I230" s="19">
        <f>IFERROR(J230-H230,0)</f>
        <v>0</v>
      </c>
      <c r="J230" s="16">
        <f>VLOOKUP(A230,Sheet2!A:H,8,)</f>
        <v>1</v>
      </c>
      <c r="K230" s="16"/>
      <c r="L230" s="16"/>
      <c r="M230" s="16"/>
      <c r="N230" s="22"/>
      <c r="O230" s="22"/>
    </row>
    <row r="231" spans="1:15" ht="16" outlineLevel="3" x14ac:dyDescent="0.35">
      <c r="A231" s="4" t="s">
        <v>230</v>
      </c>
      <c r="B231" s="5"/>
      <c r="C231" s="5">
        <v>43</v>
      </c>
      <c r="D231" s="8"/>
      <c r="E231" s="6">
        <v>46068</v>
      </c>
      <c r="F231" s="6">
        <v>46132</v>
      </c>
      <c r="G231" s="17"/>
      <c r="H231" s="16"/>
      <c r="I231" s="16"/>
      <c r="J231" s="16"/>
      <c r="K231" s="16"/>
      <c r="L231" s="16"/>
      <c r="M231" s="16"/>
      <c r="N231" s="22"/>
    </row>
    <row r="232" spans="1:15" ht="16" outlineLevel="3" x14ac:dyDescent="0.35">
      <c r="A232" s="4" t="s">
        <v>1551</v>
      </c>
      <c r="B232" s="5" t="s">
        <v>231</v>
      </c>
      <c r="C232" s="5">
        <v>14</v>
      </c>
      <c r="D232" s="8">
        <v>1.6588899915611583E-4</v>
      </c>
      <c r="E232" s="6">
        <v>46068</v>
      </c>
      <c r="F232" s="6">
        <v>46086</v>
      </c>
      <c r="G232" s="16">
        <f>VLOOKUP(A232,Sheet2!A:G,7,)</f>
        <v>0</v>
      </c>
      <c r="H232" s="16">
        <v>1</v>
      </c>
      <c r="I232" s="19">
        <f>IFERROR(J232-H232,0)</f>
        <v>0</v>
      </c>
      <c r="J232" s="16">
        <f>VLOOKUP(A232,Sheet2!A:H,8,)</f>
        <v>1</v>
      </c>
      <c r="K232" s="16"/>
      <c r="L232" s="16"/>
      <c r="M232" s="16"/>
      <c r="N232" s="22"/>
      <c r="O232" s="22"/>
    </row>
    <row r="233" spans="1:15" ht="16" outlineLevel="3" x14ac:dyDescent="0.35">
      <c r="A233" s="4" t="s">
        <v>1552</v>
      </c>
      <c r="B233" s="5" t="s">
        <v>232</v>
      </c>
      <c r="C233" s="5">
        <v>14</v>
      </c>
      <c r="D233" s="8">
        <v>1.2795295970496989E-3</v>
      </c>
      <c r="E233" s="6">
        <v>46089</v>
      </c>
      <c r="F233" s="6">
        <v>46111</v>
      </c>
      <c r="G233" s="16">
        <f>VLOOKUP(A233,Sheet2!A:G,7,)</f>
        <v>0</v>
      </c>
      <c r="H233" s="16">
        <v>1</v>
      </c>
      <c r="I233" s="19">
        <f>IFERROR(J233-H233,0)</f>
        <v>0</v>
      </c>
      <c r="J233" s="16">
        <f>VLOOKUP(A233,Sheet2!A:H,8,)</f>
        <v>1</v>
      </c>
      <c r="K233" s="16"/>
      <c r="L233" s="16"/>
      <c r="M233" s="16"/>
      <c r="N233" s="22"/>
      <c r="O233" s="22"/>
    </row>
    <row r="234" spans="1:15" ht="16" outlineLevel="3" x14ac:dyDescent="0.35">
      <c r="A234" s="4" t="s">
        <v>1553</v>
      </c>
      <c r="B234" s="5" t="s">
        <v>233</v>
      </c>
      <c r="C234" s="5">
        <v>14</v>
      </c>
      <c r="D234" s="8">
        <v>6.0892610573589885E-3</v>
      </c>
      <c r="E234" s="6">
        <v>46113</v>
      </c>
      <c r="F234" s="6">
        <v>46132</v>
      </c>
      <c r="G234" s="16">
        <f>VLOOKUP(A234,Sheet2!A:G,7,)</f>
        <v>0</v>
      </c>
      <c r="H234" s="16">
        <v>1</v>
      </c>
      <c r="I234" s="19">
        <f>IFERROR(J234-H234,0)</f>
        <v>0</v>
      </c>
      <c r="J234" s="16">
        <f>VLOOKUP(A234,Sheet2!A:H,8,)</f>
        <v>1</v>
      </c>
      <c r="K234" s="16"/>
      <c r="L234" s="16"/>
      <c r="M234" s="16"/>
      <c r="N234" s="22"/>
      <c r="O234" s="22"/>
    </row>
    <row r="235" spans="1:15" ht="16" outlineLevel="3" x14ac:dyDescent="0.35">
      <c r="A235" s="4" t="s">
        <v>234</v>
      </c>
      <c r="B235" s="5"/>
      <c r="C235" s="5">
        <v>14</v>
      </c>
      <c r="D235" s="8"/>
      <c r="E235" s="6">
        <v>46133</v>
      </c>
      <c r="F235" s="6">
        <v>46152</v>
      </c>
      <c r="G235" s="17"/>
      <c r="H235" s="16"/>
      <c r="I235" s="16"/>
      <c r="J235" s="16"/>
      <c r="K235" s="16"/>
      <c r="L235" s="16"/>
      <c r="M235" s="16"/>
      <c r="N235" s="22"/>
    </row>
    <row r="236" spans="1:15" ht="16" outlineLevel="3" x14ac:dyDescent="0.35">
      <c r="A236" s="4" t="s">
        <v>1554</v>
      </c>
      <c r="B236" s="5" t="s">
        <v>235</v>
      </c>
      <c r="C236" s="5">
        <v>14</v>
      </c>
      <c r="D236" s="8">
        <v>2.9217060587630995E-3</v>
      </c>
      <c r="E236" s="6">
        <v>46133</v>
      </c>
      <c r="F236" s="6">
        <v>46152</v>
      </c>
      <c r="G236" s="16">
        <f>VLOOKUP(A236,Sheet2!A:G,7,)</f>
        <v>0</v>
      </c>
      <c r="H236" s="16">
        <v>1</v>
      </c>
      <c r="I236" s="19">
        <f>IFERROR(J236-H236,0)</f>
        <v>0</v>
      </c>
      <c r="J236" s="16">
        <f>VLOOKUP(A236,Sheet2!A:H,8,)</f>
        <v>1</v>
      </c>
      <c r="K236" s="16"/>
      <c r="L236" s="16"/>
      <c r="M236" s="16"/>
      <c r="N236" s="22"/>
      <c r="O236" s="22"/>
    </row>
    <row r="237" spans="1:15" ht="16" outlineLevel="3" x14ac:dyDescent="0.35">
      <c r="A237" s="4" t="s">
        <v>236</v>
      </c>
      <c r="B237" s="5"/>
      <c r="C237" s="5">
        <v>59</v>
      </c>
      <c r="D237" s="8"/>
      <c r="E237" s="6">
        <v>46069</v>
      </c>
      <c r="F237" s="6">
        <v>46155</v>
      </c>
      <c r="G237" s="17"/>
      <c r="H237" s="16"/>
      <c r="I237" s="16"/>
      <c r="J237" s="16"/>
      <c r="K237" s="16"/>
      <c r="L237" s="16"/>
      <c r="M237" s="16"/>
      <c r="N237" s="22"/>
    </row>
    <row r="238" spans="1:15" ht="16" outlineLevel="3" x14ac:dyDescent="0.35">
      <c r="A238" s="4" t="s">
        <v>1555</v>
      </c>
      <c r="B238" s="5" t="s">
        <v>237</v>
      </c>
      <c r="C238" s="5">
        <v>14</v>
      </c>
      <c r="D238" s="8">
        <v>9.2148748040527721E-4</v>
      </c>
      <c r="E238" s="6">
        <v>46069</v>
      </c>
      <c r="F238" s="6">
        <v>46089</v>
      </c>
      <c r="G238" s="16">
        <f>VLOOKUP(A238,Sheet2!A:G,7,)</f>
        <v>0</v>
      </c>
      <c r="H238" s="16">
        <v>1</v>
      </c>
      <c r="I238" s="19">
        <f>IFERROR(J238-H238,0)</f>
        <v>0</v>
      </c>
      <c r="J238" s="16">
        <f>VLOOKUP(A238,Sheet2!A:H,8,)</f>
        <v>1</v>
      </c>
      <c r="K238" s="16"/>
      <c r="L238" s="16"/>
      <c r="M238" s="16"/>
      <c r="N238" s="22"/>
      <c r="O238" s="22"/>
    </row>
    <row r="239" spans="1:15" ht="16" outlineLevel="3" x14ac:dyDescent="0.35">
      <c r="A239" s="4" t="s">
        <v>1556</v>
      </c>
      <c r="B239" s="5" t="s">
        <v>238</v>
      </c>
      <c r="C239" s="5">
        <v>14</v>
      </c>
      <c r="D239" s="8">
        <v>5.9831550688121569E-4</v>
      </c>
      <c r="E239" s="6">
        <v>46089</v>
      </c>
      <c r="F239" s="6">
        <v>46111</v>
      </c>
      <c r="G239" s="16">
        <f>VLOOKUP(A239,Sheet2!A:G,7,)</f>
        <v>0</v>
      </c>
      <c r="H239" s="16">
        <v>1</v>
      </c>
      <c r="I239" s="19">
        <f>IFERROR(J239-H239,0)</f>
        <v>0</v>
      </c>
      <c r="J239" s="16">
        <f>VLOOKUP(A239,Sheet2!A:H,8,)</f>
        <v>1</v>
      </c>
      <c r="K239" s="16"/>
      <c r="L239" s="16"/>
      <c r="M239" s="16"/>
      <c r="N239" s="22"/>
      <c r="O239" s="22"/>
    </row>
    <row r="240" spans="1:15" ht="16" outlineLevel="3" x14ac:dyDescent="0.35">
      <c r="A240" s="4" t="s">
        <v>1557</v>
      </c>
      <c r="B240" s="5" t="s">
        <v>239</v>
      </c>
      <c r="C240" s="5">
        <v>14</v>
      </c>
      <c r="D240" s="8">
        <v>2.0920839572894714E-3</v>
      </c>
      <c r="E240" s="6">
        <v>46089</v>
      </c>
      <c r="F240" s="6">
        <v>46111</v>
      </c>
      <c r="G240" s="16">
        <f>VLOOKUP(A240,Sheet2!A:G,7,)</f>
        <v>0</v>
      </c>
      <c r="H240" s="16">
        <v>0.9</v>
      </c>
      <c r="I240" s="19">
        <f>IFERROR(J240-H240,0)</f>
        <v>0</v>
      </c>
      <c r="J240" s="16">
        <f>VLOOKUP(A240,Sheet2!A:H,8,)</f>
        <v>0.9</v>
      </c>
      <c r="K240" s="16"/>
      <c r="L240" s="16" t="s">
        <v>2665</v>
      </c>
      <c r="M240" s="16"/>
      <c r="N240" s="22"/>
      <c r="O240" s="22"/>
    </row>
    <row r="241" spans="1:15" ht="16" outlineLevel="3" x14ac:dyDescent="0.35">
      <c r="A241" s="4" t="s">
        <v>1558</v>
      </c>
      <c r="B241" s="5" t="s">
        <v>240</v>
      </c>
      <c r="C241" s="5">
        <v>14</v>
      </c>
      <c r="D241" s="8">
        <v>6.3751490027611282E-3</v>
      </c>
      <c r="E241" s="6">
        <v>46113</v>
      </c>
      <c r="F241" s="6">
        <v>46132</v>
      </c>
      <c r="G241" s="16">
        <f>VLOOKUP(A241,Sheet2!A:G,7,)</f>
        <v>0</v>
      </c>
      <c r="H241" s="16">
        <v>1</v>
      </c>
      <c r="I241" s="19">
        <f>IFERROR(J241-H241,0)</f>
        <v>0</v>
      </c>
      <c r="J241" s="16">
        <f>VLOOKUP(A241,Sheet2!A:H,8,)</f>
        <v>1</v>
      </c>
      <c r="K241" s="16"/>
      <c r="L241" s="16"/>
      <c r="M241" s="16"/>
      <c r="N241" s="22"/>
      <c r="O241" s="22"/>
    </row>
    <row r="242" spans="1:15" ht="16" outlineLevel="3" x14ac:dyDescent="0.35">
      <c r="A242" s="4" t="s">
        <v>1559</v>
      </c>
      <c r="B242" s="5" t="s">
        <v>241</v>
      </c>
      <c r="C242" s="5">
        <v>14</v>
      </c>
      <c r="D242" s="8">
        <v>3.2674426094756559E-3</v>
      </c>
      <c r="E242" s="6">
        <v>46138</v>
      </c>
      <c r="F242" s="6">
        <v>46155</v>
      </c>
      <c r="G242" s="16">
        <f>VLOOKUP(A242,Sheet2!A:G,7,)</f>
        <v>1</v>
      </c>
      <c r="H242" s="16">
        <v>0.8</v>
      </c>
      <c r="I242" s="19">
        <f>IFERROR(J242-H242,0)</f>
        <v>0</v>
      </c>
      <c r="J242" s="16">
        <f>VLOOKUP(A242,Sheet2!A:H,8,)</f>
        <v>0.8</v>
      </c>
      <c r="K242" s="16"/>
      <c r="L242" s="16" t="s">
        <v>2618</v>
      </c>
      <c r="M242" s="16"/>
      <c r="N242" s="22"/>
      <c r="O242" s="22"/>
    </row>
    <row r="243" spans="1:15" ht="16" outlineLevel="3" x14ac:dyDescent="0.35">
      <c r="A243" s="4" t="s">
        <v>242</v>
      </c>
      <c r="B243" s="5"/>
      <c r="C243" s="5">
        <v>14</v>
      </c>
      <c r="D243" s="8"/>
      <c r="E243" s="6">
        <v>46138</v>
      </c>
      <c r="F243" s="6">
        <v>46155</v>
      </c>
      <c r="G243" s="17"/>
      <c r="H243" s="16"/>
      <c r="I243" s="16"/>
      <c r="J243" s="16"/>
      <c r="K243" s="16"/>
      <c r="L243" s="16"/>
      <c r="M243" s="16"/>
      <c r="N243" s="22"/>
    </row>
    <row r="244" spans="1:15" ht="16" outlineLevel="3" x14ac:dyDescent="0.35">
      <c r="A244" s="4" t="s">
        <v>1560</v>
      </c>
      <c r="B244" s="5" t="s">
        <v>243</v>
      </c>
      <c r="C244" s="5">
        <v>14</v>
      </c>
      <c r="D244" s="8">
        <v>4.4578683645112513E-3</v>
      </c>
      <c r="E244" s="6">
        <v>46138</v>
      </c>
      <c r="F244" s="6">
        <v>46155</v>
      </c>
      <c r="G244" s="16">
        <f>VLOOKUP(A244,Sheet2!A:G,7,)</f>
        <v>0</v>
      </c>
      <c r="H244" s="16">
        <v>0.9</v>
      </c>
      <c r="I244" s="19">
        <f>IFERROR(J244-H244,0)</f>
        <v>0</v>
      </c>
      <c r="J244" s="16">
        <f>VLOOKUP(A244,Sheet2!A:H,8,)</f>
        <v>0.9</v>
      </c>
      <c r="K244" s="16"/>
      <c r="L244" s="16" t="s">
        <v>2584</v>
      </c>
      <c r="M244" s="16"/>
      <c r="N244" s="22"/>
      <c r="O244" s="22"/>
    </row>
    <row r="245" spans="1:15" ht="16" outlineLevel="3" x14ac:dyDescent="0.35">
      <c r="A245" s="4" t="s">
        <v>244</v>
      </c>
      <c r="B245" s="5"/>
      <c r="C245" s="5">
        <v>14</v>
      </c>
      <c r="D245" s="8"/>
      <c r="E245" s="6">
        <v>46159</v>
      </c>
      <c r="F245" s="6">
        <v>46181</v>
      </c>
      <c r="G245" s="17"/>
      <c r="H245" s="16"/>
      <c r="I245" s="16"/>
      <c r="J245" s="16"/>
      <c r="K245" s="16"/>
      <c r="L245" s="16"/>
      <c r="M245" s="16"/>
      <c r="N245" s="22"/>
    </row>
    <row r="246" spans="1:15" ht="16" outlineLevel="3" x14ac:dyDescent="0.35">
      <c r="A246" s="4" t="s">
        <v>1561</v>
      </c>
      <c r="B246" s="5" t="s">
        <v>245</v>
      </c>
      <c r="C246" s="5">
        <v>14</v>
      </c>
      <c r="D246" s="8">
        <v>3.5519530661540813E-4</v>
      </c>
      <c r="E246" s="6">
        <v>46159</v>
      </c>
      <c r="F246" s="6">
        <v>46181</v>
      </c>
      <c r="G246" s="16">
        <f>VLOOKUP(A246,Sheet2!A:G,7,)</f>
        <v>0</v>
      </c>
      <c r="H246" s="16">
        <v>0</v>
      </c>
      <c r="I246" s="19">
        <f>IFERROR(J246-H246,0)</f>
        <v>0</v>
      </c>
      <c r="J246" s="16">
        <f>VLOOKUP(A246,Sheet2!A:H,8,)</f>
        <v>0</v>
      </c>
      <c r="K246" s="16"/>
      <c r="L246" s="16" t="s">
        <v>2660</v>
      </c>
      <c r="M246" s="16"/>
      <c r="N246" s="22"/>
      <c r="O246" s="22"/>
    </row>
    <row r="247" spans="1:15" ht="16" outlineLevel="3" x14ac:dyDescent="0.35">
      <c r="A247" s="4" t="s">
        <v>1562</v>
      </c>
      <c r="B247" s="5" t="s">
        <v>246</v>
      </c>
      <c r="C247" s="5">
        <v>14</v>
      </c>
      <c r="D247" s="8">
        <v>4.5123906800899636E-4</v>
      </c>
      <c r="E247" s="6">
        <v>46159</v>
      </c>
      <c r="F247" s="6">
        <v>46181</v>
      </c>
      <c r="G247" s="16">
        <f>VLOOKUP(A247,Sheet2!A:G,7,)</f>
        <v>0</v>
      </c>
      <c r="H247" s="16">
        <v>0</v>
      </c>
      <c r="I247" s="19">
        <f>IFERROR(J247-H247,0)</f>
        <v>0</v>
      </c>
      <c r="J247" s="16">
        <f>VLOOKUP(A247,Sheet2!A:H,8,)</f>
        <v>0</v>
      </c>
      <c r="K247" s="16"/>
      <c r="L247" s="16" t="s">
        <v>2660</v>
      </c>
      <c r="M247" s="16"/>
      <c r="N247" s="22"/>
      <c r="O247" s="22"/>
    </row>
    <row r="248" spans="1:15" ht="16" outlineLevel="3" x14ac:dyDescent="0.35">
      <c r="A248" s="4" t="s">
        <v>1563</v>
      </c>
      <c r="B248" s="5" t="s">
        <v>247</v>
      </c>
      <c r="C248" s="5">
        <v>14</v>
      </c>
      <c r="D248" s="8">
        <v>6.573900947183047E-4</v>
      </c>
      <c r="E248" s="6">
        <v>46159</v>
      </c>
      <c r="F248" s="6">
        <v>46181</v>
      </c>
      <c r="G248" s="16">
        <f>VLOOKUP(A248,Sheet2!A:G,7,)</f>
        <v>0</v>
      </c>
      <c r="H248" s="16">
        <v>1</v>
      </c>
      <c r="I248" s="19">
        <f>IFERROR(J248-H248,0)</f>
        <v>0</v>
      </c>
      <c r="J248" s="16">
        <f>VLOOKUP(A248,Sheet2!A:H,8,)</f>
        <v>1</v>
      </c>
      <c r="K248" s="16"/>
      <c r="L248" s="16"/>
      <c r="M248" s="16"/>
      <c r="N248" s="22"/>
      <c r="O248" s="22"/>
    </row>
    <row r="249" spans="1:15" ht="16" outlineLevel="3" x14ac:dyDescent="0.35">
      <c r="A249" s="4" t="s">
        <v>248</v>
      </c>
      <c r="B249" s="5"/>
      <c r="C249" s="5">
        <v>14</v>
      </c>
      <c r="D249" s="8"/>
      <c r="E249" s="6">
        <v>46019</v>
      </c>
      <c r="F249" s="6">
        <v>46036</v>
      </c>
      <c r="G249" s="17"/>
      <c r="H249" s="16"/>
      <c r="I249" s="16"/>
      <c r="J249" s="16"/>
      <c r="K249" s="16"/>
      <c r="L249" s="16"/>
      <c r="M249" s="16"/>
      <c r="N249" s="22"/>
    </row>
    <row r="250" spans="1:15" ht="16" outlineLevel="3" x14ac:dyDescent="0.35">
      <c r="A250" s="4" t="s">
        <v>1564</v>
      </c>
      <c r="B250" s="5" t="s">
        <v>249</v>
      </c>
      <c r="C250" s="5">
        <v>14</v>
      </c>
      <c r="D250" s="8">
        <v>5.8991151377252391E-3</v>
      </c>
      <c r="E250" s="6">
        <v>46019</v>
      </c>
      <c r="F250" s="6">
        <v>46036</v>
      </c>
      <c r="G250" s="16">
        <f>VLOOKUP(A250,Sheet2!A:G,7,)</f>
        <v>1</v>
      </c>
      <c r="H250" s="16">
        <v>1</v>
      </c>
      <c r="I250" s="19">
        <f>IFERROR(J250-H250,0)</f>
        <v>0</v>
      </c>
      <c r="J250" s="16">
        <f>VLOOKUP(A250,Sheet2!A:H,8,)</f>
        <v>1</v>
      </c>
      <c r="K250" s="16"/>
      <c r="L250" s="16"/>
      <c r="M250" s="16"/>
      <c r="N250" s="22"/>
      <c r="O250" s="22"/>
    </row>
    <row r="251" spans="1:15" ht="16" outlineLevel="3" x14ac:dyDescent="0.35">
      <c r="A251" s="4" t="s">
        <v>250</v>
      </c>
      <c r="B251" s="5"/>
      <c r="C251" s="5">
        <v>37</v>
      </c>
      <c r="D251" s="8"/>
      <c r="E251" s="6">
        <v>46156</v>
      </c>
      <c r="F251" s="6">
        <v>46211</v>
      </c>
      <c r="G251" s="17"/>
      <c r="H251" s="16"/>
      <c r="I251" s="16"/>
      <c r="J251" s="16"/>
      <c r="K251" s="16"/>
      <c r="L251" s="16"/>
      <c r="M251" s="16"/>
      <c r="N251" s="22"/>
    </row>
    <row r="252" spans="1:15" ht="16" outlineLevel="3" x14ac:dyDescent="0.35">
      <c r="A252" s="4" t="s">
        <v>1565</v>
      </c>
      <c r="B252" s="5" t="s">
        <v>251</v>
      </c>
      <c r="C252" s="5">
        <v>14</v>
      </c>
      <c r="D252" s="8">
        <v>3.1901982894257381E-3</v>
      </c>
      <c r="E252" s="6">
        <v>46156</v>
      </c>
      <c r="F252" s="6">
        <v>46180</v>
      </c>
      <c r="G252" s="16">
        <f>VLOOKUP(A252,Sheet2!A:G,7,)</f>
        <v>0</v>
      </c>
      <c r="H252" s="16">
        <v>0.5</v>
      </c>
      <c r="I252" s="19">
        <f>IFERROR(J252-H252,0)</f>
        <v>0</v>
      </c>
      <c r="J252" s="16">
        <f>VLOOKUP(A252,Sheet2!A:H,8,)</f>
        <v>0.5</v>
      </c>
      <c r="K252" s="16"/>
      <c r="L252" s="16" t="s">
        <v>2662</v>
      </c>
      <c r="M252" s="16"/>
      <c r="N252" s="22"/>
      <c r="O252" s="22"/>
    </row>
    <row r="253" spans="1:15" ht="16" outlineLevel="3" x14ac:dyDescent="0.35">
      <c r="A253" s="4" t="s">
        <v>1566</v>
      </c>
      <c r="B253" s="5" t="s">
        <v>252</v>
      </c>
      <c r="C253" s="5">
        <v>14</v>
      </c>
      <c r="D253" s="8">
        <v>7.765231909094227E-4</v>
      </c>
      <c r="E253" s="6">
        <v>46180</v>
      </c>
      <c r="F253" s="6">
        <v>46197</v>
      </c>
      <c r="G253" s="16">
        <f>VLOOKUP(A253,Sheet2!A:G,7,)</f>
        <v>0</v>
      </c>
      <c r="H253" s="16">
        <v>1</v>
      </c>
      <c r="I253" s="19">
        <f>IFERROR(J253-H253,0)</f>
        <v>0</v>
      </c>
      <c r="J253" s="16">
        <f>VLOOKUP(A253,Sheet2!A:H,8,)</f>
        <v>1</v>
      </c>
      <c r="K253" s="16"/>
      <c r="L253" s="16"/>
      <c r="M253" s="16"/>
      <c r="N253" s="22"/>
      <c r="O253" s="22"/>
    </row>
    <row r="254" spans="1:15" ht="16" outlineLevel="3" x14ac:dyDescent="0.35">
      <c r="A254" s="4" t="s">
        <v>1567</v>
      </c>
      <c r="B254" s="5" t="s">
        <v>253</v>
      </c>
      <c r="C254" s="5">
        <v>14</v>
      </c>
      <c r="D254" s="8">
        <v>5.7840095561834625E-4</v>
      </c>
      <c r="E254" s="6">
        <v>46180</v>
      </c>
      <c r="F254" s="6">
        <v>46197</v>
      </c>
      <c r="G254" s="16">
        <f>VLOOKUP(A254,Sheet2!A:G,7,)</f>
        <v>0</v>
      </c>
      <c r="H254" s="16">
        <v>0</v>
      </c>
      <c r="I254" s="19">
        <f>IFERROR(J254-H254,0)</f>
        <v>0</v>
      </c>
      <c r="J254" s="16">
        <f>VLOOKUP(A254,Sheet2!A:H,8,)</f>
        <v>0</v>
      </c>
      <c r="K254" s="16"/>
      <c r="L254" s="16" t="s">
        <v>2666</v>
      </c>
      <c r="M254" s="16"/>
      <c r="N254" s="22"/>
      <c r="O254" s="22"/>
    </row>
    <row r="255" spans="1:15" ht="16" outlineLevel="3" x14ac:dyDescent="0.35">
      <c r="A255" s="4" t="s">
        <v>1568</v>
      </c>
      <c r="B255" s="5" t="s">
        <v>254</v>
      </c>
      <c r="C255" s="5">
        <v>14</v>
      </c>
      <c r="D255" s="8">
        <v>1.3816211898874128E-3</v>
      </c>
      <c r="E255" s="6">
        <v>46194</v>
      </c>
      <c r="F255" s="6">
        <v>46211</v>
      </c>
      <c r="G255" s="16">
        <f>VLOOKUP(A255,Sheet2!A:G,7,)</f>
        <v>1</v>
      </c>
      <c r="H255" s="16">
        <v>1</v>
      </c>
      <c r="I255" s="19">
        <f>IFERROR(J255-H255,0)</f>
        <v>0</v>
      </c>
      <c r="J255" s="16">
        <f>VLOOKUP(A255,Sheet2!A:H,8,)</f>
        <v>1</v>
      </c>
      <c r="K255" s="16"/>
      <c r="L255" s="16" t="s">
        <v>2610</v>
      </c>
      <c r="M255" s="16"/>
      <c r="N255" s="22"/>
      <c r="O255" s="22"/>
    </row>
    <row r="256" spans="1:15" ht="16" outlineLevel="3" x14ac:dyDescent="0.35">
      <c r="A256" s="4" t="s">
        <v>255</v>
      </c>
      <c r="B256" s="5"/>
      <c r="C256" s="5">
        <v>14</v>
      </c>
      <c r="D256" s="8"/>
      <c r="E256" s="6">
        <v>46184</v>
      </c>
      <c r="F256" s="6">
        <v>46203</v>
      </c>
      <c r="G256" s="17"/>
      <c r="H256" s="16"/>
      <c r="I256" s="16"/>
      <c r="J256" s="16"/>
      <c r="K256" s="16"/>
      <c r="L256" s="16"/>
      <c r="M256" s="16"/>
      <c r="N256" s="22"/>
    </row>
    <row r="257" spans="1:15" ht="16" outlineLevel="3" x14ac:dyDescent="0.35">
      <c r="A257" s="4" t="s">
        <v>1569</v>
      </c>
      <c r="B257" s="5" t="s">
        <v>256</v>
      </c>
      <c r="C257" s="5">
        <v>14</v>
      </c>
      <c r="D257" s="8">
        <v>1.0879143561106537E-2</v>
      </c>
      <c r="E257" s="6">
        <v>46184</v>
      </c>
      <c r="F257" s="6">
        <v>46203</v>
      </c>
      <c r="G257" s="16">
        <f>VLOOKUP(A257,Sheet2!A:G,7,)</f>
        <v>0</v>
      </c>
      <c r="H257" s="16">
        <v>0.8</v>
      </c>
      <c r="I257" s="19">
        <f>IFERROR(J257-H257,0)</f>
        <v>0</v>
      </c>
      <c r="J257" s="16">
        <f>VLOOKUP(A257,Sheet2!A:H,8,)</f>
        <v>0.8</v>
      </c>
      <c r="K257" s="16"/>
      <c r="L257" s="16" t="s">
        <v>2618</v>
      </c>
      <c r="M257" s="16"/>
      <c r="N257" s="22"/>
      <c r="O257" s="22"/>
    </row>
    <row r="258" spans="1:15" ht="16" outlineLevel="1" x14ac:dyDescent="0.35">
      <c r="A258" s="4" t="s">
        <v>257</v>
      </c>
      <c r="B258" s="5"/>
      <c r="C258" s="5">
        <v>136</v>
      </c>
      <c r="D258" s="8"/>
      <c r="E258" s="6">
        <v>46096</v>
      </c>
      <c r="F258" s="6">
        <v>46231</v>
      </c>
      <c r="G258" s="17"/>
      <c r="H258" s="16"/>
      <c r="I258" s="16"/>
      <c r="J258" s="16"/>
      <c r="K258" s="16"/>
      <c r="L258" s="16"/>
      <c r="M258" s="16"/>
      <c r="N258" s="22"/>
    </row>
    <row r="259" spans="1:15" ht="16" outlineLevel="2" x14ac:dyDescent="0.35">
      <c r="A259" s="4" t="s">
        <v>258</v>
      </c>
      <c r="B259" s="5"/>
      <c r="C259" s="5">
        <v>94</v>
      </c>
      <c r="D259" s="8"/>
      <c r="E259" s="6">
        <v>46096</v>
      </c>
      <c r="F259" s="6">
        <v>46211</v>
      </c>
      <c r="G259" s="17"/>
      <c r="H259" s="16"/>
      <c r="I259" s="16"/>
      <c r="J259" s="16"/>
      <c r="K259" s="16"/>
      <c r="L259" s="16"/>
      <c r="M259" s="16"/>
      <c r="N259" s="22"/>
    </row>
    <row r="260" spans="1:15" ht="16" outlineLevel="3" x14ac:dyDescent="0.35">
      <c r="A260" s="4" t="s">
        <v>70</v>
      </c>
      <c r="B260" s="5"/>
      <c r="C260" s="5">
        <v>54</v>
      </c>
      <c r="D260" s="8"/>
      <c r="E260" s="6">
        <v>46096</v>
      </c>
      <c r="F260" s="6">
        <v>46161</v>
      </c>
      <c r="G260" s="17"/>
      <c r="H260" s="16"/>
      <c r="I260" s="16"/>
      <c r="J260" s="16"/>
      <c r="K260" s="16"/>
      <c r="L260" s="16"/>
      <c r="M260" s="16"/>
      <c r="N260" s="22"/>
    </row>
    <row r="261" spans="1:15" ht="16" outlineLevel="3" x14ac:dyDescent="0.35">
      <c r="A261" s="4" t="s">
        <v>1570</v>
      </c>
      <c r="B261" s="5" t="s">
        <v>259</v>
      </c>
      <c r="C261" s="5">
        <v>20</v>
      </c>
      <c r="D261" s="8">
        <v>2.6573040512840825E-2</v>
      </c>
      <c r="E261" s="6">
        <v>46096</v>
      </c>
      <c r="F261" s="6">
        <v>46121</v>
      </c>
      <c r="G261" s="16">
        <f>VLOOKUP(A261,Sheet2!A:G,7,)</f>
        <v>0</v>
      </c>
      <c r="H261" s="16">
        <v>1</v>
      </c>
      <c r="I261" s="19">
        <f>IFERROR(J261-H261,0)</f>
        <v>0</v>
      </c>
      <c r="J261" s="16">
        <f>VLOOKUP(A261,Sheet2!A:H,8,)</f>
        <v>1</v>
      </c>
      <c r="K261" s="16"/>
      <c r="L261" s="16"/>
      <c r="M261" s="16"/>
      <c r="N261" s="22"/>
      <c r="O261" s="22"/>
    </row>
    <row r="262" spans="1:15" ht="16" outlineLevel="3" x14ac:dyDescent="0.35">
      <c r="A262" s="4" t="s">
        <v>1571</v>
      </c>
      <c r="B262" s="5" t="s">
        <v>260</v>
      </c>
      <c r="C262" s="5">
        <v>20</v>
      </c>
      <c r="D262" s="8">
        <v>3.3077846625642261E-2</v>
      </c>
      <c r="E262" s="6">
        <v>46123</v>
      </c>
      <c r="F262" s="6">
        <v>46145</v>
      </c>
      <c r="G262" s="16">
        <f>VLOOKUP(A262,Sheet2!A:G,7,)</f>
        <v>0</v>
      </c>
      <c r="H262" s="16">
        <v>1</v>
      </c>
      <c r="I262" s="19">
        <f>IFERROR(J262-H262,0)</f>
        <v>0</v>
      </c>
      <c r="J262" s="16">
        <f>VLOOKUP(A262,Sheet2!A:H,8,)</f>
        <v>1</v>
      </c>
      <c r="K262" s="16"/>
      <c r="L262" s="16"/>
      <c r="M262" s="16"/>
      <c r="N262" s="22"/>
      <c r="O262" s="22"/>
    </row>
    <row r="263" spans="1:15" ht="16" outlineLevel="3" x14ac:dyDescent="0.35">
      <c r="A263" s="4" t="s">
        <v>1572</v>
      </c>
      <c r="B263" s="5" t="s">
        <v>261</v>
      </c>
      <c r="C263" s="5">
        <v>20</v>
      </c>
      <c r="D263" s="8">
        <v>6.4609258815339521E-2</v>
      </c>
      <c r="E263" s="6">
        <v>46123</v>
      </c>
      <c r="F263" s="6">
        <v>46145</v>
      </c>
      <c r="G263" s="16">
        <f>VLOOKUP(A263,Sheet2!A:G,7,)</f>
        <v>0</v>
      </c>
      <c r="H263" s="16">
        <v>1</v>
      </c>
      <c r="I263" s="19">
        <f>IFERROR(J263-H263,0)</f>
        <v>0</v>
      </c>
      <c r="J263" s="16">
        <f>VLOOKUP(A263,Sheet2!A:H,8,)</f>
        <v>1</v>
      </c>
      <c r="K263" s="16"/>
      <c r="L263" s="16"/>
      <c r="M263" s="16"/>
      <c r="N263" s="22"/>
      <c r="O263" s="22"/>
    </row>
    <row r="264" spans="1:15" ht="16" outlineLevel="3" x14ac:dyDescent="0.35">
      <c r="A264" s="4" t="s">
        <v>1573</v>
      </c>
      <c r="B264" s="5" t="s">
        <v>262</v>
      </c>
      <c r="C264" s="5">
        <v>10</v>
      </c>
      <c r="D264" s="8">
        <v>2.178931341584725E-2</v>
      </c>
      <c r="E264" s="6">
        <v>46146</v>
      </c>
      <c r="F264" s="6">
        <v>46156</v>
      </c>
      <c r="G264" s="16">
        <f>VLOOKUP(A264,Sheet2!A:G,7,)</f>
        <v>0</v>
      </c>
      <c r="H264" s="16">
        <v>1</v>
      </c>
      <c r="I264" s="19">
        <f>IFERROR(J264-H264,0)</f>
        <v>0</v>
      </c>
      <c r="J264" s="16">
        <f>VLOOKUP(A264,Sheet2!A:H,8,)</f>
        <v>1</v>
      </c>
      <c r="K264" s="16"/>
      <c r="L264" s="16"/>
      <c r="M264" s="16"/>
      <c r="N264" s="22"/>
      <c r="O264" s="22"/>
    </row>
    <row r="265" spans="1:15" ht="16" outlineLevel="3" x14ac:dyDescent="0.35">
      <c r="A265" s="4" t="s">
        <v>1574</v>
      </c>
      <c r="B265" s="5" t="s">
        <v>263</v>
      </c>
      <c r="C265" s="5">
        <v>14</v>
      </c>
      <c r="D265" s="8">
        <v>1.0276065878923331E-2</v>
      </c>
      <c r="E265" s="6">
        <v>46146</v>
      </c>
      <c r="F265" s="6">
        <v>46161</v>
      </c>
      <c r="G265" s="16">
        <f>VLOOKUP(A265,Sheet2!A:G,7,)</f>
        <v>0</v>
      </c>
      <c r="H265" s="16">
        <v>1</v>
      </c>
      <c r="I265" s="19">
        <f>IFERROR(J265-H265,0)</f>
        <v>0</v>
      </c>
      <c r="J265" s="16">
        <f>VLOOKUP(A265,Sheet2!A:H,8,)</f>
        <v>1</v>
      </c>
      <c r="K265" s="16"/>
      <c r="L265" s="16"/>
      <c r="M265" s="16"/>
      <c r="N265" s="22"/>
      <c r="O265" s="22"/>
    </row>
    <row r="266" spans="1:15" ht="16" outlineLevel="3" x14ac:dyDescent="0.35">
      <c r="A266" s="4" t="s">
        <v>79</v>
      </c>
      <c r="B266" s="5"/>
      <c r="C266" s="5">
        <v>40</v>
      </c>
      <c r="D266" s="8"/>
      <c r="E266" s="6">
        <v>46162</v>
      </c>
      <c r="F266" s="6">
        <v>46211</v>
      </c>
      <c r="G266" s="17"/>
      <c r="H266" s="16"/>
      <c r="I266" s="16"/>
      <c r="J266" s="16"/>
      <c r="K266" s="16"/>
      <c r="L266" s="16"/>
      <c r="M266" s="16"/>
      <c r="N266" s="22"/>
    </row>
    <row r="267" spans="1:15" ht="16" outlineLevel="3" x14ac:dyDescent="0.35">
      <c r="A267" s="4" t="s">
        <v>1575</v>
      </c>
      <c r="B267" s="5" t="s">
        <v>264</v>
      </c>
      <c r="C267" s="5">
        <v>20</v>
      </c>
      <c r="D267" s="8">
        <v>4.7623327292732227E-2</v>
      </c>
      <c r="E267" s="6">
        <v>46162</v>
      </c>
      <c r="F267" s="6">
        <v>46188</v>
      </c>
      <c r="G267" s="16">
        <f>VLOOKUP(A267,Sheet2!A:G,7,)</f>
        <v>0</v>
      </c>
      <c r="H267" s="16">
        <v>0.9</v>
      </c>
      <c r="I267" s="19">
        <f>IFERROR(J267-H267,0)</f>
        <v>0</v>
      </c>
      <c r="J267" s="16">
        <f>VLOOKUP(A267,Sheet2!A:H,8,)</f>
        <v>0.9</v>
      </c>
      <c r="K267" s="16"/>
      <c r="L267" s="16" t="s">
        <v>2667</v>
      </c>
      <c r="M267" s="16"/>
      <c r="N267" s="22"/>
      <c r="O267" s="22"/>
    </row>
    <row r="268" spans="1:15" ht="16" outlineLevel="3" x14ac:dyDescent="0.35">
      <c r="A268" s="4" t="s">
        <v>1576</v>
      </c>
      <c r="B268" s="5" t="s">
        <v>265</v>
      </c>
      <c r="C268" s="5">
        <v>20</v>
      </c>
      <c r="D268" s="8">
        <v>1.4446157170639915E-2</v>
      </c>
      <c r="E268" s="6">
        <v>46189</v>
      </c>
      <c r="F268" s="6">
        <v>46211</v>
      </c>
      <c r="G268" s="16">
        <f>VLOOKUP(A268,Sheet2!A:G,7,)</f>
        <v>0</v>
      </c>
      <c r="H268" s="16">
        <v>1</v>
      </c>
      <c r="I268" s="19">
        <f>IFERROR(J268-H268,0)</f>
        <v>0</v>
      </c>
      <c r="J268" s="16">
        <f>VLOOKUP(A268,Sheet2!A:H,8,)</f>
        <v>1</v>
      </c>
      <c r="K268" s="16"/>
      <c r="L268" s="16"/>
      <c r="M268" s="16"/>
      <c r="N268" s="22"/>
      <c r="O268" s="22"/>
    </row>
    <row r="269" spans="1:15" ht="16" outlineLevel="2" x14ac:dyDescent="0.35">
      <c r="A269" s="4" t="s">
        <v>266</v>
      </c>
      <c r="B269" s="5"/>
      <c r="C269" s="5">
        <v>75</v>
      </c>
      <c r="D269" s="8"/>
      <c r="E269" s="6">
        <v>46124</v>
      </c>
      <c r="F269" s="6">
        <v>46231</v>
      </c>
      <c r="G269" s="17"/>
      <c r="H269" s="16"/>
      <c r="I269" s="16"/>
      <c r="J269" s="16"/>
      <c r="K269" s="16"/>
      <c r="L269" s="16"/>
      <c r="M269" s="16"/>
      <c r="N269" s="22"/>
    </row>
    <row r="270" spans="1:15" ht="16" outlineLevel="3" x14ac:dyDescent="0.35">
      <c r="A270" s="4" t="s">
        <v>132</v>
      </c>
      <c r="B270" s="5"/>
      <c r="C270" s="5">
        <v>42</v>
      </c>
      <c r="D270" s="8"/>
      <c r="E270" s="6">
        <v>46124</v>
      </c>
      <c r="F270" s="6">
        <v>46184</v>
      </c>
      <c r="G270" s="17"/>
      <c r="H270" s="16"/>
      <c r="I270" s="16"/>
      <c r="J270" s="16"/>
      <c r="K270" s="16"/>
      <c r="L270" s="16"/>
      <c r="M270" s="16"/>
      <c r="N270" s="22"/>
    </row>
    <row r="271" spans="1:15" ht="16" outlineLevel="3" x14ac:dyDescent="0.35">
      <c r="A271" s="4" t="s">
        <v>1577</v>
      </c>
      <c r="B271" s="5" t="s">
        <v>267</v>
      </c>
      <c r="C271" s="5">
        <v>14</v>
      </c>
      <c r="D271" s="8">
        <v>2.6573040512840825E-2</v>
      </c>
      <c r="E271" s="6">
        <v>46124</v>
      </c>
      <c r="F271" s="6">
        <v>46141</v>
      </c>
      <c r="G271" s="16">
        <f>VLOOKUP(A271,Sheet2!A:G,7,)</f>
        <v>0</v>
      </c>
      <c r="H271" s="16">
        <v>1</v>
      </c>
      <c r="I271" s="19">
        <f>IFERROR(J271-H271,0)</f>
        <v>0</v>
      </c>
      <c r="J271" s="16">
        <f>VLOOKUP(A271,Sheet2!A:H,8,)</f>
        <v>1</v>
      </c>
      <c r="K271" s="16"/>
      <c r="L271" s="16"/>
      <c r="M271" s="16"/>
      <c r="N271" s="22"/>
      <c r="O271" s="22"/>
    </row>
    <row r="272" spans="1:15" ht="16" outlineLevel="3" x14ac:dyDescent="0.35">
      <c r="A272" s="4" t="s">
        <v>1578</v>
      </c>
      <c r="B272" s="5" t="s">
        <v>268</v>
      </c>
      <c r="C272" s="5">
        <v>14</v>
      </c>
      <c r="D272" s="8">
        <v>3.3077846625642261E-2</v>
      </c>
      <c r="E272" s="6">
        <v>46146</v>
      </c>
      <c r="F272" s="6">
        <v>46163</v>
      </c>
      <c r="G272" s="16">
        <f>VLOOKUP(A272,Sheet2!A:G,7,)</f>
        <v>0</v>
      </c>
      <c r="H272" s="16">
        <v>1</v>
      </c>
      <c r="I272" s="19">
        <f>IFERROR(J272-H272,0)</f>
        <v>0</v>
      </c>
      <c r="J272" s="16">
        <f>VLOOKUP(A272,Sheet2!A:H,8,)</f>
        <v>1</v>
      </c>
      <c r="K272" s="16"/>
      <c r="L272" s="16"/>
      <c r="M272" s="16"/>
      <c r="N272" s="22"/>
      <c r="O272" s="22"/>
    </row>
    <row r="273" spans="1:15" ht="16" outlineLevel="3" x14ac:dyDescent="0.35">
      <c r="A273" s="4" t="s">
        <v>1579</v>
      </c>
      <c r="B273" s="5" t="s">
        <v>269</v>
      </c>
      <c r="C273" s="5">
        <v>14</v>
      </c>
      <c r="D273" s="8">
        <v>6.4609258815339521E-2</v>
      </c>
      <c r="E273" s="6">
        <v>46146</v>
      </c>
      <c r="F273" s="6">
        <v>46163</v>
      </c>
      <c r="G273" s="16">
        <f>VLOOKUP(A273,Sheet2!A:G,7,)</f>
        <v>0</v>
      </c>
      <c r="H273" s="16">
        <v>0.95</v>
      </c>
      <c r="I273" s="19">
        <f>IFERROR(J273-H273,0)</f>
        <v>0</v>
      </c>
      <c r="J273" s="16">
        <f>VLOOKUP(A273,Sheet2!A:H,8,)</f>
        <v>0.95</v>
      </c>
      <c r="K273" s="16"/>
      <c r="L273" s="16" t="s">
        <v>2667</v>
      </c>
      <c r="M273" s="16"/>
      <c r="N273" s="22"/>
      <c r="O273" s="22"/>
    </row>
    <row r="274" spans="1:15" ht="16" outlineLevel="3" x14ac:dyDescent="0.35">
      <c r="A274" s="4" t="s">
        <v>1580</v>
      </c>
      <c r="B274" s="5" t="s">
        <v>270</v>
      </c>
      <c r="C274" s="5">
        <v>14</v>
      </c>
      <c r="D274" s="8">
        <v>2.178931341584725E-2</v>
      </c>
      <c r="E274" s="6">
        <v>46159</v>
      </c>
      <c r="F274" s="6">
        <v>46181</v>
      </c>
      <c r="G274" s="16">
        <f>VLOOKUP(A274,Sheet2!A:G,7,)</f>
        <v>0</v>
      </c>
      <c r="H274" s="16">
        <v>1</v>
      </c>
      <c r="I274" s="19">
        <f>IFERROR(J274-H274,0)</f>
        <v>0</v>
      </c>
      <c r="J274" s="16">
        <f>VLOOKUP(A274,Sheet2!A:H,8,)</f>
        <v>1</v>
      </c>
      <c r="K274" s="16"/>
      <c r="L274" s="16"/>
      <c r="M274" s="16"/>
      <c r="N274" s="22"/>
      <c r="O274" s="22"/>
    </row>
    <row r="275" spans="1:15" ht="16" outlineLevel="3" x14ac:dyDescent="0.35">
      <c r="A275" s="4" t="s">
        <v>1581</v>
      </c>
      <c r="B275" s="5" t="s">
        <v>271</v>
      </c>
      <c r="C275" s="5">
        <v>14</v>
      </c>
      <c r="D275" s="8">
        <v>1.0276065878923331E-2</v>
      </c>
      <c r="E275" s="6">
        <v>46162</v>
      </c>
      <c r="F275" s="6">
        <v>46184</v>
      </c>
      <c r="G275" s="16">
        <f>VLOOKUP(A275,Sheet2!A:G,7,)</f>
        <v>0</v>
      </c>
      <c r="H275" s="16">
        <v>1</v>
      </c>
      <c r="I275" s="19">
        <f>IFERROR(J275-H275,0)</f>
        <v>0</v>
      </c>
      <c r="J275" s="16">
        <f>VLOOKUP(A275,Sheet2!A:H,8,)</f>
        <v>1</v>
      </c>
      <c r="K275" s="16"/>
      <c r="L275" s="16"/>
      <c r="M275" s="16"/>
      <c r="N275" s="22"/>
      <c r="O275" s="22"/>
    </row>
    <row r="276" spans="1:15" ht="16" outlineLevel="3" x14ac:dyDescent="0.35">
      <c r="A276" s="4" t="s">
        <v>141</v>
      </c>
      <c r="B276" s="5"/>
      <c r="C276" s="5">
        <v>31</v>
      </c>
      <c r="D276" s="8"/>
      <c r="E276" s="6">
        <v>46189</v>
      </c>
      <c r="F276" s="6">
        <v>46231</v>
      </c>
      <c r="G276" s="17"/>
      <c r="H276" s="16"/>
      <c r="I276" s="16"/>
      <c r="J276" s="16"/>
      <c r="K276" s="16"/>
      <c r="L276" s="16"/>
      <c r="M276" s="16"/>
      <c r="N276" s="22"/>
    </row>
    <row r="277" spans="1:15" ht="16" outlineLevel="3" x14ac:dyDescent="0.35">
      <c r="A277" s="4" t="s">
        <v>1582</v>
      </c>
      <c r="B277" s="5" t="s">
        <v>272</v>
      </c>
      <c r="C277" s="5">
        <v>14</v>
      </c>
      <c r="D277" s="8">
        <v>4.7623327292732227E-2</v>
      </c>
      <c r="E277" s="6">
        <v>46189</v>
      </c>
      <c r="F277" s="6">
        <v>46208</v>
      </c>
      <c r="G277" s="16">
        <f>VLOOKUP(A277,Sheet2!A:G,7,)</f>
        <v>0</v>
      </c>
      <c r="H277" s="16">
        <v>0.9</v>
      </c>
      <c r="I277" s="19">
        <f>IFERROR(J277-H277,0)</f>
        <v>0</v>
      </c>
      <c r="J277" s="16">
        <f>VLOOKUP(A277,Sheet2!A:H,8,)</f>
        <v>0.9</v>
      </c>
      <c r="K277" s="16"/>
      <c r="L277" s="16" t="s">
        <v>2667</v>
      </c>
      <c r="M277" s="16"/>
      <c r="N277" s="22"/>
      <c r="O277" s="22"/>
    </row>
    <row r="278" spans="1:15" ht="16" outlineLevel="3" x14ac:dyDescent="0.35">
      <c r="A278" s="4" t="s">
        <v>1583</v>
      </c>
      <c r="B278" s="5" t="s">
        <v>273</v>
      </c>
      <c r="C278" s="5">
        <v>14</v>
      </c>
      <c r="D278" s="8">
        <v>1.4446157170639915E-2</v>
      </c>
      <c r="E278" s="6">
        <v>46212</v>
      </c>
      <c r="F278" s="6">
        <v>46231</v>
      </c>
      <c r="G278" s="16">
        <f>VLOOKUP(A278,Sheet2!A:G,7,)</f>
        <v>0</v>
      </c>
      <c r="H278" s="16">
        <v>1</v>
      </c>
      <c r="I278" s="19">
        <f>IFERROR(J278-H278,0)</f>
        <v>0</v>
      </c>
      <c r="J278" s="16">
        <f>VLOOKUP(A278,Sheet2!A:H,8,)</f>
        <v>1</v>
      </c>
      <c r="K278" s="16"/>
      <c r="L278" s="16"/>
      <c r="M278" s="16"/>
      <c r="N278" s="22"/>
      <c r="O278" s="22"/>
    </row>
    <row r="279" spans="1:15" ht="16" x14ac:dyDescent="0.35">
      <c r="A279" s="4" t="s">
        <v>274</v>
      </c>
      <c r="B279" s="5"/>
      <c r="C279" s="5">
        <v>403</v>
      </c>
      <c r="D279" s="8"/>
      <c r="E279" s="6">
        <v>45978</v>
      </c>
      <c r="F279" s="6">
        <v>46380</v>
      </c>
      <c r="G279" s="16">
        <f>SUMPRODUCT($D$284:$D$748,G284:G748)/SUM($D$284:$D$748)</f>
        <v>8.5762672694479472E-2</v>
      </c>
      <c r="H279" s="16">
        <f>SUMPRODUCT($D$284:$D$748,H284:H748)/SUM($D$284:$D$748)</f>
        <v>0.67847085635427251</v>
      </c>
      <c r="I279" s="19">
        <f>IFERROR(J279-H279,0)</f>
        <v>4.3030976753916095E-3</v>
      </c>
      <c r="J279" s="16">
        <f>SUMPRODUCT($D$284:$D$748,J284:J748)/SUM($D$284:$D$748)</f>
        <v>0.68277395402966412</v>
      </c>
      <c r="K279" s="16"/>
      <c r="L279" s="16"/>
      <c r="M279" s="16"/>
      <c r="N279" s="22"/>
    </row>
    <row r="280" spans="1:15" ht="16" outlineLevel="1" x14ac:dyDescent="0.35">
      <c r="A280" s="4" t="s">
        <v>30</v>
      </c>
      <c r="B280" s="5"/>
      <c r="C280" s="5">
        <v>403</v>
      </c>
      <c r="D280" s="8"/>
      <c r="E280" s="6">
        <v>45978</v>
      </c>
      <c r="F280" s="6">
        <v>46380</v>
      </c>
      <c r="G280" s="17"/>
      <c r="H280" s="16"/>
      <c r="I280" s="16"/>
      <c r="J280" s="16"/>
      <c r="K280" s="16"/>
      <c r="L280" s="16"/>
      <c r="M280" s="16"/>
    </row>
    <row r="281" spans="1:15" ht="16" outlineLevel="2" x14ac:dyDescent="0.35">
      <c r="A281" s="4" t="s">
        <v>275</v>
      </c>
      <c r="B281" s="5"/>
      <c r="C281" s="5">
        <v>392</v>
      </c>
      <c r="D281" s="8"/>
      <c r="E281" s="6">
        <v>45978</v>
      </c>
      <c r="F281" s="6">
        <v>46369</v>
      </c>
      <c r="G281" s="17"/>
      <c r="H281" s="16"/>
      <c r="I281" s="16"/>
      <c r="J281" s="16"/>
      <c r="K281" s="16"/>
      <c r="L281" s="16"/>
      <c r="M281" s="16"/>
    </row>
    <row r="282" spans="1:15" ht="16" outlineLevel="3" x14ac:dyDescent="0.35">
      <c r="A282" s="4" t="s">
        <v>276</v>
      </c>
      <c r="B282" s="5"/>
      <c r="C282" s="5">
        <v>271</v>
      </c>
      <c r="D282" s="8"/>
      <c r="E282" s="6">
        <v>45978</v>
      </c>
      <c r="F282" s="6">
        <v>46302</v>
      </c>
      <c r="G282" s="17"/>
      <c r="H282" s="16"/>
      <c r="I282" s="16"/>
      <c r="J282" s="16"/>
      <c r="K282" s="16"/>
      <c r="L282" s="16"/>
      <c r="M282" s="16"/>
    </row>
    <row r="283" spans="1:15" ht="16" outlineLevel="3" x14ac:dyDescent="0.35">
      <c r="A283" s="4" t="s">
        <v>277</v>
      </c>
      <c r="B283" s="5"/>
      <c r="C283" s="5">
        <v>98</v>
      </c>
      <c r="D283" s="8"/>
      <c r="E283" s="6">
        <v>45978</v>
      </c>
      <c r="F283" s="6">
        <v>46092</v>
      </c>
      <c r="G283" s="17"/>
      <c r="H283" s="16"/>
      <c r="I283" s="16"/>
      <c r="J283" s="16"/>
      <c r="K283" s="16"/>
      <c r="L283" s="16"/>
      <c r="M283" s="16"/>
    </row>
    <row r="284" spans="1:15" ht="16" outlineLevel="3" x14ac:dyDescent="0.35">
      <c r="A284" s="4" t="s">
        <v>1584</v>
      </c>
      <c r="B284" s="5" t="s">
        <v>278</v>
      </c>
      <c r="C284" s="5">
        <v>14</v>
      </c>
      <c r="D284" s="8">
        <v>9.677231386766777E-2</v>
      </c>
      <c r="E284" s="6">
        <v>45978</v>
      </c>
      <c r="F284" s="6">
        <v>45993</v>
      </c>
      <c r="G284" s="16">
        <f>VLOOKUP(A284,Sheet2!A:G,7,)</f>
        <v>1</v>
      </c>
      <c r="H284" s="16">
        <v>1</v>
      </c>
      <c r="I284" s="19">
        <f>IFERROR(J284-H284,0)</f>
        <v>0</v>
      </c>
      <c r="J284" s="16">
        <f>VLOOKUP(A284,Sheet2!A:H,8,)</f>
        <v>1</v>
      </c>
      <c r="K284" s="16"/>
      <c r="L284" s="16"/>
      <c r="M284" s="16"/>
      <c r="N284" s="22"/>
      <c r="O284" s="22"/>
    </row>
    <row r="285" spans="1:15" ht="16" outlineLevel="3" x14ac:dyDescent="0.35">
      <c r="A285" s="4" t="s">
        <v>1585</v>
      </c>
      <c r="B285" s="5" t="s">
        <v>279</v>
      </c>
      <c r="C285" s="5">
        <v>12</v>
      </c>
      <c r="D285" s="8">
        <v>4.7356477553385887E-2</v>
      </c>
      <c r="E285" s="6">
        <v>46079</v>
      </c>
      <c r="F285" s="6">
        <v>46092</v>
      </c>
      <c r="G285" s="16">
        <f>VLOOKUP(A285,Sheet2!A:G,7,)</f>
        <v>0</v>
      </c>
      <c r="H285" s="16">
        <v>1</v>
      </c>
      <c r="I285" s="19">
        <f>IFERROR(J285-H285,0)</f>
        <v>0</v>
      </c>
      <c r="J285" s="16">
        <f>VLOOKUP(A285,Sheet2!A:H,8,)</f>
        <v>1</v>
      </c>
      <c r="K285" s="16"/>
      <c r="L285" s="16"/>
      <c r="M285" s="16"/>
      <c r="N285" s="22"/>
      <c r="O285" s="22"/>
    </row>
    <row r="286" spans="1:15" ht="16" outlineLevel="3" x14ac:dyDescent="0.35">
      <c r="A286" s="4" t="s">
        <v>280</v>
      </c>
      <c r="B286" s="5"/>
      <c r="C286" s="5">
        <v>74</v>
      </c>
      <c r="D286" s="8"/>
      <c r="E286" s="6">
        <v>46172</v>
      </c>
      <c r="F286" s="6">
        <v>46257</v>
      </c>
      <c r="G286" s="17"/>
      <c r="H286" s="16"/>
      <c r="I286" s="16"/>
      <c r="J286" s="16"/>
      <c r="K286" s="16"/>
      <c r="L286" s="16"/>
      <c r="M286" s="16"/>
    </row>
    <row r="287" spans="1:15" ht="16" outlineLevel="3" x14ac:dyDescent="0.35">
      <c r="A287" s="4" t="s">
        <v>1586</v>
      </c>
      <c r="B287" s="5" t="s">
        <v>281</v>
      </c>
      <c r="C287" s="5">
        <v>14</v>
      </c>
      <c r="D287" s="8">
        <v>6.9028924825913053E-3</v>
      </c>
      <c r="E287" s="6">
        <v>46172</v>
      </c>
      <c r="F287" s="6">
        <v>46187</v>
      </c>
      <c r="G287" s="16">
        <f>VLOOKUP(A287,Sheet2!A:G,7,)</f>
        <v>0</v>
      </c>
      <c r="H287" s="16">
        <v>0.5</v>
      </c>
      <c r="I287" s="19">
        <f>IFERROR(J287-H287,0)</f>
        <v>0</v>
      </c>
      <c r="J287" s="16">
        <f>VLOOKUP(A287,Sheet2!A:H,8,)</f>
        <v>0.5</v>
      </c>
      <c r="K287" s="16"/>
      <c r="L287" s="16" t="s">
        <v>2579</v>
      </c>
      <c r="M287" s="16" t="s">
        <v>2613</v>
      </c>
      <c r="N287" s="22"/>
      <c r="O287" s="22"/>
    </row>
    <row r="288" spans="1:15" ht="16" outlineLevel="3" x14ac:dyDescent="0.35">
      <c r="A288" s="4" t="s">
        <v>1587</v>
      </c>
      <c r="B288" s="5" t="s">
        <v>282</v>
      </c>
      <c r="C288" s="5">
        <v>12</v>
      </c>
      <c r="D288" s="8">
        <v>4.0480956427681822E-3</v>
      </c>
      <c r="E288" s="6">
        <v>46188</v>
      </c>
      <c r="F288" s="6">
        <v>46201</v>
      </c>
      <c r="G288" s="16">
        <f>VLOOKUP(A288,Sheet2!A:G,7,)</f>
        <v>1</v>
      </c>
      <c r="H288" s="16">
        <v>1</v>
      </c>
      <c r="I288" s="19">
        <f>IFERROR(J288-H288,0)</f>
        <v>0</v>
      </c>
      <c r="J288" s="16">
        <f>VLOOKUP(A288,Sheet2!A:H,8,)</f>
        <v>1</v>
      </c>
      <c r="K288" s="16"/>
      <c r="L288" s="16" t="s">
        <v>2580</v>
      </c>
      <c r="M288" s="16"/>
      <c r="N288" s="22"/>
      <c r="O288" s="22"/>
    </row>
    <row r="289" spans="1:15" ht="16" outlineLevel="3" x14ac:dyDescent="0.35">
      <c r="A289" s="4" t="s">
        <v>1588</v>
      </c>
      <c r="B289" s="5" t="s">
        <v>283</v>
      </c>
      <c r="C289" s="5">
        <v>12</v>
      </c>
      <c r="D289" s="8">
        <v>5.4774933891701665E-3</v>
      </c>
      <c r="E289" s="6">
        <v>46202</v>
      </c>
      <c r="F289" s="6">
        <v>46215</v>
      </c>
      <c r="G289" s="16">
        <f>VLOOKUP(A289,Sheet2!A:G,7,)</f>
        <v>0</v>
      </c>
      <c r="H289" s="16">
        <v>1</v>
      </c>
      <c r="I289" s="19">
        <f>IFERROR(J289-H289,0)</f>
        <v>0</v>
      </c>
      <c r="J289" s="16">
        <f>VLOOKUP(A289,Sheet2!A:H,8,)</f>
        <v>1</v>
      </c>
      <c r="K289" s="16"/>
      <c r="L289" s="16"/>
      <c r="M289" s="16"/>
      <c r="N289" s="22"/>
      <c r="O289" s="22"/>
    </row>
    <row r="290" spans="1:15" ht="16" outlineLevel="3" x14ac:dyDescent="0.35">
      <c r="A290" s="4" t="s">
        <v>1589</v>
      </c>
      <c r="B290" s="5" t="s">
        <v>284</v>
      </c>
      <c r="C290" s="5">
        <v>12</v>
      </c>
      <c r="D290" s="8">
        <v>6.9465523156629965E-3</v>
      </c>
      <c r="E290" s="6">
        <v>46230</v>
      </c>
      <c r="F290" s="6">
        <v>46243</v>
      </c>
      <c r="G290" s="16">
        <f>VLOOKUP(A290,Sheet2!A:G,7,)</f>
        <v>1</v>
      </c>
      <c r="H290" s="16">
        <v>1</v>
      </c>
      <c r="I290" s="19">
        <f>IFERROR(J290-H290,0)</f>
        <v>0</v>
      </c>
      <c r="J290" s="16">
        <f>VLOOKUP(A290,Sheet2!A:H,8,)</f>
        <v>1</v>
      </c>
      <c r="K290" s="16"/>
      <c r="L290" s="16"/>
      <c r="M290" s="16"/>
      <c r="N290" s="22"/>
      <c r="O290" s="22"/>
    </row>
    <row r="291" spans="1:15" ht="16" outlineLevel="3" x14ac:dyDescent="0.35">
      <c r="A291" s="4" t="s">
        <v>1590</v>
      </c>
      <c r="B291" s="5" t="s">
        <v>285</v>
      </c>
      <c r="C291" s="5">
        <v>12</v>
      </c>
      <c r="D291" s="8">
        <v>7.7849680427700251E-3</v>
      </c>
      <c r="E291" s="6">
        <v>46244</v>
      </c>
      <c r="F291" s="6">
        <v>46257</v>
      </c>
      <c r="G291" s="16">
        <f>VLOOKUP(A291,Sheet2!A:G,7,)</f>
        <v>0</v>
      </c>
      <c r="H291" s="16">
        <v>1</v>
      </c>
      <c r="I291" s="19">
        <f>IFERROR(J291-H291,0)</f>
        <v>0</v>
      </c>
      <c r="J291" s="16">
        <f>VLOOKUP(A291,Sheet2!A:H,8,)</f>
        <v>1</v>
      </c>
      <c r="K291" s="16"/>
      <c r="L291" s="16"/>
      <c r="M291" s="16"/>
      <c r="N291" s="22"/>
      <c r="O291" s="22"/>
    </row>
    <row r="292" spans="1:15" ht="16" outlineLevel="3" x14ac:dyDescent="0.35">
      <c r="A292" s="4" t="s">
        <v>286</v>
      </c>
      <c r="B292" s="5"/>
      <c r="C292" s="5">
        <v>18</v>
      </c>
      <c r="D292" s="8"/>
      <c r="E292" s="6">
        <v>46211</v>
      </c>
      <c r="F292" s="6">
        <v>46231</v>
      </c>
      <c r="G292" s="17"/>
      <c r="H292" s="16"/>
      <c r="I292" s="16"/>
      <c r="J292" s="16"/>
      <c r="K292" s="16"/>
      <c r="L292" s="16"/>
      <c r="M292" s="16"/>
    </row>
    <row r="293" spans="1:15" ht="16" outlineLevel="3" x14ac:dyDescent="0.35">
      <c r="A293" s="4" t="s">
        <v>1591</v>
      </c>
      <c r="B293" s="5" t="s">
        <v>287</v>
      </c>
      <c r="C293" s="5">
        <v>18</v>
      </c>
      <c r="D293" s="8">
        <v>8.1828497570923635E-3</v>
      </c>
      <c r="E293" s="6">
        <v>46211</v>
      </c>
      <c r="F293" s="6">
        <v>46231</v>
      </c>
      <c r="G293" s="16">
        <f>VLOOKUP(A293,Sheet2!A:G,7,)</f>
        <v>0</v>
      </c>
      <c r="H293" s="16">
        <v>1</v>
      </c>
      <c r="I293" s="19">
        <f>IFERROR(J293-H293,0)</f>
        <v>0</v>
      </c>
      <c r="J293" s="16">
        <f>VLOOKUP(A293,Sheet2!A:H,8,)</f>
        <v>1</v>
      </c>
      <c r="K293" s="16"/>
      <c r="L293" s="16"/>
      <c r="M293" s="16"/>
      <c r="N293" s="22"/>
      <c r="O293" s="22"/>
    </row>
    <row r="294" spans="1:15" ht="16" outlineLevel="3" x14ac:dyDescent="0.35">
      <c r="A294" s="4" t="s">
        <v>288</v>
      </c>
      <c r="B294" s="5"/>
      <c r="C294" s="5">
        <v>38</v>
      </c>
      <c r="D294" s="8"/>
      <c r="E294" s="6">
        <v>46188</v>
      </c>
      <c r="F294" s="6">
        <v>46231</v>
      </c>
      <c r="G294" s="17"/>
      <c r="H294" s="16"/>
      <c r="I294" s="16"/>
      <c r="J294" s="16"/>
      <c r="K294" s="16"/>
      <c r="L294" s="16"/>
      <c r="M294" s="16"/>
    </row>
    <row r="295" spans="1:15" ht="16" outlineLevel="3" x14ac:dyDescent="0.35">
      <c r="A295" s="4" t="s">
        <v>1592</v>
      </c>
      <c r="B295" s="5" t="s">
        <v>289</v>
      </c>
      <c r="C295" s="5">
        <v>16</v>
      </c>
      <c r="D295" s="8">
        <v>2.567219174919888E-3</v>
      </c>
      <c r="E295" s="6">
        <v>46188</v>
      </c>
      <c r="F295" s="6">
        <v>46205</v>
      </c>
      <c r="G295" s="16">
        <f>VLOOKUP(A295,Sheet2!A:G,7,)</f>
        <v>0</v>
      </c>
      <c r="H295" s="16">
        <v>1</v>
      </c>
      <c r="I295" s="19">
        <f>IFERROR(J295-H295,0)</f>
        <v>0</v>
      </c>
      <c r="J295" s="16">
        <f>VLOOKUP(A295,Sheet2!A:H,8,)</f>
        <v>1</v>
      </c>
      <c r="K295" s="16"/>
      <c r="L295" s="16"/>
      <c r="M295" s="16"/>
      <c r="N295" s="22"/>
      <c r="O295" s="22"/>
    </row>
    <row r="296" spans="1:15" ht="16" outlineLevel="3" x14ac:dyDescent="0.35">
      <c r="A296" s="4" t="s">
        <v>1593</v>
      </c>
      <c r="B296" s="5" t="s">
        <v>290</v>
      </c>
      <c r="C296" s="5">
        <v>20</v>
      </c>
      <c r="D296" s="8">
        <v>4.0624740012557342E-3</v>
      </c>
      <c r="E296" s="6">
        <v>46188</v>
      </c>
      <c r="F296" s="6">
        <v>46210</v>
      </c>
      <c r="G296" s="16">
        <f>VLOOKUP(A296,Sheet2!A:G,7,)</f>
        <v>0</v>
      </c>
      <c r="H296" s="16">
        <v>1</v>
      </c>
      <c r="I296" s="19">
        <f>IFERROR(J296-H296,0)</f>
        <v>0</v>
      </c>
      <c r="J296" s="16">
        <f>VLOOKUP(A296,Sheet2!A:H,8,)</f>
        <v>1</v>
      </c>
      <c r="K296" s="16"/>
      <c r="L296" s="16"/>
      <c r="M296" s="16"/>
      <c r="N296" s="22"/>
      <c r="O296" s="22"/>
    </row>
    <row r="297" spans="1:15" ht="16" outlineLevel="3" x14ac:dyDescent="0.35">
      <c r="A297" s="4" t="s">
        <v>1594</v>
      </c>
      <c r="B297" s="5" t="s">
        <v>291</v>
      </c>
      <c r="C297" s="5">
        <v>18</v>
      </c>
      <c r="D297" s="8">
        <v>9.1235407422002692E-4</v>
      </c>
      <c r="E297" s="6">
        <v>46211</v>
      </c>
      <c r="F297" s="6">
        <v>46231</v>
      </c>
      <c r="G297" s="16">
        <f>VLOOKUP(A297,Sheet2!A:G,7,)</f>
        <v>0</v>
      </c>
      <c r="H297" s="16">
        <v>1</v>
      </c>
      <c r="I297" s="19">
        <f>IFERROR(J297-H297,0)</f>
        <v>0</v>
      </c>
      <c r="J297" s="16">
        <f>VLOOKUP(A297,Sheet2!A:H,8,)</f>
        <v>1</v>
      </c>
      <c r="K297" s="16"/>
      <c r="L297" s="16"/>
      <c r="M297" s="16"/>
      <c r="N297" s="22"/>
      <c r="O297" s="22"/>
    </row>
    <row r="298" spans="1:15" ht="16" outlineLevel="3" x14ac:dyDescent="0.35">
      <c r="A298" s="4" t="s">
        <v>292</v>
      </c>
      <c r="B298" s="5"/>
      <c r="C298" s="5">
        <v>38</v>
      </c>
      <c r="D298" s="8"/>
      <c r="E298" s="6">
        <v>46207</v>
      </c>
      <c r="F298" s="6">
        <v>46250</v>
      </c>
      <c r="G298" s="17"/>
      <c r="H298" s="16"/>
      <c r="I298" s="16"/>
      <c r="J298" s="16"/>
      <c r="K298" s="16"/>
      <c r="L298" s="16"/>
      <c r="M298" s="16"/>
    </row>
    <row r="299" spans="1:15" ht="16" outlineLevel="3" x14ac:dyDescent="0.35">
      <c r="A299" s="4" t="s">
        <v>1595</v>
      </c>
      <c r="B299" s="5" t="s">
        <v>293</v>
      </c>
      <c r="C299" s="5">
        <v>18</v>
      </c>
      <c r="D299" s="8">
        <v>1.134284562233011E-2</v>
      </c>
      <c r="E299" s="6">
        <v>46207</v>
      </c>
      <c r="F299" s="6">
        <v>46226</v>
      </c>
      <c r="G299" s="16">
        <f>VLOOKUP(A299,Sheet2!A:G,7,)</f>
        <v>0</v>
      </c>
      <c r="H299" s="16">
        <v>1</v>
      </c>
      <c r="I299" s="19">
        <f>IFERROR(J299-H299,0)</f>
        <v>0</v>
      </c>
      <c r="J299" s="16">
        <f>VLOOKUP(A299,Sheet2!A:H,8,)</f>
        <v>1</v>
      </c>
      <c r="K299" s="16"/>
      <c r="L299" s="16"/>
      <c r="M299" s="16"/>
      <c r="N299" s="22"/>
      <c r="O299" s="22"/>
    </row>
    <row r="300" spans="1:15" ht="16" outlineLevel="3" x14ac:dyDescent="0.35">
      <c r="A300" s="4" t="s">
        <v>1596</v>
      </c>
      <c r="B300" s="5" t="s">
        <v>294</v>
      </c>
      <c r="C300" s="5">
        <v>20</v>
      </c>
      <c r="D300" s="8">
        <v>3.9035459117834652E-3</v>
      </c>
      <c r="E300" s="6">
        <v>46207</v>
      </c>
      <c r="F300" s="6">
        <v>46229</v>
      </c>
      <c r="G300" s="16">
        <f>VLOOKUP(A300,Sheet2!A:G,7,)</f>
        <v>0</v>
      </c>
      <c r="H300" s="16">
        <v>1</v>
      </c>
      <c r="I300" s="19">
        <f>IFERROR(J300-H300,0)</f>
        <v>0</v>
      </c>
      <c r="J300" s="16">
        <f>VLOOKUP(A300,Sheet2!A:H,8,)</f>
        <v>1</v>
      </c>
      <c r="K300" s="16"/>
      <c r="L300" s="16"/>
      <c r="M300" s="16"/>
      <c r="N300" s="22"/>
      <c r="O300" s="22"/>
    </row>
    <row r="301" spans="1:15" ht="16" outlineLevel="3" x14ac:dyDescent="0.35">
      <c r="A301" s="4" t="s">
        <v>1597</v>
      </c>
      <c r="B301" s="5" t="s">
        <v>295</v>
      </c>
      <c r="C301" s="5">
        <v>18</v>
      </c>
      <c r="D301" s="8">
        <v>3.1744057091818369E-3</v>
      </c>
      <c r="E301" s="6">
        <v>46230</v>
      </c>
      <c r="F301" s="6">
        <v>46250</v>
      </c>
      <c r="G301" s="16">
        <f>VLOOKUP(A301,Sheet2!A:G,7,)</f>
        <v>0</v>
      </c>
      <c r="H301" s="16">
        <v>1</v>
      </c>
      <c r="I301" s="19">
        <f>IFERROR(J301-H301,0)</f>
        <v>0</v>
      </c>
      <c r="J301" s="16">
        <f>VLOOKUP(A301,Sheet2!A:H,8,)</f>
        <v>1</v>
      </c>
      <c r="K301" s="16"/>
      <c r="L301" s="16"/>
      <c r="M301" s="16"/>
      <c r="N301" s="22"/>
      <c r="O301" s="22"/>
    </row>
    <row r="302" spans="1:15" ht="16" outlineLevel="3" x14ac:dyDescent="0.35">
      <c r="A302" s="4" t="s">
        <v>296</v>
      </c>
      <c r="B302" s="5"/>
      <c r="C302" s="5">
        <v>56</v>
      </c>
      <c r="D302" s="8"/>
      <c r="E302" s="6">
        <v>46207</v>
      </c>
      <c r="F302" s="6">
        <v>46271</v>
      </c>
      <c r="G302" s="17"/>
      <c r="H302" s="16"/>
      <c r="I302" s="16"/>
      <c r="J302" s="16"/>
      <c r="K302" s="16"/>
      <c r="L302" s="16"/>
      <c r="M302" s="16"/>
    </row>
    <row r="303" spans="1:15" ht="16" outlineLevel="3" x14ac:dyDescent="0.35">
      <c r="A303" s="4" t="s">
        <v>1598</v>
      </c>
      <c r="B303" s="5" t="s">
        <v>297</v>
      </c>
      <c r="C303" s="5">
        <v>18</v>
      </c>
      <c r="D303" s="8">
        <v>3.1219089579739988E-3</v>
      </c>
      <c r="E303" s="6">
        <v>46207</v>
      </c>
      <c r="F303" s="6">
        <v>46226</v>
      </c>
      <c r="G303" s="16">
        <f>VLOOKUP(A303,Sheet2!A:G,7,)</f>
        <v>0</v>
      </c>
      <c r="H303" s="16">
        <v>1</v>
      </c>
      <c r="I303" s="19">
        <f>IFERROR(J303-H303,0)</f>
        <v>0</v>
      </c>
      <c r="J303" s="16">
        <f>VLOOKUP(A303,Sheet2!A:H,8,)</f>
        <v>1</v>
      </c>
      <c r="K303" s="16"/>
      <c r="L303" s="16"/>
      <c r="M303" s="16"/>
      <c r="N303" s="22"/>
      <c r="O303" s="22"/>
    </row>
    <row r="304" spans="1:15" ht="16" outlineLevel="3" x14ac:dyDescent="0.35">
      <c r="A304" s="4" t="s">
        <v>1599</v>
      </c>
      <c r="B304" s="5" t="s">
        <v>298</v>
      </c>
      <c r="C304" s="5">
        <v>18</v>
      </c>
      <c r="D304" s="8">
        <v>1.3022699680372203E-3</v>
      </c>
      <c r="E304" s="6">
        <v>46228</v>
      </c>
      <c r="F304" s="6">
        <v>46247</v>
      </c>
      <c r="G304" s="16">
        <f>VLOOKUP(A304,Sheet2!A:G,7,)</f>
        <v>1</v>
      </c>
      <c r="H304" s="16">
        <v>1</v>
      </c>
      <c r="I304" s="19">
        <f>IFERROR(J304-H304,0)</f>
        <v>0</v>
      </c>
      <c r="J304" s="16">
        <f>VLOOKUP(A304,Sheet2!A:H,8,)</f>
        <v>1</v>
      </c>
      <c r="K304" s="16"/>
      <c r="L304" s="16"/>
      <c r="M304" s="16"/>
      <c r="N304" s="22"/>
      <c r="O304" s="22"/>
    </row>
    <row r="305" spans="1:15" ht="16" outlineLevel="3" x14ac:dyDescent="0.35">
      <c r="A305" s="4" t="s">
        <v>1600</v>
      </c>
      <c r="B305" s="5" t="s">
        <v>299</v>
      </c>
      <c r="C305" s="5">
        <v>20</v>
      </c>
      <c r="D305" s="8">
        <v>5.6377228775128423E-3</v>
      </c>
      <c r="E305" s="6">
        <v>46228</v>
      </c>
      <c r="F305" s="6">
        <v>46250</v>
      </c>
      <c r="G305" s="16">
        <f>VLOOKUP(A305,Sheet2!A:G,7,)</f>
        <v>1</v>
      </c>
      <c r="H305" s="16">
        <v>1</v>
      </c>
      <c r="I305" s="19">
        <f>IFERROR(J305-H305,0)</f>
        <v>0</v>
      </c>
      <c r="J305" s="16">
        <f>VLOOKUP(A305,Sheet2!A:H,8,)</f>
        <v>1</v>
      </c>
      <c r="K305" s="16"/>
      <c r="L305" s="16" t="s">
        <v>2589</v>
      </c>
      <c r="M305" s="16"/>
      <c r="N305" s="22"/>
      <c r="O305" s="22"/>
    </row>
    <row r="306" spans="1:15" ht="16" outlineLevel="3" x14ac:dyDescent="0.35">
      <c r="A306" s="4" t="s">
        <v>1601</v>
      </c>
      <c r="B306" s="5" t="s">
        <v>300</v>
      </c>
      <c r="C306" s="5">
        <v>18</v>
      </c>
      <c r="D306" s="8">
        <v>6.4853848336910635E-3</v>
      </c>
      <c r="E306" s="6">
        <v>46251</v>
      </c>
      <c r="F306" s="6">
        <v>46271</v>
      </c>
      <c r="G306" s="16">
        <f>VLOOKUP(A306,Sheet2!A:G,7,)</f>
        <v>0</v>
      </c>
      <c r="H306" s="16">
        <v>1</v>
      </c>
      <c r="I306" s="19">
        <f>IFERROR(J306-H306,0)</f>
        <v>0</v>
      </c>
      <c r="J306" s="16">
        <f>VLOOKUP(A306,Sheet2!A:H,8,)</f>
        <v>1</v>
      </c>
      <c r="K306" s="16"/>
      <c r="L306" s="16"/>
      <c r="M306" s="16"/>
      <c r="N306" s="22"/>
      <c r="O306" s="22"/>
    </row>
    <row r="307" spans="1:15" ht="16" outlineLevel="3" x14ac:dyDescent="0.35">
      <c r="A307" s="4" t="s">
        <v>301</v>
      </c>
      <c r="B307" s="5"/>
      <c r="C307" s="5">
        <v>48</v>
      </c>
      <c r="D307" s="8"/>
      <c r="E307" s="6">
        <v>46228</v>
      </c>
      <c r="F307" s="6">
        <v>46282</v>
      </c>
      <c r="G307" s="17"/>
      <c r="H307" s="16"/>
      <c r="I307" s="16"/>
      <c r="J307" s="16"/>
      <c r="K307" s="16"/>
      <c r="L307" s="16"/>
      <c r="M307" s="16"/>
    </row>
    <row r="308" spans="1:15" ht="16" outlineLevel="3" x14ac:dyDescent="0.35">
      <c r="A308" s="4" t="s">
        <v>1602</v>
      </c>
      <c r="B308" s="5" t="s">
        <v>302</v>
      </c>
      <c r="C308" s="5">
        <v>16</v>
      </c>
      <c r="D308" s="8">
        <v>2.3385193137503571E-3</v>
      </c>
      <c r="E308" s="6">
        <v>46228</v>
      </c>
      <c r="F308" s="6">
        <v>46245</v>
      </c>
      <c r="G308" s="16">
        <f>VLOOKUP(A308,Sheet2!A:G,7,)</f>
        <v>0</v>
      </c>
      <c r="H308" s="16">
        <v>1</v>
      </c>
      <c r="I308" s="19">
        <f>IFERROR(J308-H308,0)</f>
        <v>0</v>
      </c>
      <c r="J308" s="16">
        <f>VLOOKUP(A308,Sheet2!A:H,8,)</f>
        <v>1</v>
      </c>
      <c r="K308" s="16"/>
      <c r="L308" s="16"/>
      <c r="M308" s="16"/>
      <c r="N308" s="22"/>
      <c r="O308" s="22"/>
    </row>
    <row r="309" spans="1:15" ht="16" outlineLevel="3" x14ac:dyDescent="0.35">
      <c r="A309" s="4" t="s">
        <v>1603</v>
      </c>
      <c r="B309" s="5" t="s">
        <v>303</v>
      </c>
      <c r="C309" s="5">
        <v>12</v>
      </c>
      <c r="D309" s="8">
        <v>1.268077811747733E-2</v>
      </c>
      <c r="E309" s="6">
        <v>46246</v>
      </c>
      <c r="F309" s="6">
        <v>46259</v>
      </c>
      <c r="G309" s="16">
        <f>VLOOKUP(A309,Sheet2!A:G,7,)</f>
        <v>0</v>
      </c>
      <c r="H309" s="16">
        <v>1</v>
      </c>
      <c r="I309" s="19">
        <f>IFERROR(J309-H309,0)</f>
        <v>0</v>
      </c>
      <c r="J309" s="16">
        <f>VLOOKUP(A309,Sheet2!A:H,8,)</f>
        <v>1</v>
      </c>
      <c r="K309" s="16"/>
      <c r="L309" s="16"/>
      <c r="M309" s="16"/>
      <c r="N309" s="22"/>
      <c r="O309" s="22"/>
    </row>
    <row r="310" spans="1:15" ht="16" outlineLevel="3" x14ac:dyDescent="0.35">
      <c r="A310" s="4" t="s">
        <v>1604</v>
      </c>
      <c r="B310" s="5" t="s">
        <v>304</v>
      </c>
      <c r="C310" s="5">
        <v>12</v>
      </c>
      <c r="D310" s="8">
        <v>2.4509748693665066E-3</v>
      </c>
      <c r="E310" s="6">
        <v>46246</v>
      </c>
      <c r="F310" s="6">
        <v>46259</v>
      </c>
      <c r="G310" s="16">
        <f>VLOOKUP(A310,Sheet2!A:G,7,)</f>
        <v>0</v>
      </c>
      <c r="H310" s="16">
        <v>1</v>
      </c>
      <c r="I310" s="19">
        <f>IFERROR(J310-H310,0)</f>
        <v>0</v>
      </c>
      <c r="J310" s="16">
        <f>VLOOKUP(A310,Sheet2!A:H,8,)</f>
        <v>1</v>
      </c>
      <c r="K310" s="16"/>
      <c r="L310" s="16"/>
      <c r="M310" s="16"/>
      <c r="N310" s="22"/>
      <c r="O310" s="22"/>
    </row>
    <row r="311" spans="1:15" ht="16" outlineLevel="3" x14ac:dyDescent="0.35">
      <c r="A311" s="4" t="s">
        <v>1605</v>
      </c>
      <c r="B311" s="5" t="s">
        <v>305</v>
      </c>
      <c r="C311" s="5">
        <v>20</v>
      </c>
      <c r="D311" s="8">
        <v>2.9882007191919403E-3</v>
      </c>
      <c r="E311" s="6">
        <v>46260</v>
      </c>
      <c r="F311" s="6">
        <v>46282</v>
      </c>
      <c r="G311" s="16">
        <f>VLOOKUP(A311,Sheet2!A:G,7,)</f>
        <v>0</v>
      </c>
      <c r="H311" s="16">
        <v>1</v>
      </c>
      <c r="I311" s="19">
        <f>IFERROR(J311-H311,0)</f>
        <v>0</v>
      </c>
      <c r="J311" s="16">
        <f>VLOOKUP(A311,Sheet2!A:H,8,)</f>
        <v>1</v>
      </c>
      <c r="K311" s="16"/>
      <c r="L311" s="16"/>
      <c r="M311" s="16"/>
      <c r="N311" s="22"/>
      <c r="O311" s="22"/>
    </row>
    <row r="312" spans="1:15" ht="16" outlineLevel="3" x14ac:dyDescent="0.35">
      <c r="A312" s="4" t="s">
        <v>306</v>
      </c>
      <c r="B312" s="5"/>
      <c r="C312" s="5">
        <v>16</v>
      </c>
      <c r="D312" s="8"/>
      <c r="E312" s="6">
        <v>46284</v>
      </c>
      <c r="F312" s="6">
        <v>46302</v>
      </c>
      <c r="G312" s="17"/>
      <c r="H312" s="16"/>
      <c r="I312" s="16"/>
      <c r="J312" s="16"/>
      <c r="K312" s="16"/>
      <c r="L312" s="16"/>
      <c r="M312" s="16"/>
    </row>
    <row r="313" spans="1:15" ht="16" outlineLevel="3" x14ac:dyDescent="0.35">
      <c r="A313" s="4" t="s">
        <v>1606</v>
      </c>
      <c r="B313" s="5" t="s">
        <v>307</v>
      </c>
      <c r="C313" s="5">
        <v>16</v>
      </c>
      <c r="D313" s="8">
        <v>3.4646386475867858E-3</v>
      </c>
      <c r="E313" s="6">
        <v>46284</v>
      </c>
      <c r="F313" s="6">
        <v>46302</v>
      </c>
      <c r="G313" s="16">
        <f>VLOOKUP(A313,Sheet2!A:G,7,)</f>
        <v>0</v>
      </c>
      <c r="H313" s="16">
        <v>1</v>
      </c>
      <c r="I313" s="19">
        <f>IFERROR(J313-H313,0)</f>
        <v>0</v>
      </c>
      <c r="J313" s="16">
        <f>VLOOKUP(A313,Sheet2!A:H,8,)</f>
        <v>1</v>
      </c>
      <c r="K313" s="16"/>
      <c r="L313" s="16"/>
      <c r="M313" s="16"/>
      <c r="N313" s="22"/>
      <c r="O313" s="22"/>
    </row>
    <row r="314" spans="1:15" ht="16" outlineLevel="3" x14ac:dyDescent="0.35">
      <c r="A314" s="4" t="s">
        <v>1607</v>
      </c>
      <c r="B314" s="5" t="s">
        <v>308</v>
      </c>
      <c r="C314" s="5">
        <v>16</v>
      </c>
      <c r="D314" s="8">
        <v>5.6896948711116458E-3</v>
      </c>
      <c r="E314" s="6">
        <v>46284</v>
      </c>
      <c r="F314" s="6">
        <v>46302</v>
      </c>
      <c r="G314" s="16">
        <f>VLOOKUP(A314,Sheet2!A:G,7,)</f>
        <v>0</v>
      </c>
      <c r="H314" s="16">
        <v>1</v>
      </c>
      <c r="I314" s="19">
        <f>IFERROR(J314-H314,0)</f>
        <v>0</v>
      </c>
      <c r="J314" s="16">
        <f>VLOOKUP(A314,Sheet2!A:H,8,)</f>
        <v>1</v>
      </c>
      <c r="K314" s="16"/>
      <c r="L314" s="16"/>
      <c r="M314" s="16"/>
      <c r="N314" s="22"/>
      <c r="O314" s="22"/>
    </row>
    <row r="315" spans="1:15" ht="16" outlineLevel="3" x14ac:dyDescent="0.35">
      <c r="A315" s="4" t="s">
        <v>1608</v>
      </c>
      <c r="B315" s="5" t="s">
        <v>309</v>
      </c>
      <c r="C315" s="5">
        <v>16</v>
      </c>
      <c r="D315" s="8">
        <v>3.2702684292003088E-3</v>
      </c>
      <c r="E315" s="6">
        <v>46284</v>
      </c>
      <c r="F315" s="6">
        <v>46302</v>
      </c>
      <c r="G315" s="16">
        <f>VLOOKUP(A315,Sheet2!A:G,7,)</f>
        <v>0</v>
      </c>
      <c r="H315" s="16">
        <v>1</v>
      </c>
      <c r="I315" s="19">
        <f>IFERROR(J315-H315,0)</f>
        <v>0</v>
      </c>
      <c r="J315" s="16">
        <f>VLOOKUP(A315,Sheet2!A:H,8,)</f>
        <v>1</v>
      </c>
      <c r="K315" s="16"/>
      <c r="L315" s="16"/>
      <c r="M315" s="16"/>
      <c r="N315" s="22"/>
      <c r="O315" s="22"/>
    </row>
    <row r="316" spans="1:15" ht="16" outlineLevel="3" x14ac:dyDescent="0.35">
      <c r="A316" s="4" t="s">
        <v>310</v>
      </c>
      <c r="B316" s="5"/>
      <c r="C316" s="5">
        <v>60</v>
      </c>
      <c r="D316" s="8"/>
      <c r="E316" s="6">
        <v>46188</v>
      </c>
      <c r="F316" s="6">
        <v>46257</v>
      </c>
      <c r="G316" s="17"/>
      <c r="H316" s="16"/>
      <c r="I316" s="16"/>
      <c r="J316" s="16"/>
      <c r="K316" s="16"/>
      <c r="L316" s="16"/>
      <c r="M316" s="16"/>
    </row>
    <row r="317" spans="1:15" ht="16" outlineLevel="3" x14ac:dyDescent="0.35">
      <c r="A317" s="4" t="s">
        <v>1609</v>
      </c>
      <c r="B317" s="5" t="s">
        <v>311</v>
      </c>
      <c r="C317" s="5">
        <v>30</v>
      </c>
      <c r="D317" s="8">
        <v>8.9505281585015081E-3</v>
      </c>
      <c r="E317" s="6">
        <v>46188</v>
      </c>
      <c r="F317" s="6">
        <v>46222</v>
      </c>
      <c r="G317" s="16">
        <f>VLOOKUP(A317,Sheet2!A:G,7,)</f>
        <v>1</v>
      </c>
      <c r="H317" s="16">
        <v>1</v>
      </c>
      <c r="I317" s="19">
        <f>IFERROR(J317-H317,0)</f>
        <v>0</v>
      </c>
      <c r="J317" s="16">
        <f>VLOOKUP(A317,Sheet2!A:H,8,)</f>
        <v>1</v>
      </c>
      <c r="K317" s="16"/>
      <c r="L317" s="16" t="s">
        <v>2581</v>
      </c>
      <c r="M317" s="16"/>
      <c r="N317" s="22"/>
      <c r="O317" s="22"/>
    </row>
    <row r="318" spans="1:15" ht="16" outlineLevel="3" x14ac:dyDescent="0.35">
      <c r="A318" s="4" t="s">
        <v>1610</v>
      </c>
      <c r="B318" s="5" t="s">
        <v>312</v>
      </c>
      <c r="C318" s="5">
        <v>30</v>
      </c>
      <c r="D318" s="8">
        <v>2.3723976649896407E-3</v>
      </c>
      <c r="E318" s="6">
        <v>46223</v>
      </c>
      <c r="F318" s="6">
        <v>46257</v>
      </c>
      <c r="G318" s="16">
        <f>VLOOKUP(A318,Sheet2!A:G,7,)</f>
        <v>1</v>
      </c>
      <c r="H318" s="16">
        <v>1</v>
      </c>
      <c r="I318" s="19">
        <f>IFERROR(J318-H318,0)</f>
        <v>0</v>
      </c>
      <c r="J318" s="16">
        <f>VLOOKUP(A318,Sheet2!A:H,8,)</f>
        <v>1</v>
      </c>
      <c r="K318" s="16"/>
      <c r="L318" s="16" t="s">
        <v>2582</v>
      </c>
      <c r="M318" s="16"/>
      <c r="N318" s="22"/>
      <c r="O318" s="22"/>
    </row>
    <row r="319" spans="1:15" ht="16" outlineLevel="3" x14ac:dyDescent="0.35">
      <c r="A319" s="4" t="s">
        <v>313</v>
      </c>
      <c r="B319" s="5"/>
      <c r="C319" s="5">
        <v>227</v>
      </c>
      <c r="D319" s="8"/>
      <c r="E319" s="6">
        <v>45994</v>
      </c>
      <c r="F319" s="6">
        <v>46322</v>
      </c>
      <c r="G319" s="17"/>
      <c r="H319" s="16"/>
      <c r="I319" s="16"/>
      <c r="J319" s="16"/>
      <c r="K319" s="16"/>
      <c r="L319" s="16"/>
      <c r="M319" s="16"/>
    </row>
    <row r="320" spans="1:15" ht="16" outlineLevel="3" x14ac:dyDescent="0.35">
      <c r="A320" s="4" t="s">
        <v>314</v>
      </c>
      <c r="B320" s="5"/>
      <c r="C320" s="5">
        <v>84</v>
      </c>
      <c r="D320" s="8"/>
      <c r="E320" s="6">
        <v>45994</v>
      </c>
      <c r="F320" s="6">
        <v>46117</v>
      </c>
      <c r="G320" s="17"/>
      <c r="H320" s="16"/>
      <c r="I320" s="16"/>
      <c r="J320" s="16"/>
      <c r="K320" s="16"/>
      <c r="L320" s="16"/>
      <c r="M320" s="16"/>
    </row>
    <row r="321" spans="1:15" ht="16" outlineLevel="3" x14ac:dyDescent="0.35">
      <c r="A321" s="4" t="s">
        <v>1611</v>
      </c>
      <c r="B321" s="5" t="s">
        <v>315</v>
      </c>
      <c r="C321" s="5">
        <v>14</v>
      </c>
      <c r="D321" s="8">
        <v>9.677231386766777E-2</v>
      </c>
      <c r="E321" s="6">
        <v>45994</v>
      </c>
      <c r="F321" s="6">
        <v>46013</v>
      </c>
      <c r="G321" s="16">
        <f>VLOOKUP(A321,Sheet2!A:G,7,)</f>
        <v>1</v>
      </c>
      <c r="H321" s="16">
        <v>1</v>
      </c>
      <c r="I321" s="19">
        <f>IFERROR(J321-H321,0)</f>
        <v>0</v>
      </c>
      <c r="J321" s="16">
        <f>VLOOKUP(A321,Sheet2!A:H,8,)</f>
        <v>1</v>
      </c>
      <c r="K321" s="16"/>
      <c r="L321" s="16"/>
      <c r="M321" s="16"/>
      <c r="N321" s="22"/>
      <c r="O321" s="22"/>
    </row>
    <row r="322" spans="1:15" ht="16" outlineLevel="3" x14ac:dyDescent="0.35">
      <c r="A322" s="4" t="s">
        <v>1612</v>
      </c>
      <c r="B322" s="5" t="s">
        <v>316</v>
      </c>
      <c r="C322" s="5">
        <v>14</v>
      </c>
      <c r="D322" s="8">
        <v>4.7356477553385887E-2</v>
      </c>
      <c r="E322" s="6">
        <v>46093</v>
      </c>
      <c r="F322" s="6">
        <v>46117</v>
      </c>
      <c r="G322" s="16">
        <f>VLOOKUP(A322,Sheet2!A:G,7,)</f>
        <v>0</v>
      </c>
      <c r="H322" s="16">
        <v>1</v>
      </c>
      <c r="I322" s="19">
        <f>IFERROR(J322-H322,0)</f>
        <v>0</v>
      </c>
      <c r="J322" s="16">
        <f>VLOOKUP(A322,Sheet2!A:H,8,)</f>
        <v>1</v>
      </c>
      <c r="K322" s="16"/>
      <c r="L322" s="16" t="s">
        <v>2583</v>
      </c>
      <c r="M322" s="16"/>
      <c r="N322" s="22"/>
      <c r="O322" s="22"/>
    </row>
    <row r="323" spans="1:15" ht="16" outlineLevel="3" x14ac:dyDescent="0.35">
      <c r="A323" s="4" t="s">
        <v>317</v>
      </c>
      <c r="B323" s="5"/>
      <c r="C323" s="5">
        <v>64</v>
      </c>
      <c r="D323" s="8"/>
      <c r="E323" s="6">
        <v>46188</v>
      </c>
      <c r="F323" s="6">
        <v>46275</v>
      </c>
      <c r="G323" s="17"/>
      <c r="H323" s="16"/>
      <c r="I323" s="16"/>
      <c r="J323" s="16"/>
      <c r="K323" s="16"/>
      <c r="L323" s="16"/>
      <c r="M323" s="16"/>
    </row>
    <row r="324" spans="1:15" ht="16" outlineLevel="3" x14ac:dyDescent="0.35">
      <c r="A324" s="4" t="s">
        <v>1613</v>
      </c>
      <c r="B324" s="5" t="s">
        <v>318</v>
      </c>
      <c r="C324" s="5">
        <v>14</v>
      </c>
      <c r="D324" s="8">
        <v>6.9028924825913053E-3</v>
      </c>
      <c r="E324" s="6">
        <v>46188</v>
      </c>
      <c r="F324" s="6">
        <v>46205</v>
      </c>
      <c r="G324" s="16">
        <f>VLOOKUP(A324,Sheet2!A:G,7,)</f>
        <v>1</v>
      </c>
      <c r="H324" s="16">
        <v>0.5</v>
      </c>
      <c r="I324" s="19">
        <f>IFERROR(J324-H324,0)</f>
        <v>0</v>
      </c>
      <c r="J324" s="16">
        <f>VLOOKUP(A324,Sheet2!A:H,8,)</f>
        <v>0.5</v>
      </c>
      <c r="K324" s="16"/>
      <c r="L324" s="16" t="s">
        <v>2579</v>
      </c>
      <c r="M324" s="16" t="s">
        <v>2614</v>
      </c>
      <c r="N324" s="22"/>
      <c r="O324" s="22"/>
    </row>
    <row r="325" spans="1:15" ht="16" outlineLevel="3" x14ac:dyDescent="0.35">
      <c r="A325" s="4" t="s">
        <v>1614</v>
      </c>
      <c r="B325" s="5" t="s">
        <v>319</v>
      </c>
      <c r="C325" s="5">
        <v>14</v>
      </c>
      <c r="D325" s="8">
        <v>4.0480956427681822E-3</v>
      </c>
      <c r="E325" s="6">
        <v>46202</v>
      </c>
      <c r="F325" s="6">
        <v>46219</v>
      </c>
      <c r="G325" s="16">
        <f>VLOOKUP(A325,Sheet2!A:G,7,)</f>
        <v>0.35709999999999997</v>
      </c>
      <c r="H325" s="16">
        <v>0</v>
      </c>
      <c r="I325" s="19">
        <f>IFERROR(J325-H325,0)</f>
        <v>0.1</v>
      </c>
      <c r="J325" s="16">
        <f>VLOOKUP(A325,Sheet2!A:H,8,)</f>
        <v>0.1</v>
      </c>
      <c r="K325" s="16"/>
      <c r="L325" s="16" t="s">
        <v>2646</v>
      </c>
      <c r="M325" s="16"/>
      <c r="N325" s="22"/>
      <c r="O325" s="22"/>
    </row>
    <row r="326" spans="1:15" ht="16" outlineLevel="3" x14ac:dyDescent="0.35">
      <c r="A326" s="4" t="s">
        <v>1615</v>
      </c>
      <c r="B326" s="5" t="s">
        <v>320</v>
      </c>
      <c r="C326" s="5">
        <v>14</v>
      </c>
      <c r="D326" s="8">
        <v>5.4774933891701665E-3</v>
      </c>
      <c r="E326" s="6">
        <v>46216</v>
      </c>
      <c r="F326" s="6">
        <v>46233</v>
      </c>
      <c r="G326" s="16">
        <f>VLOOKUP(A326,Sheet2!A:G,7,)</f>
        <v>0</v>
      </c>
      <c r="H326" s="16">
        <v>0.5</v>
      </c>
      <c r="I326" s="19">
        <f>IFERROR(J326-H326,0)</f>
        <v>0</v>
      </c>
      <c r="J326" s="16">
        <f>VLOOKUP(A326,Sheet2!A:H,8,)</f>
        <v>0.5</v>
      </c>
      <c r="K326" s="16"/>
      <c r="L326" s="16" t="s">
        <v>2584</v>
      </c>
      <c r="M326" s="16"/>
      <c r="N326" s="22"/>
      <c r="O326" s="22"/>
    </row>
    <row r="327" spans="1:15" ht="16" outlineLevel="3" x14ac:dyDescent="0.35">
      <c r="A327" s="4" t="s">
        <v>1616</v>
      </c>
      <c r="B327" s="5" t="s">
        <v>321</v>
      </c>
      <c r="C327" s="5">
        <v>14</v>
      </c>
      <c r="D327" s="8">
        <v>6.9465523156629965E-3</v>
      </c>
      <c r="E327" s="6">
        <v>46244</v>
      </c>
      <c r="F327" s="6">
        <v>46261</v>
      </c>
      <c r="G327" s="16">
        <f>VLOOKUP(A327,Sheet2!A:G,7,)</f>
        <v>1</v>
      </c>
      <c r="H327" s="16">
        <v>1</v>
      </c>
      <c r="I327" s="19">
        <f>IFERROR(J327-H327,0)</f>
        <v>0</v>
      </c>
      <c r="J327" s="16">
        <f>VLOOKUP(A327,Sheet2!A:H,8,)</f>
        <v>1</v>
      </c>
      <c r="K327" s="16"/>
      <c r="L327" s="16"/>
      <c r="M327" s="16"/>
      <c r="N327" s="22"/>
      <c r="O327" s="22"/>
    </row>
    <row r="328" spans="1:15" ht="16" outlineLevel="3" x14ac:dyDescent="0.35">
      <c r="A328" s="4" t="s">
        <v>1617</v>
      </c>
      <c r="B328" s="5" t="s">
        <v>322</v>
      </c>
      <c r="C328" s="5">
        <v>14</v>
      </c>
      <c r="D328" s="8">
        <v>7.7849680427700251E-3</v>
      </c>
      <c r="E328" s="6">
        <v>46258</v>
      </c>
      <c r="F328" s="6">
        <v>46275</v>
      </c>
      <c r="G328" s="16">
        <f>VLOOKUP(A328,Sheet2!A:G,7,)</f>
        <v>0</v>
      </c>
      <c r="H328" s="16">
        <v>0</v>
      </c>
      <c r="I328" s="19">
        <f>IFERROR(J328-H328,0)</f>
        <v>0</v>
      </c>
      <c r="J328" s="16">
        <f>VLOOKUP(A328,Sheet2!A:H,8,)</f>
        <v>0</v>
      </c>
      <c r="K328" s="16"/>
      <c r="L328" s="16"/>
      <c r="M328" s="16"/>
      <c r="N328" s="22"/>
      <c r="O328" s="22"/>
    </row>
    <row r="329" spans="1:15" ht="16" outlineLevel="3" x14ac:dyDescent="0.35">
      <c r="A329" s="4" t="s">
        <v>323</v>
      </c>
      <c r="B329" s="5"/>
      <c r="C329" s="5">
        <v>14</v>
      </c>
      <c r="D329" s="8"/>
      <c r="E329" s="6">
        <v>46232</v>
      </c>
      <c r="F329" s="6">
        <v>46251</v>
      </c>
      <c r="G329" s="17"/>
      <c r="H329" s="16"/>
      <c r="I329" s="16"/>
      <c r="J329" s="16"/>
      <c r="K329" s="16"/>
      <c r="L329" s="16"/>
      <c r="M329" s="16"/>
    </row>
    <row r="330" spans="1:15" ht="16" outlineLevel="3" x14ac:dyDescent="0.35">
      <c r="A330" s="4" t="s">
        <v>1618</v>
      </c>
      <c r="B330" s="5" t="s">
        <v>324</v>
      </c>
      <c r="C330" s="5">
        <v>14</v>
      </c>
      <c r="D330" s="8">
        <v>8.1828497570923635E-3</v>
      </c>
      <c r="E330" s="6">
        <v>46232</v>
      </c>
      <c r="F330" s="6">
        <v>46251</v>
      </c>
      <c r="G330" s="16">
        <f>VLOOKUP(A330,Sheet2!A:G,7,)</f>
        <v>0</v>
      </c>
      <c r="H330" s="16">
        <v>1</v>
      </c>
      <c r="I330" s="19">
        <f>IFERROR(J330-H330,0)</f>
        <v>0</v>
      </c>
      <c r="J330" s="16">
        <f>VLOOKUP(A330,Sheet2!A:H,8,)</f>
        <v>1</v>
      </c>
      <c r="K330" s="16"/>
      <c r="L330" s="16"/>
      <c r="M330" s="16"/>
      <c r="N330" s="22"/>
      <c r="O330" s="22"/>
    </row>
    <row r="331" spans="1:15" ht="16" outlineLevel="3" x14ac:dyDescent="0.35">
      <c r="A331" s="4" t="s">
        <v>325</v>
      </c>
      <c r="B331" s="5"/>
      <c r="C331" s="5">
        <v>32</v>
      </c>
      <c r="D331" s="8"/>
      <c r="E331" s="6">
        <v>46208</v>
      </c>
      <c r="F331" s="6">
        <v>46251</v>
      </c>
      <c r="G331" s="17"/>
      <c r="H331" s="16"/>
      <c r="I331" s="16"/>
      <c r="J331" s="16"/>
      <c r="K331" s="16"/>
      <c r="L331" s="16"/>
      <c r="M331" s="16"/>
    </row>
    <row r="332" spans="1:15" ht="16" outlineLevel="3" x14ac:dyDescent="0.35">
      <c r="A332" s="4" t="s">
        <v>1619</v>
      </c>
      <c r="B332" s="5" t="s">
        <v>326</v>
      </c>
      <c r="C332" s="5">
        <v>14</v>
      </c>
      <c r="D332" s="8">
        <v>2.567219174919888E-3</v>
      </c>
      <c r="E332" s="6">
        <v>46208</v>
      </c>
      <c r="F332" s="6">
        <v>46225</v>
      </c>
      <c r="G332" s="16">
        <f>VLOOKUP(A332,Sheet2!A:G,7,)</f>
        <v>0</v>
      </c>
      <c r="H332" s="16">
        <v>1</v>
      </c>
      <c r="I332" s="19">
        <f>IFERROR(J332-H332,0)</f>
        <v>0</v>
      </c>
      <c r="J332" s="16">
        <f>VLOOKUP(A332,Sheet2!A:H,8,)</f>
        <v>1</v>
      </c>
      <c r="K332" s="16"/>
      <c r="L332" s="16"/>
      <c r="M332" s="16"/>
      <c r="N332" s="22"/>
      <c r="O332" s="22"/>
    </row>
    <row r="333" spans="1:15" ht="16" outlineLevel="3" x14ac:dyDescent="0.35">
      <c r="A333" s="4" t="s">
        <v>1620</v>
      </c>
      <c r="B333" s="5" t="s">
        <v>327</v>
      </c>
      <c r="C333" s="5">
        <v>14</v>
      </c>
      <c r="D333" s="8">
        <v>4.0624740012557342E-3</v>
      </c>
      <c r="E333" s="6">
        <v>46211</v>
      </c>
      <c r="F333" s="6">
        <v>46230</v>
      </c>
      <c r="G333" s="16">
        <f>VLOOKUP(A333,Sheet2!A:G,7,)</f>
        <v>0</v>
      </c>
      <c r="H333" s="16">
        <v>1</v>
      </c>
      <c r="I333" s="19">
        <f>IFERROR(J333-H333,0)</f>
        <v>0</v>
      </c>
      <c r="J333" s="16">
        <f>VLOOKUP(A333,Sheet2!A:H,8,)</f>
        <v>1</v>
      </c>
      <c r="K333" s="16"/>
      <c r="L333" s="16"/>
      <c r="M333" s="16"/>
      <c r="N333" s="22"/>
      <c r="O333" s="22"/>
    </row>
    <row r="334" spans="1:15" ht="16" outlineLevel="3" x14ac:dyDescent="0.35">
      <c r="A334" s="4" t="s">
        <v>1621</v>
      </c>
      <c r="B334" s="5" t="s">
        <v>328</v>
      </c>
      <c r="C334" s="5">
        <v>14</v>
      </c>
      <c r="D334" s="8">
        <v>9.1235407422002692E-4</v>
      </c>
      <c r="E334" s="6">
        <v>46232</v>
      </c>
      <c r="F334" s="6">
        <v>46251</v>
      </c>
      <c r="G334" s="16">
        <f>VLOOKUP(A334,Sheet2!A:G,7,)</f>
        <v>0</v>
      </c>
      <c r="H334" s="16">
        <v>1</v>
      </c>
      <c r="I334" s="19">
        <f>IFERROR(J334-H334,0)</f>
        <v>0</v>
      </c>
      <c r="J334" s="16">
        <f>VLOOKUP(A334,Sheet2!A:H,8,)</f>
        <v>1</v>
      </c>
      <c r="K334" s="16"/>
      <c r="L334" s="16"/>
      <c r="M334" s="16"/>
      <c r="N334" s="22"/>
      <c r="O334" s="22"/>
    </row>
    <row r="335" spans="1:15" ht="16" outlineLevel="3" x14ac:dyDescent="0.35">
      <c r="A335" s="4" t="s">
        <v>329</v>
      </c>
      <c r="B335" s="5"/>
      <c r="C335" s="5">
        <v>30</v>
      </c>
      <c r="D335" s="8"/>
      <c r="E335" s="6">
        <v>46229</v>
      </c>
      <c r="F335" s="6">
        <v>46268</v>
      </c>
      <c r="G335" s="17"/>
      <c r="H335" s="16"/>
      <c r="I335" s="16"/>
      <c r="J335" s="16"/>
      <c r="K335" s="16"/>
      <c r="L335" s="16"/>
      <c r="M335" s="16"/>
    </row>
    <row r="336" spans="1:15" ht="16" outlineLevel="3" x14ac:dyDescent="0.35">
      <c r="A336" s="4" t="s">
        <v>1622</v>
      </c>
      <c r="B336" s="5" t="s">
        <v>330</v>
      </c>
      <c r="C336" s="5">
        <v>14</v>
      </c>
      <c r="D336" s="8">
        <v>1.134284562233011E-2</v>
      </c>
      <c r="E336" s="6">
        <v>46229</v>
      </c>
      <c r="F336" s="6">
        <v>46246</v>
      </c>
      <c r="G336" s="16">
        <f>VLOOKUP(A336,Sheet2!A:G,7,)</f>
        <v>0</v>
      </c>
      <c r="H336" s="16">
        <v>1</v>
      </c>
      <c r="I336" s="19">
        <f>IFERROR(J336-H336,0)</f>
        <v>0</v>
      </c>
      <c r="J336" s="16">
        <f>VLOOKUP(A336,Sheet2!A:H,8,)</f>
        <v>1</v>
      </c>
      <c r="K336" s="16"/>
      <c r="L336" s="16"/>
      <c r="M336" s="16"/>
      <c r="N336" s="22"/>
      <c r="O336" s="22"/>
    </row>
    <row r="337" spans="1:15" ht="16" outlineLevel="3" x14ac:dyDescent="0.35">
      <c r="A337" s="4" t="s">
        <v>1623</v>
      </c>
      <c r="B337" s="5" t="s">
        <v>331</v>
      </c>
      <c r="C337" s="5">
        <v>14</v>
      </c>
      <c r="D337" s="8">
        <v>3.9035459117834652E-3</v>
      </c>
      <c r="E337" s="6">
        <v>46230</v>
      </c>
      <c r="F337" s="6">
        <v>46247</v>
      </c>
      <c r="G337" s="16">
        <f>VLOOKUP(A337,Sheet2!A:G,7,)</f>
        <v>0</v>
      </c>
      <c r="H337" s="16">
        <v>1</v>
      </c>
      <c r="I337" s="19">
        <f>IFERROR(J337-H337,0)</f>
        <v>0</v>
      </c>
      <c r="J337" s="16">
        <f>VLOOKUP(A337,Sheet2!A:H,8,)</f>
        <v>1</v>
      </c>
      <c r="K337" s="16"/>
      <c r="L337" s="16"/>
      <c r="M337" s="16"/>
      <c r="N337" s="22"/>
      <c r="O337" s="22"/>
    </row>
    <row r="338" spans="1:15" ht="16" outlineLevel="3" x14ac:dyDescent="0.35">
      <c r="A338" s="4" t="s">
        <v>1624</v>
      </c>
      <c r="B338" s="5" t="s">
        <v>332</v>
      </c>
      <c r="C338" s="5">
        <v>14</v>
      </c>
      <c r="D338" s="8">
        <v>3.1744057091818369E-3</v>
      </c>
      <c r="E338" s="6">
        <v>46251</v>
      </c>
      <c r="F338" s="6">
        <v>46268</v>
      </c>
      <c r="G338" s="16">
        <f>VLOOKUP(A338,Sheet2!A:G,7,)</f>
        <v>0</v>
      </c>
      <c r="H338" s="16">
        <v>1</v>
      </c>
      <c r="I338" s="19">
        <f>IFERROR(J338-H338,0)</f>
        <v>0</v>
      </c>
      <c r="J338" s="16">
        <f>VLOOKUP(A338,Sheet2!A:H,8,)</f>
        <v>1</v>
      </c>
      <c r="K338" s="16"/>
      <c r="L338" s="16"/>
      <c r="M338" s="16"/>
      <c r="N338" s="22"/>
      <c r="O338" s="22"/>
    </row>
    <row r="339" spans="1:15" ht="16" outlineLevel="3" x14ac:dyDescent="0.35">
      <c r="A339" s="4" t="s">
        <v>333</v>
      </c>
      <c r="B339" s="5"/>
      <c r="C339" s="5">
        <v>45</v>
      </c>
      <c r="D339" s="8"/>
      <c r="E339" s="6">
        <v>46229</v>
      </c>
      <c r="F339" s="6">
        <v>46292</v>
      </c>
      <c r="G339" s="17"/>
      <c r="H339" s="16"/>
      <c r="I339" s="16"/>
      <c r="J339" s="16"/>
      <c r="K339" s="16"/>
      <c r="L339" s="16"/>
      <c r="M339" s="16"/>
    </row>
    <row r="340" spans="1:15" ht="16" outlineLevel="3" x14ac:dyDescent="0.35">
      <c r="A340" s="4" t="s">
        <v>1625</v>
      </c>
      <c r="B340" s="5" t="s">
        <v>334</v>
      </c>
      <c r="C340" s="5">
        <v>14</v>
      </c>
      <c r="D340" s="8">
        <v>3.1219089579739988E-3</v>
      </c>
      <c r="E340" s="6">
        <v>46229</v>
      </c>
      <c r="F340" s="6">
        <v>46246</v>
      </c>
      <c r="G340" s="16">
        <f>VLOOKUP(A340,Sheet2!A:G,7,)</f>
        <v>0</v>
      </c>
      <c r="H340" s="16">
        <v>1</v>
      </c>
      <c r="I340" s="19">
        <f>IFERROR(J340-H340,0)</f>
        <v>0</v>
      </c>
      <c r="J340" s="16">
        <f>VLOOKUP(A340,Sheet2!A:H,8,)</f>
        <v>1</v>
      </c>
      <c r="K340" s="16"/>
      <c r="L340" s="16"/>
      <c r="M340" s="16"/>
      <c r="N340" s="22"/>
      <c r="O340" s="22"/>
    </row>
    <row r="341" spans="1:15" ht="16" outlineLevel="3" x14ac:dyDescent="0.35">
      <c r="A341" s="4" t="s">
        <v>1626</v>
      </c>
      <c r="B341" s="5" t="s">
        <v>335</v>
      </c>
      <c r="C341" s="5">
        <v>14</v>
      </c>
      <c r="D341" s="8">
        <v>1.3022699680372203E-3</v>
      </c>
      <c r="E341" s="6">
        <v>46250</v>
      </c>
      <c r="F341" s="6">
        <v>46267</v>
      </c>
      <c r="G341" s="16">
        <f>VLOOKUP(A341,Sheet2!A:G,7,)</f>
        <v>1</v>
      </c>
      <c r="H341" s="16">
        <v>1</v>
      </c>
      <c r="I341" s="19">
        <f>IFERROR(J341-H341,0)</f>
        <v>0</v>
      </c>
      <c r="J341" s="16">
        <f>VLOOKUP(A341,Sheet2!A:H,8,)</f>
        <v>1</v>
      </c>
      <c r="K341" s="16"/>
      <c r="L341" s="16" t="s">
        <v>2585</v>
      </c>
      <c r="M341" s="16"/>
      <c r="N341" s="22"/>
      <c r="O341" s="22"/>
    </row>
    <row r="342" spans="1:15" ht="16" outlineLevel="3" x14ac:dyDescent="0.35">
      <c r="A342" s="4" t="s">
        <v>1627</v>
      </c>
      <c r="B342" s="5" t="s">
        <v>336</v>
      </c>
      <c r="C342" s="5">
        <v>14</v>
      </c>
      <c r="D342" s="8">
        <v>5.6377228775128423E-3</v>
      </c>
      <c r="E342" s="6">
        <v>46251</v>
      </c>
      <c r="F342" s="6">
        <v>46268</v>
      </c>
      <c r="G342" s="16">
        <f>VLOOKUP(A342,Sheet2!A:G,7,)</f>
        <v>1</v>
      </c>
      <c r="H342" s="16">
        <v>0.2</v>
      </c>
      <c r="I342" s="19">
        <f>IFERROR(J342-H342,0)</f>
        <v>0</v>
      </c>
      <c r="J342" s="16">
        <f>VLOOKUP(A342,Sheet2!A:H,8,)</f>
        <v>0.2</v>
      </c>
      <c r="K342" s="16"/>
      <c r="L342" s="16"/>
      <c r="M342" s="16"/>
      <c r="N342" s="22"/>
      <c r="O342" s="22"/>
    </row>
    <row r="343" spans="1:15" ht="16" outlineLevel="3" x14ac:dyDescent="0.35">
      <c r="A343" s="4" t="s">
        <v>1628</v>
      </c>
      <c r="B343" s="5" t="s">
        <v>337</v>
      </c>
      <c r="C343" s="5">
        <v>14</v>
      </c>
      <c r="D343" s="8">
        <v>6.4853848336910635E-3</v>
      </c>
      <c r="E343" s="6">
        <v>46272</v>
      </c>
      <c r="F343" s="6">
        <v>46292</v>
      </c>
      <c r="G343" s="16">
        <f>VLOOKUP(A343,Sheet2!A:G,7,)</f>
        <v>1</v>
      </c>
      <c r="H343" s="16">
        <v>1</v>
      </c>
      <c r="I343" s="19">
        <f>IFERROR(J343-H343,0)</f>
        <v>0</v>
      </c>
      <c r="J343" s="16">
        <f>VLOOKUP(A343,Sheet2!A:H,8,)</f>
        <v>1</v>
      </c>
      <c r="K343" s="16"/>
      <c r="L343" s="16"/>
      <c r="M343" s="16"/>
      <c r="N343" s="22"/>
      <c r="O343" s="22"/>
    </row>
    <row r="344" spans="1:15" ht="16" outlineLevel="3" x14ac:dyDescent="0.35">
      <c r="A344" s="4" t="s">
        <v>338</v>
      </c>
      <c r="B344" s="5"/>
      <c r="C344" s="5">
        <v>41</v>
      </c>
      <c r="D344" s="8"/>
      <c r="E344" s="6">
        <v>46246</v>
      </c>
      <c r="F344" s="6">
        <v>46303</v>
      </c>
      <c r="G344" s="17"/>
      <c r="H344" s="16"/>
      <c r="I344" s="16"/>
      <c r="J344" s="16"/>
      <c r="K344" s="16"/>
      <c r="L344" s="16"/>
      <c r="M344" s="16"/>
    </row>
    <row r="345" spans="1:15" ht="16" outlineLevel="3" x14ac:dyDescent="0.35">
      <c r="A345" s="4" t="s">
        <v>1629</v>
      </c>
      <c r="B345" s="5" t="s">
        <v>339</v>
      </c>
      <c r="C345" s="5">
        <v>14</v>
      </c>
      <c r="D345" s="8">
        <v>2.3385193137503571E-3</v>
      </c>
      <c r="E345" s="6">
        <v>46246</v>
      </c>
      <c r="F345" s="6">
        <v>46265</v>
      </c>
      <c r="G345" s="16">
        <f>VLOOKUP(A345,Sheet2!A:G,7,)</f>
        <v>0</v>
      </c>
      <c r="H345" s="16">
        <v>1</v>
      </c>
      <c r="I345" s="19">
        <f>IFERROR(J345-H345,0)</f>
        <v>0</v>
      </c>
      <c r="J345" s="16">
        <f>VLOOKUP(A345,Sheet2!A:H,8,)</f>
        <v>1</v>
      </c>
      <c r="K345" s="16"/>
      <c r="L345" s="16"/>
      <c r="M345" s="16"/>
      <c r="N345" s="22"/>
      <c r="O345" s="22"/>
    </row>
    <row r="346" spans="1:15" ht="16" outlineLevel="3" x14ac:dyDescent="0.35">
      <c r="A346" s="4" t="s">
        <v>1630</v>
      </c>
      <c r="B346" s="5" t="s">
        <v>340</v>
      </c>
      <c r="C346" s="5">
        <v>14</v>
      </c>
      <c r="D346" s="8">
        <v>1.268077811747733E-2</v>
      </c>
      <c r="E346" s="6">
        <v>46260</v>
      </c>
      <c r="F346" s="6">
        <v>46279</v>
      </c>
      <c r="G346" s="16">
        <f>VLOOKUP(A346,Sheet2!A:G,7,)</f>
        <v>1</v>
      </c>
      <c r="H346" s="16">
        <v>1</v>
      </c>
      <c r="I346" s="19">
        <f>IFERROR(J346-H346,0)</f>
        <v>0</v>
      </c>
      <c r="J346" s="16">
        <f>VLOOKUP(A346,Sheet2!A:H,8,)</f>
        <v>1</v>
      </c>
      <c r="K346" s="16"/>
      <c r="L346" s="16"/>
      <c r="M346" s="16"/>
      <c r="N346" s="22"/>
      <c r="O346" s="22"/>
    </row>
    <row r="347" spans="1:15" ht="16" outlineLevel="3" x14ac:dyDescent="0.35">
      <c r="A347" s="4" t="s">
        <v>1631</v>
      </c>
      <c r="B347" s="5" t="s">
        <v>341</v>
      </c>
      <c r="C347" s="5">
        <v>14</v>
      </c>
      <c r="D347" s="8">
        <v>2.4509748693665066E-3</v>
      </c>
      <c r="E347" s="6">
        <v>46260</v>
      </c>
      <c r="F347" s="6">
        <v>46279</v>
      </c>
      <c r="G347" s="16">
        <f>VLOOKUP(A347,Sheet2!A:G,7,)</f>
        <v>0</v>
      </c>
      <c r="H347" s="16">
        <v>1</v>
      </c>
      <c r="I347" s="19">
        <f>IFERROR(J347-H347,0)</f>
        <v>0</v>
      </c>
      <c r="J347" s="16">
        <f>VLOOKUP(A347,Sheet2!A:H,8,)</f>
        <v>1</v>
      </c>
      <c r="K347" s="16"/>
      <c r="L347" s="16"/>
      <c r="M347" s="16"/>
      <c r="N347" s="22"/>
      <c r="O347" s="22"/>
    </row>
    <row r="348" spans="1:15" ht="16" outlineLevel="3" x14ac:dyDescent="0.35">
      <c r="A348" s="4" t="s">
        <v>1632</v>
      </c>
      <c r="B348" s="5" t="s">
        <v>342</v>
      </c>
      <c r="C348" s="5">
        <v>14</v>
      </c>
      <c r="D348" s="8">
        <v>2.9882007191919403E-3</v>
      </c>
      <c r="E348" s="6">
        <v>46285</v>
      </c>
      <c r="F348" s="6">
        <v>46303</v>
      </c>
      <c r="G348" s="16">
        <f>VLOOKUP(A348,Sheet2!A:G,7,)</f>
        <v>0</v>
      </c>
      <c r="H348" s="16">
        <v>1</v>
      </c>
      <c r="I348" s="19">
        <f>IFERROR(J348-H348,0)</f>
        <v>0</v>
      </c>
      <c r="J348" s="16">
        <f>VLOOKUP(A348,Sheet2!A:H,8,)</f>
        <v>1</v>
      </c>
      <c r="K348" s="16"/>
      <c r="L348" s="16"/>
      <c r="M348" s="16"/>
      <c r="N348" s="22"/>
      <c r="O348" s="22"/>
    </row>
    <row r="349" spans="1:15" ht="16" outlineLevel="3" x14ac:dyDescent="0.35">
      <c r="A349" s="4" t="s">
        <v>343</v>
      </c>
      <c r="B349" s="5"/>
      <c r="C349" s="5">
        <v>14</v>
      </c>
      <c r="D349" s="8"/>
      <c r="E349" s="6">
        <v>46303</v>
      </c>
      <c r="F349" s="6">
        <v>46322</v>
      </c>
      <c r="G349" s="17"/>
      <c r="H349" s="16"/>
      <c r="I349" s="16"/>
      <c r="J349" s="16"/>
      <c r="K349" s="16"/>
      <c r="L349" s="16"/>
      <c r="M349" s="16"/>
    </row>
    <row r="350" spans="1:15" ht="16" outlineLevel="3" x14ac:dyDescent="0.35">
      <c r="A350" s="4" t="s">
        <v>1633</v>
      </c>
      <c r="B350" s="5" t="s">
        <v>344</v>
      </c>
      <c r="C350" s="5">
        <v>14</v>
      </c>
      <c r="D350" s="8">
        <v>3.4646386475867858E-3</v>
      </c>
      <c r="E350" s="6">
        <v>46303</v>
      </c>
      <c r="F350" s="6">
        <v>46322</v>
      </c>
      <c r="G350" s="16">
        <f>VLOOKUP(A350,Sheet2!A:G,7,)</f>
        <v>0</v>
      </c>
      <c r="H350" s="16">
        <v>0</v>
      </c>
      <c r="I350" s="19">
        <f>IFERROR(J350-H350,0)</f>
        <v>0</v>
      </c>
      <c r="J350" s="16">
        <f>VLOOKUP(A350,Sheet2!A:H,8,)</f>
        <v>0</v>
      </c>
      <c r="K350" s="16"/>
      <c r="L350" s="16"/>
      <c r="M350" s="16"/>
      <c r="N350" s="22"/>
      <c r="O350" s="22"/>
    </row>
    <row r="351" spans="1:15" ht="16" outlineLevel="3" x14ac:dyDescent="0.35">
      <c r="A351" s="4" t="s">
        <v>1634</v>
      </c>
      <c r="B351" s="5" t="s">
        <v>345</v>
      </c>
      <c r="C351" s="5">
        <v>14</v>
      </c>
      <c r="D351" s="8">
        <v>5.6896948711116458E-3</v>
      </c>
      <c r="E351" s="6">
        <v>46303</v>
      </c>
      <c r="F351" s="6">
        <v>46322</v>
      </c>
      <c r="G351" s="16">
        <f>VLOOKUP(A351,Sheet2!A:G,7,)</f>
        <v>0</v>
      </c>
      <c r="H351" s="16">
        <v>0</v>
      </c>
      <c r="I351" s="19">
        <f>IFERROR(J351-H351,0)</f>
        <v>0</v>
      </c>
      <c r="J351" s="16">
        <f>VLOOKUP(A351,Sheet2!A:H,8,)</f>
        <v>0</v>
      </c>
      <c r="K351" s="16"/>
      <c r="L351" s="16"/>
      <c r="M351" s="16"/>
      <c r="N351" s="22"/>
      <c r="O351" s="22"/>
    </row>
    <row r="352" spans="1:15" ht="16" outlineLevel="3" x14ac:dyDescent="0.35">
      <c r="A352" s="4" t="s">
        <v>1635</v>
      </c>
      <c r="B352" s="5" t="s">
        <v>346</v>
      </c>
      <c r="C352" s="5">
        <v>14</v>
      </c>
      <c r="D352" s="8">
        <v>3.2702684292003088E-3</v>
      </c>
      <c r="E352" s="6">
        <v>46303</v>
      </c>
      <c r="F352" s="6">
        <v>46322</v>
      </c>
      <c r="G352" s="16">
        <f>VLOOKUP(A352,Sheet2!A:G,7,)</f>
        <v>0</v>
      </c>
      <c r="H352" s="16">
        <v>1</v>
      </c>
      <c r="I352" s="19">
        <f>IFERROR(J352-H352,0)</f>
        <v>0</v>
      </c>
      <c r="J352" s="16">
        <f>VLOOKUP(A352,Sheet2!A:H,8,)</f>
        <v>1</v>
      </c>
      <c r="K352" s="16"/>
      <c r="L352" s="16"/>
      <c r="M352" s="16"/>
      <c r="N352" s="22"/>
      <c r="O352" s="22"/>
    </row>
    <row r="353" spans="1:15" ht="16" outlineLevel="3" x14ac:dyDescent="0.35">
      <c r="A353" s="4" t="s">
        <v>347</v>
      </c>
      <c r="B353" s="5"/>
      <c r="C353" s="5">
        <v>39</v>
      </c>
      <c r="D353" s="8"/>
      <c r="E353" s="6">
        <v>46223</v>
      </c>
      <c r="F353" s="6">
        <v>46275</v>
      </c>
      <c r="G353" s="17"/>
      <c r="H353" s="16"/>
      <c r="I353" s="16"/>
      <c r="J353" s="16"/>
      <c r="K353" s="16"/>
      <c r="L353" s="16"/>
      <c r="M353" s="16"/>
    </row>
    <row r="354" spans="1:15" ht="16" outlineLevel="3" x14ac:dyDescent="0.35">
      <c r="A354" s="4" t="s">
        <v>1636</v>
      </c>
      <c r="B354" s="5" t="s">
        <v>348</v>
      </c>
      <c r="C354" s="5">
        <v>14</v>
      </c>
      <c r="D354" s="8">
        <v>8.9505281585015081E-3</v>
      </c>
      <c r="E354" s="6">
        <v>46223</v>
      </c>
      <c r="F354" s="6">
        <v>46240</v>
      </c>
      <c r="G354" s="16">
        <f>VLOOKUP(A354,Sheet2!A:G,7,)</f>
        <v>0</v>
      </c>
      <c r="H354" s="16">
        <v>0</v>
      </c>
      <c r="I354" s="19">
        <f>IFERROR(J354-H354,0)</f>
        <v>0</v>
      </c>
      <c r="J354" s="16">
        <f>VLOOKUP(A354,Sheet2!A:H,8,)</f>
        <v>0</v>
      </c>
      <c r="K354" s="16"/>
      <c r="L354" s="16" t="s">
        <v>2647</v>
      </c>
      <c r="M354" s="16"/>
      <c r="N354" s="22"/>
      <c r="O354" s="22"/>
    </row>
    <row r="355" spans="1:15" ht="16" outlineLevel="3" x14ac:dyDescent="0.35">
      <c r="A355" s="4" t="s">
        <v>1637</v>
      </c>
      <c r="B355" s="5" t="s">
        <v>349</v>
      </c>
      <c r="C355" s="5">
        <v>14</v>
      </c>
      <c r="D355" s="8">
        <v>2.3723976649896407E-3</v>
      </c>
      <c r="E355" s="6">
        <v>46258</v>
      </c>
      <c r="F355" s="6">
        <v>46275</v>
      </c>
      <c r="G355" s="16">
        <f>VLOOKUP(A355,Sheet2!A:G,7,)</f>
        <v>0</v>
      </c>
      <c r="H355" s="16">
        <v>0</v>
      </c>
      <c r="I355" s="19">
        <f>IFERROR(J355-H355,0)</f>
        <v>0</v>
      </c>
      <c r="J355" s="16">
        <f>VLOOKUP(A355,Sheet2!A:H,8,)</f>
        <v>0</v>
      </c>
      <c r="K355" s="16"/>
      <c r="L355" s="16"/>
      <c r="M355" s="16"/>
      <c r="N355" s="22"/>
      <c r="O355" s="22"/>
    </row>
    <row r="356" spans="1:15" ht="16" outlineLevel="3" x14ac:dyDescent="0.35">
      <c r="A356" s="4" t="s">
        <v>350</v>
      </c>
      <c r="B356" s="5"/>
      <c r="C356" s="5">
        <v>273</v>
      </c>
      <c r="D356" s="8"/>
      <c r="E356" s="6">
        <v>46014</v>
      </c>
      <c r="F356" s="6">
        <v>46341</v>
      </c>
      <c r="G356" s="17"/>
      <c r="H356" s="16"/>
      <c r="I356" s="16"/>
      <c r="J356" s="16"/>
      <c r="K356" s="16"/>
      <c r="L356" s="16"/>
      <c r="M356" s="16"/>
    </row>
    <row r="357" spans="1:15" ht="16" outlineLevel="3" x14ac:dyDescent="0.35">
      <c r="A357" s="4" t="s">
        <v>351</v>
      </c>
      <c r="B357" s="5"/>
      <c r="C357" s="5">
        <v>97</v>
      </c>
      <c r="D357" s="8"/>
      <c r="E357" s="6">
        <v>46014</v>
      </c>
      <c r="F357" s="6">
        <v>46131</v>
      </c>
      <c r="G357" s="17"/>
      <c r="H357" s="16"/>
      <c r="I357" s="16"/>
      <c r="J357" s="16"/>
      <c r="K357" s="16"/>
      <c r="L357" s="16"/>
      <c r="M357" s="16"/>
    </row>
    <row r="358" spans="1:15" ht="16" outlineLevel="3" x14ac:dyDescent="0.35">
      <c r="A358" s="4" t="s">
        <v>1638</v>
      </c>
      <c r="B358" s="5" t="s">
        <v>352</v>
      </c>
      <c r="C358" s="5">
        <v>10</v>
      </c>
      <c r="D358" s="8">
        <v>0.19354462773533554</v>
      </c>
      <c r="E358" s="6">
        <v>46014</v>
      </c>
      <c r="F358" s="6">
        <v>46025</v>
      </c>
      <c r="G358" s="16">
        <f>VLOOKUP(A358,Sheet2!A:G,7,)</f>
        <v>1</v>
      </c>
      <c r="H358" s="16">
        <v>1</v>
      </c>
      <c r="I358" s="19">
        <f>IFERROR(J358-H358,0)</f>
        <v>0</v>
      </c>
      <c r="J358" s="16">
        <f>VLOOKUP(A358,Sheet2!A:H,8,)</f>
        <v>1</v>
      </c>
      <c r="K358" s="16"/>
      <c r="L358" s="16"/>
      <c r="M358" s="16"/>
      <c r="N358" s="22"/>
      <c r="O358" s="22"/>
    </row>
    <row r="359" spans="1:15" ht="16" outlineLevel="3" x14ac:dyDescent="0.35">
      <c r="A359" s="4" t="s">
        <v>1639</v>
      </c>
      <c r="B359" s="5" t="s">
        <v>353</v>
      </c>
      <c r="C359" s="5">
        <v>12</v>
      </c>
      <c r="D359" s="8">
        <v>9.4712955106771773E-2</v>
      </c>
      <c r="E359" s="6">
        <v>46118</v>
      </c>
      <c r="F359" s="6">
        <v>46131</v>
      </c>
      <c r="G359" s="16">
        <f>VLOOKUP(A359,Sheet2!A:G,7,)</f>
        <v>0</v>
      </c>
      <c r="H359" s="16">
        <v>1</v>
      </c>
      <c r="I359" s="19">
        <f>IFERROR(J359-H359,0)</f>
        <v>0</v>
      </c>
      <c r="J359" s="16">
        <f>VLOOKUP(A359,Sheet2!A:H,8,)</f>
        <v>1</v>
      </c>
      <c r="K359" s="16"/>
      <c r="L359" s="16"/>
      <c r="M359" s="16"/>
      <c r="N359" s="22"/>
      <c r="O359" s="22"/>
    </row>
    <row r="360" spans="1:15" ht="16" outlineLevel="3" x14ac:dyDescent="0.35">
      <c r="A360" s="4" t="s">
        <v>354</v>
      </c>
      <c r="B360" s="5"/>
      <c r="C360" s="5">
        <v>72</v>
      </c>
      <c r="D360" s="8"/>
      <c r="E360" s="6">
        <v>46207</v>
      </c>
      <c r="F360" s="6">
        <v>46291</v>
      </c>
      <c r="G360" s="17"/>
      <c r="H360" s="16"/>
      <c r="I360" s="16"/>
      <c r="J360" s="16"/>
      <c r="K360" s="16"/>
      <c r="L360" s="16"/>
      <c r="M360" s="16"/>
    </row>
    <row r="361" spans="1:15" ht="16" outlineLevel="3" x14ac:dyDescent="0.35">
      <c r="A361" s="4" t="s">
        <v>1640</v>
      </c>
      <c r="B361" s="5" t="s">
        <v>355</v>
      </c>
      <c r="C361" s="5">
        <v>12</v>
      </c>
      <c r="D361" s="8">
        <v>1.3805784965182611E-2</v>
      </c>
      <c r="E361" s="6">
        <v>46207</v>
      </c>
      <c r="F361" s="6">
        <v>46219</v>
      </c>
      <c r="G361" s="16">
        <f>VLOOKUP(A361,Sheet2!A:G,7,)</f>
        <v>1</v>
      </c>
      <c r="H361" s="16">
        <v>0.5</v>
      </c>
      <c r="I361" s="19">
        <f>IFERROR(J361-H361,0)</f>
        <v>0.5</v>
      </c>
      <c r="J361" s="16">
        <f>VLOOKUP(A361,Sheet2!A:H,8,)</f>
        <v>1</v>
      </c>
      <c r="K361" s="16"/>
      <c r="L361" s="16" t="s">
        <v>2586</v>
      </c>
      <c r="M361" s="16"/>
      <c r="N361" s="22"/>
      <c r="O361" s="22"/>
    </row>
    <row r="362" spans="1:15" ht="16" outlineLevel="3" x14ac:dyDescent="0.35">
      <c r="A362" s="4" t="s">
        <v>1641</v>
      </c>
      <c r="B362" s="5" t="s">
        <v>356</v>
      </c>
      <c r="C362" s="5">
        <v>18</v>
      </c>
      <c r="D362" s="8">
        <v>8.0961912855363645E-3</v>
      </c>
      <c r="E362" s="6">
        <v>46221</v>
      </c>
      <c r="F362" s="6">
        <v>46240</v>
      </c>
      <c r="G362" s="16">
        <f>VLOOKUP(A362,Sheet2!A:G,7,)</f>
        <v>0</v>
      </c>
      <c r="H362" s="16">
        <v>0</v>
      </c>
      <c r="I362" s="19">
        <f>IFERROR(J362-H362,0)</f>
        <v>1</v>
      </c>
      <c r="J362" s="16">
        <f>VLOOKUP(A362,Sheet2!A:H,8,)</f>
        <v>1</v>
      </c>
      <c r="K362" s="16"/>
      <c r="L362" s="16" t="s">
        <v>2648</v>
      </c>
      <c r="M362" s="16"/>
      <c r="N362" s="22"/>
      <c r="O362" s="22"/>
    </row>
    <row r="363" spans="1:15" ht="16" outlineLevel="3" x14ac:dyDescent="0.35">
      <c r="A363" s="4" t="s">
        <v>1642</v>
      </c>
      <c r="B363" s="5" t="s">
        <v>357</v>
      </c>
      <c r="C363" s="5">
        <v>18</v>
      </c>
      <c r="D363" s="8">
        <v>1.0954986778340333E-2</v>
      </c>
      <c r="E363" s="6">
        <v>46235</v>
      </c>
      <c r="F363" s="6">
        <v>46254</v>
      </c>
      <c r="G363" s="16">
        <f>VLOOKUP(A363,Sheet2!A:G,7,)</f>
        <v>0</v>
      </c>
      <c r="H363" s="16">
        <v>1</v>
      </c>
      <c r="I363" s="19">
        <f>IFERROR(J363-H363,0)</f>
        <v>0</v>
      </c>
      <c r="J363" s="16">
        <f>VLOOKUP(A363,Sheet2!A:H,8,)</f>
        <v>1</v>
      </c>
      <c r="K363" s="16"/>
      <c r="L363" s="16"/>
      <c r="M363" s="16"/>
      <c r="N363" s="22"/>
      <c r="O363" s="22"/>
    </row>
    <row r="364" spans="1:15" ht="16" outlineLevel="3" x14ac:dyDescent="0.35">
      <c r="A364" s="4" t="s">
        <v>1643</v>
      </c>
      <c r="B364" s="5" t="s">
        <v>358</v>
      </c>
      <c r="C364" s="5">
        <v>18</v>
      </c>
      <c r="D364" s="8">
        <v>1.3893104631325993E-2</v>
      </c>
      <c r="E364" s="6">
        <v>46263</v>
      </c>
      <c r="F364" s="6">
        <v>46282</v>
      </c>
      <c r="G364" s="16">
        <f>VLOOKUP(A364,Sheet2!A:G,7,)</f>
        <v>1</v>
      </c>
      <c r="H364" s="16">
        <v>1</v>
      </c>
      <c r="I364" s="19">
        <f>IFERROR(J364-H364,0)</f>
        <v>0</v>
      </c>
      <c r="J364" s="16">
        <f>VLOOKUP(A364,Sheet2!A:H,8,)</f>
        <v>1</v>
      </c>
      <c r="K364" s="16"/>
      <c r="L364" s="16"/>
      <c r="M364" s="16"/>
      <c r="N364" s="22"/>
      <c r="O364" s="22"/>
    </row>
    <row r="365" spans="1:15" ht="16" outlineLevel="3" x14ac:dyDescent="0.35">
      <c r="A365" s="4" t="s">
        <v>1644</v>
      </c>
      <c r="B365" s="5" t="s">
        <v>359</v>
      </c>
      <c r="C365" s="5">
        <v>12</v>
      </c>
      <c r="D365" s="8">
        <v>1.556993608554005E-2</v>
      </c>
      <c r="E365" s="6">
        <v>46277</v>
      </c>
      <c r="F365" s="6">
        <v>46291</v>
      </c>
      <c r="G365" s="16">
        <f>VLOOKUP(A365,Sheet2!A:G,7,)</f>
        <v>0</v>
      </c>
      <c r="H365" s="16">
        <v>1</v>
      </c>
      <c r="I365" s="19">
        <f>IFERROR(J365-H365,0)</f>
        <v>0</v>
      </c>
      <c r="J365" s="16">
        <f>VLOOKUP(A365,Sheet2!A:H,8,)</f>
        <v>1</v>
      </c>
      <c r="K365" s="16"/>
      <c r="L365" s="16"/>
      <c r="M365" s="16"/>
      <c r="N365" s="22"/>
      <c r="O365" s="22"/>
    </row>
    <row r="366" spans="1:15" ht="16" outlineLevel="3" x14ac:dyDescent="0.35">
      <c r="A366" s="4" t="s">
        <v>360</v>
      </c>
      <c r="B366" s="5"/>
      <c r="C366" s="5">
        <v>20</v>
      </c>
      <c r="D366" s="8"/>
      <c r="E366" s="6">
        <v>46252</v>
      </c>
      <c r="F366" s="6">
        <v>46274</v>
      </c>
      <c r="G366" s="17"/>
      <c r="H366" s="16"/>
      <c r="I366" s="16"/>
      <c r="J366" s="16"/>
      <c r="K366" s="16"/>
      <c r="L366" s="16"/>
      <c r="M366" s="16"/>
    </row>
    <row r="367" spans="1:15" ht="16" outlineLevel="3" x14ac:dyDescent="0.35">
      <c r="A367" s="4" t="s">
        <v>1645</v>
      </c>
      <c r="B367" s="5" t="s">
        <v>361</v>
      </c>
      <c r="C367" s="5">
        <v>20</v>
      </c>
      <c r="D367" s="8">
        <v>1.6365699514184727E-2</v>
      </c>
      <c r="E367" s="6">
        <v>46252</v>
      </c>
      <c r="F367" s="6">
        <v>46274</v>
      </c>
      <c r="G367" s="16">
        <f>VLOOKUP(A367,Sheet2!A:G,7,)</f>
        <v>0</v>
      </c>
      <c r="H367" s="16">
        <v>1</v>
      </c>
      <c r="I367" s="19">
        <f>IFERROR(J367-H367,0)</f>
        <v>0</v>
      </c>
      <c r="J367" s="16">
        <f>VLOOKUP(A367,Sheet2!A:H,8,)</f>
        <v>1</v>
      </c>
      <c r="K367" s="16"/>
      <c r="L367" s="16"/>
      <c r="M367" s="16"/>
      <c r="N367" s="22"/>
      <c r="O367" s="22"/>
    </row>
    <row r="368" spans="1:15" ht="16" outlineLevel="3" x14ac:dyDescent="0.35">
      <c r="A368" s="4" t="s">
        <v>362</v>
      </c>
      <c r="B368" s="5"/>
      <c r="C368" s="5">
        <v>42</v>
      </c>
      <c r="D368" s="8"/>
      <c r="E368" s="6">
        <v>46226</v>
      </c>
      <c r="F368" s="6">
        <v>46274</v>
      </c>
      <c r="G368" s="17"/>
      <c r="H368" s="16"/>
      <c r="I368" s="16"/>
      <c r="J368" s="16"/>
      <c r="K368" s="16"/>
      <c r="L368" s="16"/>
      <c r="M368" s="16"/>
    </row>
    <row r="369" spans="1:15" ht="16" outlineLevel="3" x14ac:dyDescent="0.35">
      <c r="A369" s="4" t="s">
        <v>1646</v>
      </c>
      <c r="B369" s="5" t="s">
        <v>363</v>
      </c>
      <c r="C369" s="5">
        <v>18</v>
      </c>
      <c r="D369" s="8">
        <v>5.1344383498397759E-3</v>
      </c>
      <c r="E369" s="6">
        <v>46226</v>
      </c>
      <c r="F369" s="6">
        <v>46246</v>
      </c>
      <c r="G369" s="16">
        <f>VLOOKUP(A369,Sheet2!A:G,7,)</f>
        <v>0</v>
      </c>
      <c r="H369" s="16">
        <v>1</v>
      </c>
      <c r="I369" s="19">
        <f>IFERROR(J369-H369,0)</f>
        <v>0</v>
      </c>
      <c r="J369" s="16">
        <f>VLOOKUP(A369,Sheet2!A:H,8,)</f>
        <v>1</v>
      </c>
      <c r="K369" s="16"/>
      <c r="L369" s="16"/>
      <c r="M369" s="16"/>
      <c r="N369" s="22"/>
      <c r="O369" s="22"/>
    </row>
    <row r="370" spans="1:15" ht="16" outlineLevel="3" x14ac:dyDescent="0.35">
      <c r="A370" s="4" t="s">
        <v>1647</v>
      </c>
      <c r="B370" s="5" t="s">
        <v>364</v>
      </c>
      <c r="C370" s="5">
        <v>18</v>
      </c>
      <c r="D370" s="8">
        <v>8.1249480025114684E-3</v>
      </c>
      <c r="E370" s="6">
        <v>46231</v>
      </c>
      <c r="F370" s="6">
        <v>46251</v>
      </c>
      <c r="G370" s="16">
        <f>VLOOKUP(A370,Sheet2!A:G,7,)</f>
        <v>0</v>
      </c>
      <c r="H370" s="16">
        <v>1</v>
      </c>
      <c r="I370" s="19">
        <f>IFERROR(J370-H370,0)</f>
        <v>0</v>
      </c>
      <c r="J370" s="16">
        <f>VLOOKUP(A370,Sheet2!A:H,8,)</f>
        <v>1</v>
      </c>
      <c r="K370" s="16"/>
      <c r="L370" s="16"/>
      <c r="M370" s="16"/>
      <c r="N370" s="22"/>
      <c r="O370" s="22"/>
    </row>
    <row r="371" spans="1:15" ht="16" outlineLevel="3" x14ac:dyDescent="0.35">
      <c r="A371" s="4" t="s">
        <v>1648</v>
      </c>
      <c r="B371" s="5" t="s">
        <v>365</v>
      </c>
      <c r="C371" s="5">
        <v>20</v>
      </c>
      <c r="D371" s="8">
        <v>1.8247081484400538E-3</v>
      </c>
      <c r="E371" s="6">
        <v>46252</v>
      </c>
      <c r="F371" s="6">
        <v>46274</v>
      </c>
      <c r="G371" s="16">
        <f>VLOOKUP(A371,Sheet2!A:G,7,)</f>
        <v>0</v>
      </c>
      <c r="H371" s="16">
        <v>1</v>
      </c>
      <c r="I371" s="19">
        <f>IFERROR(J371-H371,0)</f>
        <v>0</v>
      </c>
      <c r="J371" s="16">
        <f>VLOOKUP(A371,Sheet2!A:H,8,)</f>
        <v>1</v>
      </c>
      <c r="K371" s="16"/>
      <c r="L371" s="16"/>
      <c r="M371" s="16"/>
      <c r="N371" s="22"/>
      <c r="O371" s="22"/>
    </row>
    <row r="372" spans="1:15" ht="16" outlineLevel="3" x14ac:dyDescent="0.35">
      <c r="A372" s="4" t="s">
        <v>366</v>
      </c>
      <c r="B372" s="5"/>
      <c r="C372" s="5">
        <v>39</v>
      </c>
      <c r="D372" s="8"/>
      <c r="E372" s="6">
        <v>46247</v>
      </c>
      <c r="F372" s="6">
        <v>46293</v>
      </c>
      <c r="G372" s="17"/>
      <c r="H372" s="16"/>
      <c r="I372" s="16"/>
      <c r="J372" s="16"/>
      <c r="K372" s="16"/>
      <c r="L372" s="16"/>
      <c r="M372" s="16"/>
    </row>
    <row r="373" spans="1:15" ht="16" outlineLevel="3" x14ac:dyDescent="0.35">
      <c r="A373" s="4" t="s">
        <v>1649</v>
      </c>
      <c r="B373" s="5" t="s">
        <v>367</v>
      </c>
      <c r="C373" s="5">
        <v>20</v>
      </c>
      <c r="D373" s="8">
        <v>2.268569124466022E-2</v>
      </c>
      <c r="E373" s="6">
        <v>46247</v>
      </c>
      <c r="F373" s="6">
        <v>46270</v>
      </c>
      <c r="G373" s="16">
        <f>VLOOKUP(A373,Sheet2!A:G,7,)</f>
        <v>0</v>
      </c>
      <c r="H373" s="16">
        <v>1</v>
      </c>
      <c r="I373" s="19">
        <f>IFERROR(J373-H373,0)</f>
        <v>0</v>
      </c>
      <c r="J373" s="16">
        <f>VLOOKUP(A373,Sheet2!A:H,8,)</f>
        <v>1</v>
      </c>
      <c r="K373" s="16"/>
      <c r="L373" s="16"/>
      <c r="M373" s="16"/>
      <c r="N373" s="22"/>
      <c r="O373" s="22"/>
    </row>
    <row r="374" spans="1:15" ht="16" outlineLevel="3" x14ac:dyDescent="0.35">
      <c r="A374" s="4" t="s">
        <v>1650</v>
      </c>
      <c r="B374" s="5" t="s">
        <v>368</v>
      </c>
      <c r="C374" s="5">
        <v>20</v>
      </c>
      <c r="D374" s="8">
        <v>7.8070918235669303E-3</v>
      </c>
      <c r="E374" s="6">
        <v>46249</v>
      </c>
      <c r="F374" s="6">
        <v>46271</v>
      </c>
      <c r="G374" s="16">
        <f>VLOOKUP(A374,Sheet2!A:G,7,)</f>
        <v>0</v>
      </c>
      <c r="H374" s="16">
        <v>1</v>
      </c>
      <c r="I374" s="19">
        <f>IFERROR(J374-H374,0)</f>
        <v>0</v>
      </c>
      <c r="J374" s="16">
        <f>VLOOKUP(A374,Sheet2!A:H,8,)</f>
        <v>1</v>
      </c>
      <c r="K374" s="16"/>
      <c r="L374" s="16"/>
      <c r="M374" s="16"/>
      <c r="N374" s="22"/>
      <c r="O374" s="22"/>
    </row>
    <row r="375" spans="1:15" ht="16" outlineLevel="3" x14ac:dyDescent="0.35">
      <c r="A375" s="4" t="s">
        <v>1651</v>
      </c>
      <c r="B375" s="5" t="s">
        <v>369</v>
      </c>
      <c r="C375" s="5">
        <v>20</v>
      </c>
      <c r="D375" s="8">
        <v>6.3488114183636738E-3</v>
      </c>
      <c r="E375" s="6">
        <v>46270</v>
      </c>
      <c r="F375" s="6">
        <v>46293</v>
      </c>
      <c r="G375" s="16">
        <f>VLOOKUP(A375,Sheet2!A:G,7,)</f>
        <v>0</v>
      </c>
      <c r="H375" s="16">
        <v>1</v>
      </c>
      <c r="I375" s="19">
        <f>IFERROR(J375-H375,0)</f>
        <v>0</v>
      </c>
      <c r="J375" s="16">
        <f>VLOOKUP(A375,Sheet2!A:H,8,)</f>
        <v>1</v>
      </c>
      <c r="K375" s="16"/>
      <c r="L375" s="16"/>
      <c r="M375" s="16"/>
      <c r="N375" s="22"/>
      <c r="O375" s="22"/>
    </row>
    <row r="376" spans="1:15" ht="16" outlineLevel="3" x14ac:dyDescent="0.35">
      <c r="A376" s="4" t="s">
        <v>370</v>
      </c>
      <c r="B376" s="5"/>
      <c r="C376" s="5">
        <v>54</v>
      </c>
      <c r="D376" s="8"/>
      <c r="E376" s="6">
        <v>46247</v>
      </c>
      <c r="F376" s="6">
        <v>46310</v>
      </c>
      <c r="G376" s="17"/>
      <c r="H376" s="16"/>
      <c r="I376" s="16"/>
      <c r="J376" s="16"/>
      <c r="K376" s="16"/>
      <c r="L376" s="16"/>
      <c r="M376" s="16"/>
    </row>
    <row r="377" spans="1:15" ht="16" outlineLevel="3" x14ac:dyDescent="0.35">
      <c r="A377" s="4" t="s">
        <v>1652</v>
      </c>
      <c r="B377" s="5" t="s">
        <v>371</v>
      </c>
      <c r="C377" s="5">
        <v>16</v>
      </c>
      <c r="D377" s="8">
        <v>6.2438179159479976E-3</v>
      </c>
      <c r="E377" s="6">
        <v>46247</v>
      </c>
      <c r="F377" s="6">
        <v>46265</v>
      </c>
      <c r="G377" s="16">
        <f>VLOOKUP(A377,Sheet2!A:G,7,)</f>
        <v>0</v>
      </c>
      <c r="H377" s="16">
        <v>1</v>
      </c>
      <c r="I377" s="19">
        <f>IFERROR(J377-H377,0)</f>
        <v>0</v>
      </c>
      <c r="J377" s="16">
        <f>VLOOKUP(A377,Sheet2!A:H,8,)</f>
        <v>1</v>
      </c>
      <c r="K377" s="16"/>
      <c r="L377" s="16"/>
      <c r="M377" s="16"/>
      <c r="N377" s="22"/>
      <c r="O377" s="22"/>
    </row>
    <row r="378" spans="1:15" ht="16" outlineLevel="3" x14ac:dyDescent="0.35">
      <c r="A378" s="4" t="s">
        <v>1653</v>
      </c>
      <c r="B378" s="5" t="s">
        <v>372</v>
      </c>
      <c r="C378" s="5">
        <v>16</v>
      </c>
      <c r="D378" s="8">
        <v>2.6045399360744405E-3</v>
      </c>
      <c r="E378" s="6">
        <v>46268</v>
      </c>
      <c r="F378" s="6">
        <v>46286</v>
      </c>
      <c r="G378" s="16">
        <f>VLOOKUP(A378,Sheet2!A:G,7,)</f>
        <v>0</v>
      </c>
      <c r="H378" s="16">
        <v>1</v>
      </c>
      <c r="I378" s="19">
        <f>IFERROR(J378-H378,0)</f>
        <v>0</v>
      </c>
      <c r="J378" s="16">
        <f>VLOOKUP(A378,Sheet2!A:H,8,)</f>
        <v>1</v>
      </c>
      <c r="K378" s="16"/>
      <c r="L378" s="16"/>
      <c r="M378" s="16"/>
      <c r="N378" s="22"/>
      <c r="O378" s="22"/>
    </row>
    <row r="379" spans="1:15" ht="16" outlineLevel="3" x14ac:dyDescent="0.35">
      <c r="A379" s="4" t="s">
        <v>1654</v>
      </c>
      <c r="B379" s="5" t="s">
        <v>373</v>
      </c>
      <c r="C379" s="5">
        <v>20</v>
      </c>
      <c r="D379" s="8">
        <v>1.1275445755025685E-2</v>
      </c>
      <c r="E379" s="6">
        <v>46270</v>
      </c>
      <c r="F379" s="6">
        <v>46293</v>
      </c>
      <c r="G379" s="16">
        <f>VLOOKUP(A379,Sheet2!A:G,7,)</f>
        <v>0</v>
      </c>
      <c r="H379" s="16">
        <v>1</v>
      </c>
      <c r="I379" s="19">
        <f>IFERROR(J379-H379,0)</f>
        <v>0</v>
      </c>
      <c r="J379" s="16">
        <f>VLOOKUP(A379,Sheet2!A:H,8,)</f>
        <v>1</v>
      </c>
      <c r="K379" s="16"/>
      <c r="L379" s="16"/>
      <c r="M379" s="16"/>
      <c r="N379" s="22"/>
      <c r="O379" s="22"/>
    </row>
    <row r="380" spans="1:15" ht="16" outlineLevel="3" x14ac:dyDescent="0.35">
      <c r="A380" s="4" t="s">
        <v>1655</v>
      </c>
      <c r="B380" s="5" t="s">
        <v>374</v>
      </c>
      <c r="C380" s="5">
        <v>16</v>
      </c>
      <c r="D380" s="8">
        <v>1.2970769667382127E-2</v>
      </c>
      <c r="E380" s="6">
        <v>46293</v>
      </c>
      <c r="F380" s="6">
        <v>46310</v>
      </c>
      <c r="G380" s="16">
        <f>VLOOKUP(A380,Sheet2!A:G,7,)</f>
        <v>0</v>
      </c>
      <c r="H380" s="16">
        <v>1</v>
      </c>
      <c r="I380" s="19">
        <f>IFERROR(J380-H380,0)</f>
        <v>0</v>
      </c>
      <c r="J380" s="16">
        <f>VLOOKUP(A380,Sheet2!A:H,8,)</f>
        <v>1</v>
      </c>
      <c r="K380" s="16"/>
      <c r="L380" s="16"/>
      <c r="M380" s="16"/>
      <c r="N380" s="22"/>
      <c r="O380" s="22"/>
    </row>
    <row r="381" spans="1:15" ht="16" outlineLevel="3" x14ac:dyDescent="0.35">
      <c r="A381" s="4" t="s">
        <v>375</v>
      </c>
      <c r="B381" s="5"/>
      <c r="C381" s="5">
        <v>52</v>
      </c>
      <c r="D381" s="8"/>
      <c r="E381" s="6">
        <v>46266</v>
      </c>
      <c r="F381" s="6">
        <v>46327</v>
      </c>
      <c r="G381" s="17"/>
      <c r="H381" s="16"/>
      <c r="I381" s="16"/>
      <c r="J381" s="16"/>
      <c r="K381" s="16"/>
      <c r="L381" s="16"/>
      <c r="M381" s="16"/>
    </row>
    <row r="382" spans="1:15" ht="16" outlineLevel="3" x14ac:dyDescent="0.35">
      <c r="A382" s="4" t="s">
        <v>1656</v>
      </c>
      <c r="B382" s="5" t="s">
        <v>376</v>
      </c>
      <c r="C382" s="5">
        <v>18</v>
      </c>
      <c r="D382" s="8">
        <v>4.6770386275007143E-3</v>
      </c>
      <c r="E382" s="6">
        <v>46266</v>
      </c>
      <c r="F382" s="6">
        <v>46286</v>
      </c>
      <c r="G382" s="16">
        <f>VLOOKUP(A382,Sheet2!A:G,7,)</f>
        <v>0</v>
      </c>
      <c r="H382" s="16">
        <v>1</v>
      </c>
      <c r="I382" s="19">
        <f>IFERROR(J382-H382,0)</f>
        <v>0</v>
      </c>
      <c r="J382" s="16">
        <f>VLOOKUP(A382,Sheet2!A:H,8,)</f>
        <v>1</v>
      </c>
      <c r="K382" s="16"/>
      <c r="L382" s="16"/>
      <c r="M382" s="16"/>
      <c r="N382" s="22"/>
      <c r="O382" s="22"/>
    </row>
    <row r="383" spans="1:15" ht="16" outlineLevel="3" x14ac:dyDescent="0.35">
      <c r="A383" s="4" t="s">
        <v>1657</v>
      </c>
      <c r="B383" s="5" t="s">
        <v>377</v>
      </c>
      <c r="C383" s="5">
        <v>18</v>
      </c>
      <c r="D383" s="8">
        <v>4.9019497387330132E-3</v>
      </c>
      <c r="E383" s="6">
        <v>46280</v>
      </c>
      <c r="F383" s="6">
        <v>46301</v>
      </c>
      <c r="G383" s="16">
        <f>VLOOKUP(A383,Sheet2!A:G,7,)</f>
        <v>0</v>
      </c>
      <c r="H383" s="16">
        <v>1</v>
      </c>
      <c r="I383" s="19">
        <f>IFERROR(J383-H383,0)</f>
        <v>0</v>
      </c>
      <c r="J383" s="16">
        <f>VLOOKUP(A383,Sheet2!A:H,8,)</f>
        <v>1</v>
      </c>
      <c r="K383" s="16"/>
      <c r="L383" s="16"/>
      <c r="M383" s="16"/>
      <c r="N383" s="22"/>
      <c r="O383" s="22"/>
    </row>
    <row r="384" spans="1:15" ht="16" outlineLevel="3" x14ac:dyDescent="0.35">
      <c r="A384" s="4" t="s">
        <v>1658</v>
      </c>
      <c r="B384" s="5" t="s">
        <v>378</v>
      </c>
      <c r="C384" s="5">
        <v>20</v>
      </c>
      <c r="D384" s="8">
        <v>2.536155623495466E-2</v>
      </c>
      <c r="E384" s="6">
        <v>46280</v>
      </c>
      <c r="F384" s="6">
        <v>46303</v>
      </c>
      <c r="G384" s="16">
        <f>VLOOKUP(A384,Sheet2!A:G,7,)</f>
        <v>0</v>
      </c>
      <c r="H384" s="16">
        <v>1</v>
      </c>
      <c r="I384" s="19">
        <f>IFERROR(J384-H384,0)</f>
        <v>0</v>
      </c>
      <c r="J384" s="16">
        <f>VLOOKUP(A384,Sheet2!A:H,8,)</f>
        <v>1</v>
      </c>
      <c r="K384" s="16"/>
      <c r="L384" s="16"/>
      <c r="M384" s="16"/>
      <c r="N384" s="22"/>
      <c r="O384" s="22"/>
    </row>
    <row r="385" spans="1:15" ht="16" outlineLevel="3" x14ac:dyDescent="0.35">
      <c r="A385" s="4" t="s">
        <v>1659</v>
      </c>
      <c r="B385" s="5" t="s">
        <v>379</v>
      </c>
      <c r="C385" s="5">
        <v>20</v>
      </c>
      <c r="D385" s="8">
        <v>5.9764014383838805E-3</v>
      </c>
      <c r="E385" s="6">
        <v>46305</v>
      </c>
      <c r="F385" s="6">
        <v>46327</v>
      </c>
      <c r="G385" s="16">
        <f>VLOOKUP(A385,Sheet2!A:G,7,)</f>
        <v>0</v>
      </c>
      <c r="H385" s="16">
        <v>1</v>
      </c>
      <c r="I385" s="19">
        <f>IFERROR(J385-H385,0)</f>
        <v>0</v>
      </c>
      <c r="J385" s="16">
        <f>VLOOKUP(A385,Sheet2!A:H,8,)</f>
        <v>1</v>
      </c>
      <c r="K385" s="16"/>
      <c r="L385" s="16"/>
      <c r="M385" s="16"/>
      <c r="N385" s="22"/>
      <c r="O385" s="22"/>
    </row>
    <row r="386" spans="1:15" ht="16" outlineLevel="3" x14ac:dyDescent="0.35">
      <c r="A386" s="4" t="s">
        <v>380</v>
      </c>
      <c r="B386" s="5"/>
      <c r="C386" s="5">
        <v>16</v>
      </c>
      <c r="D386" s="8"/>
      <c r="E386" s="6">
        <v>46323</v>
      </c>
      <c r="F386" s="6">
        <v>46341</v>
      </c>
      <c r="G386" s="17"/>
      <c r="H386" s="16"/>
      <c r="I386" s="16"/>
      <c r="J386" s="16"/>
      <c r="K386" s="16"/>
      <c r="L386" s="16"/>
      <c r="M386" s="16"/>
    </row>
    <row r="387" spans="1:15" ht="16" outlineLevel="3" x14ac:dyDescent="0.35">
      <c r="A387" s="4" t="s">
        <v>1660</v>
      </c>
      <c r="B387" s="5" t="s">
        <v>381</v>
      </c>
      <c r="C387" s="5">
        <v>16</v>
      </c>
      <c r="D387" s="8">
        <v>6.9292772951735715E-3</v>
      </c>
      <c r="E387" s="6">
        <v>46323</v>
      </c>
      <c r="F387" s="6">
        <v>46341</v>
      </c>
      <c r="G387" s="16">
        <f>VLOOKUP(A387,Sheet2!A:G,7,)</f>
        <v>0</v>
      </c>
      <c r="H387" s="16">
        <v>1</v>
      </c>
      <c r="I387" s="19">
        <f>IFERROR(J387-H387,0)</f>
        <v>0</v>
      </c>
      <c r="J387" s="16">
        <f>VLOOKUP(A387,Sheet2!A:H,8,)</f>
        <v>1</v>
      </c>
      <c r="K387" s="16"/>
      <c r="L387" s="16"/>
      <c r="M387" s="16"/>
      <c r="N387" s="22"/>
      <c r="O387" s="22"/>
    </row>
    <row r="388" spans="1:15" ht="16" outlineLevel="3" x14ac:dyDescent="0.35">
      <c r="A388" s="4" t="s">
        <v>1661</v>
      </c>
      <c r="B388" s="5" t="s">
        <v>382</v>
      </c>
      <c r="C388" s="5">
        <v>16</v>
      </c>
      <c r="D388" s="8">
        <v>1.1379389742223292E-2</v>
      </c>
      <c r="E388" s="6">
        <v>46323</v>
      </c>
      <c r="F388" s="6">
        <v>46341</v>
      </c>
      <c r="G388" s="16">
        <f>VLOOKUP(A388,Sheet2!A:G,7,)</f>
        <v>0</v>
      </c>
      <c r="H388" s="16">
        <v>0</v>
      </c>
      <c r="I388" s="19">
        <f>IFERROR(J388-H388,0)</f>
        <v>0</v>
      </c>
      <c r="J388" s="16">
        <f>VLOOKUP(A388,Sheet2!A:H,8,)</f>
        <v>0</v>
      </c>
      <c r="K388" s="16"/>
      <c r="L388" s="16"/>
      <c r="M388" s="16"/>
      <c r="N388" s="22"/>
      <c r="O388" s="22"/>
    </row>
    <row r="389" spans="1:15" ht="16" outlineLevel="3" x14ac:dyDescent="0.35">
      <c r="A389" s="4" t="s">
        <v>1662</v>
      </c>
      <c r="B389" s="5" t="s">
        <v>383</v>
      </c>
      <c r="C389" s="5">
        <v>16</v>
      </c>
      <c r="D389" s="8">
        <v>6.5405368584006175E-3</v>
      </c>
      <c r="E389" s="6">
        <v>46323</v>
      </c>
      <c r="F389" s="6">
        <v>46341</v>
      </c>
      <c r="G389" s="16">
        <f>VLOOKUP(A389,Sheet2!A:G,7,)</f>
        <v>0</v>
      </c>
      <c r="H389" s="16">
        <v>1</v>
      </c>
      <c r="I389" s="19">
        <f>IFERROR(J389-H389,0)</f>
        <v>0</v>
      </c>
      <c r="J389" s="16">
        <f>VLOOKUP(A389,Sheet2!A:H,8,)</f>
        <v>1</v>
      </c>
      <c r="K389" s="16"/>
      <c r="L389" s="16"/>
      <c r="M389" s="16"/>
      <c r="N389" s="22"/>
      <c r="O389" s="22"/>
    </row>
    <row r="390" spans="1:15" ht="16" outlineLevel="3" x14ac:dyDescent="0.35">
      <c r="A390" s="4" t="s">
        <v>384</v>
      </c>
      <c r="B390" s="5"/>
      <c r="C390" s="5">
        <v>55</v>
      </c>
      <c r="D390" s="8"/>
      <c r="E390" s="6">
        <v>46242</v>
      </c>
      <c r="F390" s="6">
        <v>46306</v>
      </c>
      <c r="G390" s="17"/>
      <c r="H390" s="16"/>
      <c r="I390" s="16"/>
      <c r="J390" s="16"/>
      <c r="K390" s="16"/>
      <c r="L390" s="16"/>
      <c r="M390" s="16"/>
    </row>
    <row r="391" spans="1:15" ht="16" outlineLevel="3" x14ac:dyDescent="0.35">
      <c r="A391" s="4" t="s">
        <v>1663</v>
      </c>
      <c r="B391" s="5" t="s">
        <v>385</v>
      </c>
      <c r="C391" s="5">
        <v>40</v>
      </c>
      <c r="D391" s="8">
        <v>1.7901056317003016E-2</v>
      </c>
      <c r="E391" s="6">
        <v>46242</v>
      </c>
      <c r="F391" s="6">
        <v>46287</v>
      </c>
      <c r="G391" s="16">
        <f>VLOOKUP(A391,Sheet2!A:G,7,)</f>
        <v>0</v>
      </c>
      <c r="H391" s="16">
        <v>1</v>
      </c>
      <c r="I391" s="19">
        <f>IFERROR(J391-H391,0)</f>
        <v>0</v>
      </c>
      <c r="J391" s="16">
        <f>VLOOKUP(A391,Sheet2!A:H,8,)</f>
        <v>1</v>
      </c>
      <c r="K391" s="16"/>
      <c r="L391" s="16"/>
      <c r="M391" s="16"/>
      <c r="N391" s="22"/>
      <c r="O391" s="22"/>
    </row>
    <row r="392" spans="1:15" ht="16" outlineLevel="3" x14ac:dyDescent="0.35">
      <c r="A392" s="4" t="s">
        <v>1664</v>
      </c>
      <c r="B392" s="5" t="s">
        <v>386</v>
      </c>
      <c r="C392" s="5">
        <v>25</v>
      </c>
      <c r="D392" s="8">
        <v>4.7447953299792813E-3</v>
      </c>
      <c r="E392" s="6">
        <v>46277</v>
      </c>
      <c r="F392" s="6">
        <v>46306</v>
      </c>
      <c r="G392" s="16">
        <f>VLOOKUP(A392,Sheet2!A:G,7,)</f>
        <v>0</v>
      </c>
      <c r="H392" s="16">
        <v>1</v>
      </c>
      <c r="I392" s="19">
        <f>IFERROR(J392-H392,0)</f>
        <v>0</v>
      </c>
      <c r="J392" s="16">
        <f>VLOOKUP(A392,Sheet2!A:H,8,)</f>
        <v>1</v>
      </c>
      <c r="K392" s="16"/>
      <c r="L392" s="16"/>
      <c r="M392" s="16"/>
      <c r="N392" s="22"/>
      <c r="O392" s="22"/>
    </row>
    <row r="393" spans="1:15" ht="16" outlineLevel="3" x14ac:dyDescent="0.35">
      <c r="A393" s="4" t="s">
        <v>387</v>
      </c>
      <c r="B393" s="5"/>
      <c r="C393" s="5">
        <v>344</v>
      </c>
      <c r="D393" s="8"/>
      <c r="E393" s="6">
        <v>46026</v>
      </c>
      <c r="F393" s="6">
        <v>46369</v>
      </c>
      <c r="G393" s="17"/>
      <c r="H393" s="16"/>
      <c r="I393" s="16"/>
      <c r="J393" s="16"/>
      <c r="K393" s="16"/>
      <c r="L393" s="16"/>
      <c r="M393" s="16"/>
    </row>
    <row r="394" spans="1:15" ht="16" outlineLevel="3" x14ac:dyDescent="0.35">
      <c r="A394" s="4" t="s">
        <v>388</v>
      </c>
      <c r="B394" s="5"/>
      <c r="C394" s="5">
        <v>122</v>
      </c>
      <c r="D394" s="8"/>
      <c r="E394" s="6">
        <v>46026</v>
      </c>
      <c r="F394" s="6">
        <v>46147</v>
      </c>
      <c r="G394" s="17"/>
      <c r="H394" s="16"/>
      <c r="I394" s="16"/>
      <c r="J394" s="16"/>
      <c r="K394" s="16"/>
      <c r="L394" s="16"/>
      <c r="M394" s="16"/>
    </row>
    <row r="395" spans="1:15" ht="16" outlineLevel="3" x14ac:dyDescent="0.35">
      <c r="A395" s="4" t="s">
        <v>1665</v>
      </c>
      <c r="B395" s="5" t="s">
        <v>389</v>
      </c>
      <c r="C395" s="5">
        <v>14</v>
      </c>
      <c r="D395" s="8">
        <v>0.58063388320600662</v>
      </c>
      <c r="E395" s="6">
        <v>46026</v>
      </c>
      <c r="F395" s="6">
        <v>46039</v>
      </c>
      <c r="G395" s="16">
        <f>VLOOKUP(A395,Sheet2!A:G,7,)</f>
        <v>1</v>
      </c>
      <c r="H395" s="16">
        <v>1</v>
      </c>
      <c r="I395" s="19">
        <f>IFERROR(J395-H395,0)</f>
        <v>0</v>
      </c>
      <c r="J395" s="16">
        <f>VLOOKUP(A395,Sheet2!A:H,8,)</f>
        <v>1</v>
      </c>
      <c r="K395" s="16"/>
      <c r="L395" s="16"/>
      <c r="M395" s="16"/>
      <c r="N395" s="22"/>
      <c r="O395" s="22"/>
    </row>
    <row r="396" spans="1:15" ht="16" outlineLevel="3" x14ac:dyDescent="0.35">
      <c r="A396" s="4" t="s">
        <v>1666</v>
      </c>
      <c r="B396" s="5" t="s">
        <v>390</v>
      </c>
      <c r="C396" s="5">
        <v>16</v>
      </c>
      <c r="D396" s="8">
        <v>0.28413886532031529</v>
      </c>
      <c r="E396" s="6">
        <v>46132</v>
      </c>
      <c r="F396" s="6">
        <v>46147</v>
      </c>
      <c r="G396" s="16">
        <f>VLOOKUP(A396,Sheet2!A:G,7,)</f>
        <v>0</v>
      </c>
      <c r="H396" s="16">
        <v>0.3</v>
      </c>
      <c r="I396" s="19">
        <f>IFERROR(J396-H396,0)</f>
        <v>0</v>
      </c>
      <c r="J396" s="16">
        <f>VLOOKUP(A396,Sheet2!A:H,8,)</f>
        <v>0.3</v>
      </c>
      <c r="K396" s="16"/>
      <c r="L396" s="16" t="s">
        <v>2587</v>
      </c>
      <c r="M396" s="16"/>
      <c r="N396" s="22"/>
      <c r="O396" s="22"/>
    </row>
    <row r="397" spans="1:15" ht="16" outlineLevel="3" x14ac:dyDescent="0.35">
      <c r="A397" s="4" t="s">
        <v>391</v>
      </c>
      <c r="B397" s="5"/>
      <c r="C397" s="5">
        <v>92</v>
      </c>
      <c r="D397" s="8"/>
      <c r="E397" s="6">
        <v>46220</v>
      </c>
      <c r="F397" s="6">
        <v>46311</v>
      </c>
      <c r="G397" s="17"/>
      <c r="H397" s="16"/>
      <c r="I397" s="16"/>
      <c r="J397" s="16"/>
      <c r="K397" s="16"/>
      <c r="L397" s="16"/>
      <c r="M397" s="16"/>
    </row>
    <row r="398" spans="1:15" ht="16" outlineLevel="3" x14ac:dyDescent="0.35">
      <c r="A398" s="4" t="s">
        <v>1667</v>
      </c>
      <c r="B398" s="5" t="s">
        <v>392</v>
      </c>
      <c r="C398" s="5">
        <v>30</v>
      </c>
      <c r="D398" s="8">
        <v>4.1417354895547827E-2</v>
      </c>
      <c r="E398" s="6">
        <v>46220</v>
      </c>
      <c r="F398" s="6">
        <v>46249</v>
      </c>
      <c r="G398" s="16">
        <f>VLOOKUP(A398,Sheet2!A:G,7,)</f>
        <v>0</v>
      </c>
      <c r="H398" s="16">
        <v>0</v>
      </c>
      <c r="I398" s="19">
        <f>IFERROR(J398-H398,0)</f>
        <v>0</v>
      </c>
      <c r="J398" s="16">
        <f>VLOOKUP(A398,Sheet2!A:H,8,)</f>
        <v>0</v>
      </c>
      <c r="K398" s="16"/>
      <c r="L398" s="16" t="s">
        <v>2587</v>
      </c>
      <c r="M398" s="16"/>
      <c r="N398" s="22"/>
      <c r="O398" s="22"/>
    </row>
    <row r="399" spans="1:15" ht="16" outlineLevel="3" x14ac:dyDescent="0.35">
      <c r="A399" s="4" t="s">
        <v>1668</v>
      </c>
      <c r="B399" s="5" t="s">
        <v>393</v>
      </c>
      <c r="C399" s="5">
        <v>35</v>
      </c>
      <c r="D399" s="8">
        <v>2.428857385660909E-2</v>
      </c>
      <c r="E399" s="6">
        <v>46241</v>
      </c>
      <c r="F399" s="6">
        <v>46275</v>
      </c>
      <c r="G399" s="16">
        <f>VLOOKUP(A399,Sheet2!A:G,7,)</f>
        <v>0</v>
      </c>
      <c r="H399" s="16">
        <v>0</v>
      </c>
      <c r="I399" s="19">
        <f>IFERROR(J399-H399,0)</f>
        <v>0</v>
      </c>
      <c r="J399" s="16">
        <f>VLOOKUP(A399,Sheet2!A:H,8,)</f>
        <v>0</v>
      </c>
      <c r="K399" s="16"/>
      <c r="L399" s="16" t="s">
        <v>2649</v>
      </c>
      <c r="M399" s="16"/>
      <c r="N399" s="22"/>
      <c r="O399" s="22"/>
    </row>
    <row r="400" spans="1:15" ht="16" outlineLevel="3" x14ac:dyDescent="0.35">
      <c r="A400" s="4" t="s">
        <v>1669</v>
      </c>
      <c r="B400" s="5" t="s">
        <v>394</v>
      </c>
      <c r="C400" s="5">
        <v>25</v>
      </c>
      <c r="D400" s="8">
        <v>3.2864960335020989E-2</v>
      </c>
      <c r="E400" s="6">
        <v>46255</v>
      </c>
      <c r="F400" s="6">
        <v>46279</v>
      </c>
      <c r="G400" s="16">
        <f>VLOOKUP(A400,Sheet2!A:G,7,)</f>
        <v>0</v>
      </c>
      <c r="H400" s="16">
        <v>0</v>
      </c>
      <c r="I400" s="19">
        <f>IFERROR(J400-H400,0)</f>
        <v>0</v>
      </c>
      <c r="J400" s="16">
        <f>VLOOKUP(A400,Sheet2!A:H,8,)</f>
        <v>0</v>
      </c>
      <c r="K400" s="16"/>
      <c r="L400" s="16"/>
      <c r="M400" s="16"/>
      <c r="N400" s="22"/>
      <c r="O400" s="22"/>
    </row>
    <row r="401" spans="1:15" ht="16" outlineLevel="3" x14ac:dyDescent="0.35">
      <c r="A401" s="4" t="s">
        <v>1670</v>
      </c>
      <c r="B401" s="5" t="s">
        <v>395</v>
      </c>
      <c r="C401" s="5">
        <v>25</v>
      </c>
      <c r="D401" s="8">
        <v>4.1679313893977978E-2</v>
      </c>
      <c r="E401" s="6">
        <v>46283</v>
      </c>
      <c r="F401" s="6">
        <v>46307</v>
      </c>
      <c r="G401" s="16">
        <f>VLOOKUP(A401,Sheet2!A:G,7,)</f>
        <v>0</v>
      </c>
      <c r="H401" s="16">
        <v>0</v>
      </c>
      <c r="I401" s="19">
        <f>IFERROR(J401-H401,0)</f>
        <v>0</v>
      </c>
      <c r="J401" s="16">
        <f>VLOOKUP(A401,Sheet2!A:H,8,)</f>
        <v>0</v>
      </c>
      <c r="K401" s="16"/>
      <c r="L401" s="16"/>
      <c r="M401" s="16"/>
      <c r="N401" s="22"/>
      <c r="O401" s="22"/>
    </row>
    <row r="402" spans="1:15" ht="16" outlineLevel="3" x14ac:dyDescent="0.35">
      <c r="A402" s="4" t="s">
        <v>1671</v>
      </c>
      <c r="B402" s="5" t="s">
        <v>396</v>
      </c>
      <c r="C402" s="5">
        <v>20</v>
      </c>
      <c r="D402" s="8">
        <v>4.670980825662014E-2</v>
      </c>
      <c r="E402" s="6">
        <v>46292</v>
      </c>
      <c r="F402" s="6">
        <v>46311</v>
      </c>
      <c r="G402" s="16">
        <f>VLOOKUP(A402,Sheet2!A:G,7,)</f>
        <v>0</v>
      </c>
      <c r="H402" s="16">
        <v>0</v>
      </c>
      <c r="I402" s="19">
        <f>IFERROR(J402-H402,0)</f>
        <v>0</v>
      </c>
      <c r="J402" s="16">
        <f>VLOOKUP(A402,Sheet2!A:H,8,)</f>
        <v>0</v>
      </c>
      <c r="K402" s="16"/>
      <c r="L402" s="16"/>
      <c r="M402" s="16"/>
      <c r="N402" s="22"/>
      <c r="O402" s="22"/>
    </row>
    <row r="403" spans="1:15" ht="16" outlineLevel="3" x14ac:dyDescent="0.35">
      <c r="A403" s="4" t="s">
        <v>397</v>
      </c>
      <c r="B403" s="5"/>
      <c r="C403" s="5">
        <v>25</v>
      </c>
      <c r="D403" s="8"/>
      <c r="E403" s="6">
        <v>46275</v>
      </c>
      <c r="F403" s="6">
        <v>46299</v>
      </c>
      <c r="G403" s="17"/>
      <c r="H403" s="16"/>
      <c r="I403" s="16"/>
      <c r="J403" s="16"/>
      <c r="K403" s="16"/>
      <c r="L403" s="16"/>
      <c r="M403" s="16"/>
    </row>
    <row r="404" spans="1:15" ht="16" outlineLevel="3" x14ac:dyDescent="0.35">
      <c r="A404" s="4" t="s">
        <v>1672</v>
      </c>
      <c r="B404" s="5" t="s">
        <v>398</v>
      </c>
      <c r="C404" s="5">
        <v>25</v>
      </c>
      <c r="D404" s="8">
        <v>4.9097098542554181E-2</v>
      </c>
      <c r="E404" s="6">
        <v>46275</v>
      </c>
      <c r="F404" s="6">
        <v>46299</v>
      </c>
      <c r="G404" s="16">
        <f>VLOOKUP(A404,Sheet2!A:G,7,)</f>
        <v>0.24</v>
      </c>
      <c r="H404" s="16">
        <v>0</v>
      </c>
      <c r="I404" s="19">
        <f>IFERROR(J404-H404,0)</f>
        <v>0.05</v>
      </c>
      <c r="J404" s="16">
        <f>VLOOKUP(A404,Sheet2!A:H,8,)</f>
        <v>0.05</v>
      </c>
      <c r="K404" s="16"/>
      <c r="L404" s="16"/>
      <c r="M404" s="16"/>
      <c r="N404" s="22"/>
      <c r="O404" s="22"/>
    </row>
    <row r="405" spans="1:15" ht="16" outlineLevel="3" x14ac:dyDescent="0.35">
      <c r="A405" s="4" t="s">
        <v>399</v>
      </c>
      <c r="B405" s="5"/>
      <c r="C405" s="5">
        <v>48</v>
      </c>
      <c r="D405" s="8"/>
      <c r="E405" s="6">
        <v>46247</v>
      </c>
      <c r="F405" s="6">
        <v>46294</v>
      </c>
      <c r="G405" s="17"/>
      <c r="H405" s="16"/>
      <c r="I405" s="16"/>
      <c r="J405" s="16"/>
      <c r="K405" s="16"/>
      <c r="L405" s="16"/>
      <c r="M405" s="16"/>
    </row>
    <row r="406" spans="1:15" ht="16" outlineLevel="3" x14ac:dyDescent="0.35">
      <c r="A406" s="4" t="s">
        <v>1673</v>
      </c>
      <c r="B406" s="5" t="s">
        <v>400</v>
      </c>
      <c r="C406" s="5">
        <v>20</v>
      </c>
      <c r="D406" s="8">
        <v>1.5403315049519327E-2</v>
      </c>
      <c r="E406" s="6">
        <v>46247</v>
      </c>
      <c r="F406" s="6">
        <v>46266</v>
      </c>
      <c r="G406" s="16">
        <f>VLOOKUP(A406,Sheet2!A:G,7,)</f>
        <v>0</v>
      </c>
      <c r="H406" s="16">
        <v>0</v>
      </c>
      <c r="I406" s="19">
        <f>IFERROR(J406-H406,0)</f>
        <v>0</v>
      </c>
      <c r="J406" s="16">
        <f>VLOOKUP(A406,Sheet2!A:H,8,)</f>
        <v>0</v>
      </c>
      <c r="K406" s="16"/>
      <c r="L406" s="16"/>
      <c r="M406" s="16"/>
      <c r="N406" s="22"/>
      <c r="O406" s="22"/>
    </row>
    <row r="407" spans="1:15" ht="16" outlineLevel="3" x14ac:dyDescent="0.35">
      <c r="A407" s="4" t="s">
        <v>1674</v>
      </c>
      <c r="B407" s="5" t="s">
        <v>401</v>
      </c>
      <c r="C407" s="5">
        <v>20</v>
      </c>
      <c r="D407" s="8">
        <v>2.4374844007534403E-2</v>
      </c>
      <c r="E407" s="6">
        <v>46252</v>
      </c>
      <c r="F407" s="6">
        <v>46271</v>
      </c>
      <c r="G407" s="16">
        <f>VLOOKUP(A407,Sheet2!A:G,7,)</f>
        <v>0</v>
      </c>
      <c r="H407" s="16">
        <v>0</v>
      </c>
      <c r="I407" s="19">
        <f>IFERROR(J407-H407,0)</f>
        <v>0</v>
      </c>
      <c r="J407" s="16">
        <f>VLOOKUP(A407,Sheet2!A:H,8,)</f>
        <v>0</v>
      </c>
      <c r="K407" s="16"/>
      <c r="L407" s="16"/>
      <c r="M407" s="16"/>
      <c r="N407" s="22"/>
      <c r="O407" s="22"/>
    </row>
    <row r="408" spans="1:15" ht="16" outlineLevel="3" x14ac:dyDescent="0.35">
      <c r="A408" s="4" t="s">
        <v>1675</v>
      </c>
      <c r="B408" s="5" t="s">
        <v>402</v>
      </c>
      <c r="C408" s="5">
        <v>20</v>
      </c>
      <c r="D408" s="8">
        <v>5.4741244453201604E-3</v>
      </c>
      <c r="E408" s="6">
        <v>46275</v>
      </c>
      <c r="F408" s="6">
        <v>46294</v>
      </c>
      <c r="G408" s="16">
        <f>VLOOKUP(A408,Sheet2!A:G,7,)</f>
        <v>0</v>
      </c>
      <c r="H408" s="16">
        <v>0</v>
      </c>
      <c r="I408" s="19">
        <f>IFERROR(J408-H408,0)</f>
        <v>0</v>
      </c>
      <c r="J408" s="16">
        <f>VLOOKUP(A408,Sheet2!A:H,8,)</f>
        <v>0</v>
      </c>
      <c r="K408" s="16"/>
      <c r="L408" s="16"/>
      <c r="M408" s="16"/>
      <c r="N408" s="22"/>
      <c r="O408" s="22"/>
    </row>
    <row r="409" spans="1:15" ht="16" outlineLevel="3" x14ac:dyDescent="0.35">
      <c r="A409" s="4" t="s">
        <v>403</v>
      </c>
      <c r="B409" s="5"/>
      <c r="C409" s="5">
        <v>45</v>
      </c>
      <c r="D409" s="8"/>
      <c r="E409" s="6">
        <v>46271</v>
      </c>
      <c r="F409" s="6">
        <v>46315</v>
      </c>
      <c r="G409" s="17"/>
      <c r="H409" s="16"/>
      <c r="I409" s="16"/>
      <c r="J409" s="16"/>
      <c r="K409" s="16"/>
      <c r="L409" s="16"/>
      <c r="M409" s="16"/>
    </row>
    <row r="410" spans="1:15" ht="16" outlineLevel="3" x14ac:dyDescent="0.35">
      <c r="A410" s="4" t="s">
        <v>1676</v>
      </c>
      <c r="B410" s="5" t="s">
        <v>404</v>
      </c>
      <c r="C410" s="5">
        <v>20</v>
      </c>
      <c r="D410" s="8">
        <v>6.8057073733980636E-2</v>
      </c>
      <c r="E410" s="6">
        <v>46271</v>
      </c>
      <c r="F410" s="6">
        <v>46290</v>
      </c>
      <c r="G410" s="16">
        <f>VLOOKUP(A410,Sheet2!A:G,7,)</f>
        <v>0</v>
      </c>
      <c r="H410" s="16">
        <v>0</v>
      </c>
      <c r="I410" s="19">
        <f>IFERROR(J410-H410,0)</f>
        <v>0</v>
      </c>
      <c r="J410" s="16">
        <f>VLOOKUP(A410,Sheet2!A:H,8,)</f>
        <v>0</v>
      </c>
      <c r="K410" s="16"/>
      <c r="L410" s="16"/>
      <c r="M410" s="16"/>
      <c r="N410" s="22"/>
      <c r="O410" s="22"/>
    </row>
    <row r="411" spans="1:15" ht="16" outlineLevel="3" x14ac:dyDescent="0.35">
      <c r="A411" s="4" t="s">
        <v>1677</v>
      </c>
      <c r="B411" s="5" t="s">
        <v>405</v>
      </c>
      <c r="C411" s="5">
        <v>25</v>
      </c>
      <c r="D411" s="8">
        <v>2.3421275470700789E-2</v>
      </c>
      <c r="E411" s="6">
        <v>46272</v>
      </c>
      <c r="F411" s="6">
        <v>46296</v>
      </c>
      <c r="G411" s="16">
        <f>VLOOKUP(A411,Sheet2!A:G,7,)</f>
        <v>0</v>
      </c>
      <c r="H411" s="16">
        <v>0</v>
      </c>
      <c r="I411" s="19">
        <f>IFERROR(J411-H411,0)</f>
        <v>0</v>
      </c>
      <c r="J411" s="16">
        <f>VLOOKUP(A411,Sheet2!A:H,8,)</f>
        <v>0</v>
      </c>
      <c r="K411" s="16"/>
      <c r="L411" s="16"/>
      <c r="M411" s="16"/>
      <c r="N411" s="22"/>
      <c r="O411" s="22"/>
    </row>
    <row r="412" spans="1:15" ht="16" outlineLevel="3" x14ac:dyDescent="0.35">
      <c r="A412" s="4" t="s">
        <v>1678</v>
      </c>
      <c r="B412" s="5" t="s">
        <v>406</v>
      </c>
      <c r="C412" s="5">
        <v>22</v>
      </c>
      <c r="D412" s="8">
        <v>1.9046434255091019E-2</v>
      </c>
      <c r="E412" s="6">
        <v>46294</v>
      </c>
      <c r="F412" s="6">
        <v>46315</v>
      </c>
      <c r="G412" s="16">
        <f>VLOOKUP(A412,Sheet2!A:G,7,)</f>
        <v>0</v>
      </c>
      <c r="H412" s="16">
        <v>0</v>
      </c>
      <c r="I412" s="19">
        <f>IFERROR(J412-H412,0)</f>
        <v>0</v>
      </c>
      <c r="J412" s="16">
        <f>VLOOKUP(A412,Sheet2!A:H,8,)</f>
        <v>0</v>
      </c>
      <c r="K412" s="16"/>
      <c r="L412" s="16"/>
      <c r="M412" s="16"/>
      <c r="N412" s="22"/>
      <c r="O412" s="22"/>
    </row>
    <row r="413" spans="1:15" ht="16" outlineLevel="3" x14ac:dyDescent="0.35">
      <c r="A413" s="4" t="s">
        <v>407</v>
      </c>
      <c r="B413" s="5"/>
      <c r="C413" s="5">
        <v>67</v>
      </c>
      <c r="D413" s="8"/>
      <c r="E413" s="6">
        <v>46266</v>
      </c>
      <c r="F413" s="6">
        <v>46332</v>
      </c>
      <c r="G413" s="17"/>
      <c r="H413" s="16"/>
      <c r="I413" s="16"/>
      <c r="J413" s="16"/>
      <c r="K413" s="16"/>
      <c r="L413" s="16"/>
      <c r="M413" s="16"/>
    </row>
    <row r="414" spans="1:15" ht="16" outlineLevel="3" x14ac:dyDescent="0.35">
      <c r="A414" s="4" t="s">
        <v>1679</v>
      </c>
      <c r="B414" s="5" t="s">
        <v>408</v>
      </c>
      <c r="C414" s="5">
        <v>20</v>
      </c>
      <c r="D414" s="8">
        <v>1.873145374784399E-2</v>
      </c>
      <c r="E414" s="6">
        <v>46266</v>
      </c>
      <c r="F414" s="6">
        <v>46285</v>
      </c>
      <c r="G414" s="16">
        <f>VLOOKUP(A414,Sheet2!A:G,7,)</f>
        <v>0</v>
      </c>
      <c r="H414" s="16">
        <v>0</v>
      </c>
      <c r="I414" s="19">
        <f>IFERROR(J414-H414,0)</f>
        <v>0</v>
      </c>
      <c r="J414" s="16">
        <f>VLOOKUP(A414,Sheet2!A:H,8,)</f>
        <v>0</v>
      </c>
      <c r="K414" s="16"/>
      <c r="L414" s="16"/>
      <c r="M414" s="16"/>
      <c r="N414" s="22"/>
      <c r="O414" s="22"/>
    </row>
    <row r="415" spans="1:15" ht="16" outlineLevel="3" x14ac:dyDescent="0.35">
      <c r="A415" s="4" t="s">
        <v>1680</v>
      </c>
      <c r="B415" s="5" t="s">
        <v>409</v>
      </c>
      <c r="C415" s="5">
        <v>20</v>
      </c>
      <c r="D415" s="8">
        <v>7.8136198082233224E-3</v>
      </c>
      <c r="E415" s="6">
        <v>46287</v>
      </c>
      <c r="F415" s="6">
        <v>46306</v>
      </c>
      <c r="G415" s="16">
        <f>VLOOKUP(A415,Sheet2!A:G,7,)</f>
        <v>0</v>
      </c>
      <c r="H415" s="16">
        <v>0</v>
      </c>
      <c r="I415" s="19">
        <f>IFERROR(J415-H415,0)</f>
        <v>0</v>
      </c>
      <c r="J415" s="16">
        <f>VLOOKUP(A415,Sheet2!A:H,8,)</f>
        <v>0</v>
      </c>
      <c r="K415" s="16"/>
      <c r="L415" s="16"/>
      <c r="M415" s="16"/>
      <c r="N415" s="22"/>
      <c r="O415" s="22"/>
    </row>
    <row r="416" spans="1:15" ht="16" outlineLevel="3" x14ac:dyDescent="0.35">
      <c r="A416" s="4" t="s">
        <v>1681</v>
      </c>
      <c r="B416" s="5" t="s">
        <v>410</v>
      </c>
      <c r="C416" s="5">
        <v>26</v>
      </c>
      <c r="D416" s="8">
        <v>3.3826337265077049E-2</v>
      </c>
      <c r="E416" s="6">
        <v>46294</v>
      </c>
      <c r="F416" s="6">
        <v>46319</v>
      </c>
      <c r="G416" s="16">
        <f>VLOOKUP(A416,Sheet2!A:G,7,)</f>
        <v>0</v>
      </c>
      <c r="H416" s="16">
        <v>0</v>
      </c>
      <c r="I416" s="19">
        <f>IFERROR(J416-H416,0)</f>
        <v>0</v>
      </c>
      <c r="J416" s="16">
        <f>VLOOKUP(A416,Sheet2!A:H,8,)</f>
        <v>0</v>
      </c>
      <c r="K416" s="16"/>
      <c r="L416" s="16"/>
      <c r="M416" s="16"/>
      <c r="N416" s="22"/>
      <c r="O416" s="22"/>
    </row>
    <row r="417" spans="1:15" ht="16" outlineLevel="3" x14ac:dyDescent="0.35">
      <c r="A417" s="4" t="s">
        <v>1682</v>
      </c>
      <c r="B417" s="5" t="s">
        <v>411</v>
      </c>
      <c r="C417" s="5">
        <v>22</v>
      </c>
      <c r="D417" s="8">
        <v>3.8912309002146372E-2</v>
      </c>
      <c r="E417" s="6">
        <v>46311</v>
      </c>
      <c r="F417" s="6">
        <v>46332</v>
      </c>
      <c r="G417" s="16">
        <f>VLOOKUP(A417,Sheet2!A:G,7,)</f>
        <v>0</v>
      </c>
      <c r="H417" s="16">
        <v>0</v>
      </c>
      <c r="I417" s="19">
        <f>IFERROR(J417-H417,0)</f>
        <v>0</v>
      </c>
      <c r="J417" s="16">
        <f>VLOOKUP(A417,Sheet2!A:H,8,)</f>
        <v>0</v>
      </c>
      <c r="K417" s="16"/>
      <c r="L417" s="16"/>
      <c r="M417" s="16"/>
      <c r="N417" s="22"/>
      <c r="O417" s="22"/>
    </row>
    <row r="418" spans="1:15" ht="16" outlineLevel="3" x14ac:dyDescent="0.35">
      <c r="A418" s="4" t="s">
        <v>412</v>
      </c>
      <c r="B418" s="5"/>
      <c r="C418" s="5">
        <v>69</v>
      </c>
      <c r="D418" s="8"/>
      <c r="E418" s="6">
        <v>46287</v>
      </c>
      <c r="F418" s="6">
        <v>46355</v>
      </c>
      <c r="G418" s="17"/>
      <c r="H418" s="16"/>
      <c r="I418" s="16"/>
      <c r="J418" s="16"/>
      <c r="K418" s="16"/>
      <c r="L418" s="16"/>
      <c r="M418" s="16"/>
    </row>
    <row r="419" spans="1:15" ht="16" outlineLevel="3" x14ac:dyDescent="0.35">
      <c r="A419" s="4" t="s">
        <v>1683</v>
      </c>
      <c r="B419" s="5" t="s">
        <v>413</v>
      </c>
      <c r="C419" s="5">
        <v>30</v>
      </c>
      <c r="D419" s="8">
        <v>1.4031115882502141E-2</v>
      </c>
      <c r="E419" s="6">
        <v>46287</v>
      </c>
      <c r="F419" s="6">
        <v>46316</v>
      </c>
      <c r="G419" s="16">
        <f>VLOOKUP(A419,Sheet2!A:G,7,)</f>
        <v>0</v>
      </c>
      <c r="H419" s="16">
        <v>0</v>
      </c>
      <c r="I419" s="19">
        <f>IFERROR(J419-H419,0)</f>
        <v>0</v>
      </c>
      <c r="J419" s="16">
        <f>VLOOKUP(A419,Sheet2!A:H,8,)</f>
        <v>0</v>
      </c>
      <c r="K419" s="16"/>
      <c r="L419" s="16"/>
      <c r="M419" s="16"/>
      <c r="N419" s="22"/>
      <c r="O419" s="22"/>
    </row>
    <row r="420" spans="1:15" ht="16" outlineLevel="3" x14ac:dyDescent="0.35">
      <c r="A420" s="4" t="s">
        <v>1684</v>
      </c>
      <c r="B420" s="5" t="s">
        <v>414</v>
      </c>
      <c r="C420" s="5">
        <v>25</v>
      </c>
      <c r="D420" s="8">
        <v>1.470584921619904E-2</v>
      </c>
      <c r="E420" s="6">
        <v>46302</v>
      </c>
      <c r="F420" s="6">
        <v>46326</v>
      </c>
      <c r="G420" s="16">
        <f>VLOOKUP(A420,Sheet2!A:G,7,)</f>
        <v>0</v>
      </c>
      <c r="H420" s="16">
        <v>0</v>
      </c>
      <c r="I420" s="19">
        <f>IFERROR(J420-H420,0)</f>
        <v>0</v>
      </c>
      <c r="J420" s="16">
        <f>VLOOKUP(A420,Sheet2!A:H,8,)</f>
        <v>0</v>
      </c>
      <c r="K420" s="16"/>
      <c r="L420" s="16"/>
      <c r="M420" s="16"/>
      <c r="N420" s="22"/>
      <c r="O420" s="22"/>
    </row>
    <row r="421" spans="1:15" ht="16" outlineLevel="3" x14ac:dyDescent="0.35">
      <c r="A421" s="4" t="s">
        <v>1685</v>
      </c>
      <c r="B421" s="5" t="s">
        <v>415</v>
      </c>
      <c r="C421" s="5">
        <v>27</v>
      </c>
      <c r="D421" s="8">
        <v>7.6084668704863967E-2</v>
      </c>
      <c r="E421" s="6">
        <v>46304</v>
      </c>
      <c r="F421" s="6">
        <v>46330</v>
      </c>
      <c r="G421" s="16">
        <f>VLOOKUP(A421,Sheet2!A:G,7,)</f>
        <v>0</v>
      </c>
      <c r="H421" s="16">
        <v>0</v>
      </c>
      <c r="I421" s="19">
        <f>IFERROR(J421-H421,0)</f>
        <v>0</v>
      </c>
      <c r="J421" s="16">
        <f>VLOOKUP(A421,Sheet2!A:H,8,)</f>
        <v>0</v>
      </c>
      <c r="K421" s="16"/>
      <c r="L421" s="16"/>
      <c r="M421" s="16"/>
      <c r="N421" s="22"/>
      <c r="O421" s="22"/>
    </row>
    <row r="422" spans="1:15" ht="16" outlineLevel="3" x14ac:dyDescent="0.35">
      <c r="A422" s="4" t="s">
        <v>1686</v>
      </c>
      <c r="B422" s="5" t="s">
        <v>416</v>
      </c>
      <c r="C422" s="5">
        <v>28</v>
      </c>
      <c r="D422" s="8">
        <v>1.7929204315151642E-2</v>
      </c>
      <c r="E422" s="6">
        <v>46328</v>
      </c>
      <c r="F422" s="6">
        <v>46355</v>
      </c>
      <c r="G422" s="16">
        <f>VLOOKUP(A422,Sheet2!A:G,7,)</f>
        <v>0</v>
      </c>
      <c r="H422" s="16">
        <v>0</v>
      </c>
      <c r="I422" s="19">
        <f>IFERROR(J422-H422,0)</f>
        <v>0</v>
      </c>
      <c r="J422" s="16">
        <f>VLOOKUP(A422,Sheet2!A:H,8,)</f>
        <v>0</v>
      </c>
      <c r="K422" s="16"/>
      <c r="L422" s="16"/>
      <c r="M422" s="16"/>
      <c r="N422" s="22"/>
      <c r="O422" s="22"/>
    </row>
    <row r="423" spans="1:15" ht="16" outlineLevel="3" x14ac:dyDescent="0.35">
      <c r="A423" s="4" t="s">
        <v>417</v>
      </c>
      <c r="B423" s="5"/>
      <c r="C423" s="5">
        <v>28</v>
      </c>
      <c r="D423" s="8"/>
      <c r="E423" s="6">
        <v>46342</v>
      </c>
      <c r="F423" s="6">
        <v>46369</v>
      </c>
      <c r="G423" s="17"/>
      <c r="H423" s="16"/>
      <c r="I423" s="16"/>
      <c r="J423" s="16"/>
      <c r="K423" s="16"/>
      <c r="L423" s="16"/>
      <c r="M423" s="16"/>
    </row>
    <row r="424" spans="1:15" ht="16" outlineLevel="3" x14ac:dyDescent="0.35">
      <c r="A424" s="4" t="s">
        <v>1687</v>
      </c>
      <c r="B424" s="5" t="s">
        <v>418</v>
      </c>
      <c r="C424" s="5">
        <v>26</v>
      </c>
      <c r="D424" s="8">
        <v>2.0787831885520709E-2</v>
      </c>
      <c r="E424" s="6">
        <v>46342</v>
      </c>
      <c r="F424" s="6">
        <v>46367</v>
      </c>
      <c r="G424" s="16">
        <f>VLOOKUP(A424,Sheet2!A:G,7,)</f>
        <v>0</v>
      </c>
      <c r="H424" s="16">
        <v>0</v>
      </c>
      <c r="I424" s="19">
        <f>IFERROR(J424-H424,0)</f>
        <v>0</v>
      </c>
      <c r="J424" s="16">
        <f>VLOOKUP(A424,Sheet2!A:H,8,)</f>
        <v>0</v>
      </c>
      <c r="K424" s="16"/>
      <c r="L424" s="16"/>
      <c r="M424" s="16"/>
      <c r="N424" s="22"/>
      <c r="O424" s="22"/>
    </row>
    <row r="425" spans="1:15" ht="16" outlineLevel="3" x14ac:dyDescent="0.35">
      <c r="A425" s="4" t="s">
        <v>1688</v>
      </c>
      <c r="B425" s="5" t="s">
        <v>419</v>
      </c>
      <c r="C425" s="5">
        <v>26</v>
      </c>
      <c r="D425" s="8">
        <v>1.9621610575201849E-2</v>
      </c>
      <c r="E425" s="6">
        <v>46342</v>
      </c>
      <c r="F425" s="6">
        <v>46367</v>
      </c>
      <c r="G425" s="16">
        <f>VLOOKUP(A425,Sheet2!A:G,7,)</f>
        <v>0.23080000000000001</v>
      </c>
      <c r="H425" s="16">
        <v>0</v>
      </c>
      <c r="I425" s="19">
        <f>IFERROR(J425-H425,0)</f>
        <v>0.7</v>
      </c>
      <c r="J425" s="16">
        <f>VLOOKUP(A425,Sheet2!A:H,8,)</f>
        <v>0.7</v>
      </c>
      <c r="K425" s="16"/>
      <c r="L425" s="16"/>
      <c r="M425" s="16"/>
      <c r="N425" s="22"/>
      <c r="O425" s="22"/>
    </row>
    <row r="426" spans="1:15" ht="16" outlineLevel="3" x14ac:dyDescent="0.35">
      <c r="A426" s="4" t="s">
        <v>1689</v>
      </c>
      <c r="B426" s="5" t="s">
        <v>420</v>
      </c>
      <c r="C426" s="5">
        <v>28</v>
      </c>
      <c r="D426" s="8">
        <v>3.4138169226669873E-2</v>
      </c>
      <c r="E426" s="6">
        <v>46342</v>
      </c>
      <c r="F426" s="6">
        <v>46369</v>
      </c>
      <c r="G426" s="16">
        <f>VLOOKUP(A426,Sheet2!A:G,7,)</f>
        <v>0</v>
      </c>
      <c r="H426" s="16">
        <v>0</v>
      </c>
      <c r="I426" s="19">
        <f>IFERROR(J426-H426,0)</f>
        <v>0</v>
      </c>
      <c r="J426" s="16">
        <f>VLOOKUP(A426,Sheet2!A:H,8,)</f>
        <v>0</v>
      </c>
      <c r="K426" s="16"/>
      <c r="L426" s="16"/>
      <c r="M426" s="16"/>
      <c r="N426" s="22"/>
      <c r="O426" s="22"/>
    </row>
    <row r="427" spans="1:15" ht="16" outlineLevel="3" x14ac:dyDescent="0.35">
      <c r="A427" s="4" t="s">
        <v>421</v>
      </c>
      <c r="B427" s="5"/>
      <c r="C427" s="5">
        <v>55</v>
      </c>
      <c r="D427" s="8"/>
      <c r="E427" s="6">
        <v>46288</v>
      </c>
      <c r="F427" s="6">
        <v>46342</v>
      </c>
      <c r="G427" s="17"/>
      <c r="H427" s="16"/>
      <c r="I427" s="16"/>
      <c r="J427" s="16"/>
      <c r="K427" s="16"/>
      <c r="L427" s="16"/>
      <c r="M427" s="16"/>
    </row>
    <row r="428" spans="1:15" ht="16" outlineLevel="3" x14ac:dyDescent="0.35">
      <c r="A428" s="4" t="s">
        <v>1690</v>
      </c>
      <c r="B428" s="5" t="s">
        <v>422</v>
      </c>
      <c r="C428" s="5">
        <v>35</v>
      </c>
      <c r="D428" s="8">
        <v>1.4234385989937842E-2</v>
      </c>
      <c r="E428" s="6">
        <v>46307</v>
      </c>
      <c r="F428" s="6">
        <v>46341</v>
      </c>
      <c r="G428" s="16">
        <f>VLOOKUP(A428,Sheet2!A:G,7,)</f>
        <v>0</v>
      </c>
      <c r="H428" s="16">
        <v>0</v>
      </c>
      <c r="I428" s="19">
        <f>IFERROR(J428-H428,0)</f>
        <v>0</v>
      </c>
      <c r="J428" s="16">
        <f>VLOOKUP(A428,Sheet2!A:H,8,)</f>
        <v>0</v>
      </c>
      <c r="K428" s="16"/>
      <c r="L428" s="16"/>
      <c r="M428" s="16"/>
      <c r="N428" s="22"/>
      <c r="O428" s="22"/>
    </row>
    <row r="429" spans="1:15" ht="16" outlineLevel="3" x14ac:dyDescent="0.35">
      <c r="A429" s="4" t="s">
        <v>1691</v>
      </c>
      <c r="B429" s="5" t="s">
        <v>423</v>
      </c>
      <c r="C429" s="5">
        <v>55</v>
      </c>
      <c r="D429" s="8">
        <v>5.3703168951009038E-2</v>
      </c>
      <c r="E429" s="6">
        <v>46288</v>
      </c>
      <c r="F429" s="6">
        <v>46342</v>
      </c>
      <c r="G429" s="16">
        <f>VLOOKUP(A429,Sheet2!A:G,7,)</f>
        <v>0</v>
      </c>
      <c r="H429" s="16">
        <v>0</v>
      </c>
      <c r="I429" s="19">
        <f>IFERROR(J429-H429,0)</f>
        <v>0</v>
      </c>
      <c r="J429" s="16">
        <f>VLOOKUP(A429,Sheet2!A:H,8,)</f>
        <v>0</v>
      </c>
      <c r="K429" s="16"/>
      <c r="L429" s="16"/>
      <c r="M429" s="16"/>
      <c r="N429" s="22"/>
      <c r="O429" s="22"/>
    </row>
    <row r="430" spans="1:15" ht="16" outlineLevel="2" x14ac:dyDescent="0.35">
      <c r="A430" s="4" t="s">
        <v>424</v>
      </c>
      <c r="B430" s="5"/>
      <c r="C430" s="5">
        <v>250</v>
      </c>
      <c r="D430" s="8"/>
      <c r="E430" s="6">
        <v>46131</v>
      </c>
      <c r="F430" s="6">
        <v>46380</v>
      </c>
      <c r="G430" s="17"/>
      <c r="H430" s="16"/>
      <c r="I430" s="16"/>
      <c r="J430" s="16"/>
      <c r="K430" s="16"/>
      <c r="L430" s="16"/>
      <c r="M430" s="16"/>
    </row>
    <row r="431" spans="1:15" ht="16" outlineLevel="3" x14ac:dyDescent="0.35">
      <c r="A431" s="4" t="s">
        <v>425</v>
      </c>
      <c r="B431" s="5"/>
      <c r="C431" s="5">
        <v>114</v>
      </c>
      <c r="D431" s="8"/>
      <c r="E431" s="6">
        <v>46131</v>
      </c>
      <c r="F431" s="6">
        <v>46266</v>
      </c>
      <c r="G431" s="17"/>
      <c r="H431" s="16"/>
      <c r="I431" s="16"/>
      <c r="J431" s="16"/>
      <c r="K431" s="16"/>
      <c r="L431" s="16"/>
      <c r="M431" s="16"/>
    </row>
    <row r="432" spans="1:15" ht="16" outlineLevel="3" x14ac:dyDescent="0.35">
      <c r="A432" s="4" t="s">
        <v>280</v>
      </c>
      <c r="B432" s="5"/>
      <c r="C432" s="5">
        <v>95</v>
      </c>
      <c r="D432" s="8"/>
      <c r="E432" s="6">
        <v>46148</v>
      </c>
      <c r="F432" s="6">
        <v>46261</v>
      </c>
      <c r="G432" s="17"/>
      <c r="H432" s="16"/>
      <c r="I432" s="16"/>
      <c r="J432" s="16"/>
      <c r="K432" s="16"/>
      <c r="L432" s="16"/>
      <c r="M432" s="16"/>
    </row>
    <row r="433" spans="1:15" ht="16" outlineLevel="3" x14ac:dyDescent="0.35">
      <c r="A433" s="4" t="s">
        <v>1692</v>
      </c>
      <c r="B433" s="5" t="s">
        <v>426</v>
      </c>
      <c r="C433" s="5">
        <v>35</v>
      </c>
      <c r="D433" s="8">
        <v>3.4705974014267782E-2</v>
      </c>
      <c r="E433" s="6">
        <v>46148</v>
      </c>
      <c r="F433" s="6">
        <v>46191</v>
      </c>
      <c r="G433" s="16">
        <f>VLOOKUP(A433,Sheet2!A:G,7,)</f>
        <v>0</v>
      </c>
      <c r="H433" s="16">
        <v>1</v>
      </c>
      <c r="I433" s="19">
        <f>IFERROR(J433-H433,0)</f>
        <v>0</v>
      </c>
      <c r="J433" s="16">
        <f>VLOOKUP(A433,Sheet2!A:H,8,)</f>
        <v>1</v>
      </c>
      <c r="K433" s="16"/>
      <c r="L433" s="16"/>
      <c r="M433" s="16"/>
      <c r="N433" s="22"/>
      <c r="O433" s="22"/>
    </row>
    <row r="434" spans="1:15" ht="16" outlineLevel="3" x14ac:dyDescent="0.35">
      <c r="A434" s="4" t="s">
        <v>1693</v>
      </c>
      <c r="B434" s="5" t="s">
        <v>427</v>
      </c>
      <c r="C434" s="5">
        <v>30</v>
      </c>
      <c r="D434" s="8">
        <v>8.0847568172354948E-3</v>
      </c>
      <c r="E434" s="6">
        <v>46193</v>
      </c>
      <c r="F434" s="6">
        <v>46226</v>
      </c>
      <c r="G434" s="16">
        <f>VLOOKUP(A434,Sheet2!A:G,7,)</f>
        <v>0</v>
      </c>
      <c r="H434" s="16">
        <v>0.75</v>
      </c>
      <c r="I434" s="19">
        <f>IFERROR(J434-H434,0)</f>
        <v>0</v>
      </c>
      <c r="J434" s="16">
        <f>VLOOKUP(A434,Sheet2!A:H,8,)</f>
        <v>0.75</v>
      </c>
      <c r="K434" s="16"/>
      <c r="L434" s="16" t="s">
        <v>2588</v>
      </c>
      <c r="M434" s="16"/>
      <c r="N434" s="22"/>
      <c r="O434" s="22"/>
    </row>
    <row r="435" spans="1:15" ht="16" outlineLevel="3" x14ac:dyDescent="0.35">
      <c r="A435" s="4" t="s">
        <v>1694</v>
      </c>
      <c r="B435" s="5" t="s">
        <v>428</v>
      </c>
      <c r="C435" s="5">
        <v>30</v>
      </c>
      <c r="D435" s="8">
        <v>6.0337926038111847E-2</v>
      </c>
      <c r="E435" s="6">
        <v>46228</v>
      </c>
      <c r="F435" s="6">
        <v>46261</v>
      </c>
      <c r="G435" s="16">
        <f>VLOOKUP(A435,Sheet2!A:G,7,)</f>
        <v>0</v>
      </c>
      <c r="H435" s="16">
        <v>1</v>
      </c>
      <c r="I435" s="19">
        <f>IFERROR(J435-H435,0)</f>
        <v>0</v>
      </c>
      <c r="J435" s="16">
        <f>VLOOKUP(A435,Sheet2!A:H,8,)</f>
        <v>1</v>
      </c>
      <c r="K435" s="16"/>
      <c r="L435" s="16"/>
      <c r="M435" s="16"/>
      <c r="N435" s="22"/>
      <c r="O435" s="22"/>
    </row>
    <row r="436" spans="1:15" ht="16" outlineLevel="3" x14ac:dyDescent="0.35">
      <c r="A436" s="4" t="s">
        <v>429</v>
      </c>
      <c r="B436" s="5"/>
      <c r="C436" s="5">
        <v>22</v>
      </c>
      <c r="D436" s="8"/>
      <c r="E436" s="6">
        <v>46222</v>
      </c>
      <c r="F436" s="6">
        <v>46246</v>
      </c>
      <c r="G436" s="17"/>
      <c r="H436" s="16"/>
      <c r="I436" s="16"/>
      <c r="J436" s="16"/>
      <c r="K436" s="16"/>
      <c r="L436" s="16"/>
      <c r="M436" s="16"/>
    </row>
    <row r="437" spans="1:15" ht="16" outlineLevel="3" x14ac:dyDescent="0.35">
      <c r="A437" s="4" t="s">
        <v>1695</v>
      </c>
      <c r="B437" s="5" t="s">
        <v>430</v>
      </c>
      <c r="C437" s="5">
        <v>22</v>
      </c>
      <c r="D437" s="8">
        <v>7.0024048917806114E-3</v>
      </c>
      <c r="E437" s="6">
        <v>46222</v>
      </c>
      <c r="F437" s="6">
        <v>46246</v>
      </c>
      <c r="G437" s="16">
        <f>VLOOKUP(A437,Sheet2!A:G,7,)</f>
        <v>0</v>
      </c>
      <c r="H437" s="16">
        <v>1</v>
      </c>
      <c r="I437" s="19">
        <f>IFERROR(J437-H437,0)</f>
        <v>0</v>
      </c>
      <c r="J437" s="16">
        <f>VLOOKUP(A437,Sheet2!A:H,8,)</f>
        <v>1</v>
      </c>
      <c r="K437" s="16"/>
      <c r="L437" s="16"/>
      <c r="M437" s="16"/>
      <c r="N437" s="22"/>
      <c r="O437" s="22"/>
    </row>
    <row r="438" spans="1:15" ht="16" outlineLevel="3" x14ac:dyDescent="0.35">
      <c r="A438" s="4" t="s">
        <v>286</v>
      </c>
      <c r="B438" s="5"/>
      <c r="C438" s="5">
        <v>84</v>
      </c>
      <c r="D438" s="8"/>
      <c r="E438" s="6">
        <v>46166</v>
      </c>
      <c r="F438" s="6">
        <v>46266</v>
      </c>
      <c r="G438" s="17"/>
      <c r="H438" s="16"/>
      <c r="I438" s="16"/>
      <c r="J438" s="16"/>
      <c r="K438" s="16"/>
      <c r="L438" s="16"/>
      <c r="M438" s="16"/>
    </row>
    <row r="439" spans="1:15" ht="16" outlineLevel="3" x14ac:dyDescent="0.35">
      <c r="A439" s="4" t="s">
        <v>1696</v>
      </c>
      <c r="B439" s="5" t="s">
        <v>431</v>
      </c>
      <c r="C439" s="5">
        <v>28</v>
      </c>
      <c r="D439" s="8">
        <v>0.10192696719250161</v>
      </c>
      <c r="E439" s="6">
        <v>46166</v>
      </c>
      <c r="F439" s="6">
        <v>46201</v>
      </c>
      <c r="G439" s="16">
        <f>VLOOKUP(A439,Sheet2!A:G,7,)</f>
        <v>0</v>
      </c>
      <c r="H439" s="16">
        <v>1</v>
      </c>
      <c r="I439" s="19">
        <f>IFERROR(J439-H439,0)</f>
        <v>0</v>
      </c>
      <c r="J439" s="16">
        <f>VLOOKUP(A439,Sheet2!A:H,8,)</f>
        <v>1</v>
      </c>
      <c r="K439" s="16"/>
      <c r="L439" s="16"/>
      <c r="M439" s="16"/>
      <c r="N439" s="22"/>
      <c r="O439" s="22"/>
    </row>
    <row r="440" spans="1:15" ht="16" outlineLevel="3" x14ac:dyDescent="0.35">
      <c r="A440" s="4" t="s">
        <v>1697</v>
      </c>
      <c r="B440" s="5" t="s">
        <v>432</v>
      </c>
      <c r="C440" s="5">
        <v>28</v>
      </c>
      <c r="D440" s="8">
        <v>2.3270401098633188E-2</v>
      </c>
      <c r="E440" s="6">
        <v>46202</v>
      </c>
      <c r="F440" s="6">
        <v>46233</v>
      </c>
      <c r="G440" s="16">
        <f>VLOOKUP(A440,Sheet2!A:G,7,)</f>
        <v>0</v>
      </c>
      <c r="H440" s="16">
        <v>1</v>
      </c>
      <c r="I440" s="19">
        <f>IFERROR(J440-H440,0)</f>
        <v>0</v>
      </c>
      <c r="J440" s="16">
        <f>VLOOKUP(A440,Sheet2!A:H,8,)</f>
        <v>1</v>
      </c>
      <c r="K440" s="16"/>
      <c r="L440" s="16"/>
      <c r="M440" s="16"/>
      <c r="N440" s="22"/>
      <c r="O440" s="22"/>
    </row>
    <row r="441" spans="1:15" ht="16" outlineLevel="3" x14ac:dyDescent="0.35">
      <c r="A441" s="4" t="s">
        <v>1698</v>
      </c>
      <c r="B441" s="5" t="s">
        <v>433</v>
      </c>
      <c r="C441" s="5">
        <v>28</v>
      </c>
      <c r="D441" s="8">
        <v>0.10556799261521323</v>
      </c>
      <c r="E441" s="6">
        <v>46235</v>
      </c>
      <c r="F441" s="6">
        <v>46266</v>
      </c>
      <c r="G441" s="16">
        <f>VLOOKUP(A441,Sheet2!A:G,7,)</f>
        <v>0</v>
      </c>
      <c r="H441" s="16">
        <v>1</v>
      </c>
      <c r="I441" s="19">
        <f>IFERROR(J441-H441,0)</f>
        <v>0</v>
      </c>
      <c r="J441" s="16">
        <f>VLOOKUP(A441,Sheet2!A:H,8,)</f>
        <v>1</v>
      </c>
      <c r="K441" s="16"/>
      <c r="L441" s="16"/>
      <c r="M441" s="16"/>
      <c r="N441" s="22"/>
      <c r="O441" s="22"/>
    </row>
    <row r="442" spans="1:15" ht="16" outlineLevel="3" x14ac:dyDescent="0.35">
      <c r="A442" s="4" t="s">
        <v>288</v>
      </c>
      <c r="B442" s="5"/>
      <c r="C442" s="5">
        <v>60</v>
      </c>
      <c r="D442" s="8"/>
      <c r="E442" s="6">
        <v>46131</v>
      </c>
      <c r="F442" s="6">
        <v>46203</v>
      </c>
      <c r="G442" s="17"/>
      <c r="H442" s="16"/>
      <c r="I442" s="16"/>
      <c r="J442" s="16"/>
      <c r="K442" s="16"/>
      <c r="L442" s="16"/>
      <c r="M442" s="16"/>
    </row>
    <row r="443" spans="1:15" ht="16" outlineLevel="3" x14ac:dyDescent="0.35">
      <c r="A443" s="4" t="s">
        <v>1699</v>
      </c>
      <c r="B443" s="5" t="s">
        <v>434</v>
      </c>
      <c r="C443" s="5">
        <v>30</v>
      </c>
      <c r="D443" s="8">
        <v>0.12186194464530267</v>
      </c>
      <c r="E443" s="6">
        <v>46131</v>
      </c>
      <c r="F443" s="6">
        <v>46165</v>
      </c>
      <c r="G443" s="16">
        <f>VLOOKUP(A443,Sheet2!A:G,7,)</f>
        <v>0</v>
      </c>
      <c r="H443" s="16">
        <v>1</v>
      </c>
      <c r="I443" s="19">
        <f>IFERROR(J443-H443,0)</f>
        <v>0</v>
      </c>
      <c r="J443" s="16">
        <f>VLOOKUP(A443,Sheet2!A:H,8,)</f>
        <v>1</v>
      </c>
      <c r="K443" s="16"/>
      <c r="L443" s="16"/>
      <c r="M443" s="16"/>
      <c r="N443" s="22"/>
      <c r="O443" s="22"/>
    </row>
    <row r="444" spans="1:15" ht="16" outlineLevel="3" x14ac:dyDescent="0.35">
      <c r="A444" s="4" t="s">
        <v>1700</v>
      </c>
      <c r="B444" s="5" t="s">
        <v>435</v>
      </c>
      <c r="C444" s="5">
        <v>30</v>
      </c>
      <c r="D444" s="8">
        <v>9.3499562023082725E-2</v>
      </c>
      <c r="E444" s="6">
        <v>46166</v>
      </c>
      <c r="F444" s="6">
        <v>46203</v>
      </c>
      <c r="G444" s="16">
        <f>VLOOKUP(A444,Sheet2!A:G,7,)</f>
        <v>0</v>
      </c>
      <c r="H444" s="16">
        <v>1</v>
      </c>
      <c r="I444" s="19">
        <f>IFERROR(J444-H444,0)</f>
        <v>0</v>
      </c>
      <c r="J444" s="16">
        <f>VLOOKUP(A444,Sheet2!A:H,8,)</f>
        <v>1</v>
      </c>
      <c r="K444" s="16"/>
      <c r="L444" s="16"/>
      <c r="M444" s="16"/>
      <c r="N444" s="22"/>
      <c r="O444" s="22"/>
    </row>
    <row r="445" spans="1:15" ht="16" outlineLevel="3" x14ac:dyDescent="0.35">
      <c r="A445" s="4" t="s">
        <v>292</v>
      </c>
      <c r="B445" s="5"/>
      <c r="C445" s="5">
        <v>48</v>
      </c>
      <c r="D445" s="8"/>
      <c r="E445" s="6">
        <v>46193</v>
      </c>
      <c r="F445" s="6">
        <v>46247</v>
      </c>
      <c r="G445" s="17"/>
      <c r="H445" s="16"/>
      <c r="I445" s="16"/>
      <c r="J445" s="16"/>
      <c r="K445" s="16"/>
      <c r="L445" s="16"/>
      <c r="M445" s="16"/>
    </row>
    <row r="446" spans="1:15" ht="16" outlineLevel="3" x14ac:dyDescent="0.35">
      <c r="A446" s="4" t="s">
        <v>1701</v>
      </c>
      <c r="B446" s="5" t="s">
        <v>436</v>
      </c>
      <c r="C446" s="5">
        <v>24</v>
      </c>
      <c r="D446" s="8">
        <v>1.5124959999594885E-2</v>
      </c>
      <c r="E446" s="6">
        <v>46193</v>
      </c>
      <c r="F446" s="6">
        <v>46219</v>
      </c>
      <c r="G446" s="16">
        <f>VLOOKUP(A446,Sheet2!A:G,7,)</f>
        <v>0</v>
      </c>
      <c r="H446" s="16">
        <v>1</v>
      </c>
      <c r="I446" s="19">
        <f>IFERROR(J446-H446,0)</f>
        <v>0</v>
      </c>
      <c r="J446" s="16">
        <f>VLOOKUP(A446,Sheet2!A:H,8,)</f>
        <v>1</v>
      </c>
      <c r="K446" s="16"/>
      <c r="L446" s="16"/>
      <c r="M446" s="16"/>
      <c r="N446" s="22"/>
      <c r="O446" s="22"/>
    </row>
    <row r="447" spans="1:15" ht="16" outlineLevel="3" x14ac:dyDescent="0.35">
      <c r="A447" s="4" t="s">
        <v>1702</v>
      </c>
      <c r="B447" s="5" t="s">
        <v>437</v>
      </c>
      <c r="C447" s="5">
        <v>28</v>
      </c>
      <c r="D447" s="8">
        <v>8.1898615682642881E-2</v>
      </c>
      <c r="E447" s="6">
        <v>46204</v>
      </c>
      <c r="F447" s="6">
        <v>46236</v>
      </c>
      <c r="G447" s="16">
        <f>VLOOKUP(A447,Sheet2!A:G,7,)</f>
        <v>0</v>
      </c>
      <c r="H447" s="16">
        <v>1</v>
      </c>
      <c r="I447" s="19">
        <f>IFERROR(J447-H447,0)</f>
        <v>0</v>
      </c>
      <c r="J447" s="16">
        <f>VLOOKUP(A447,Sheet2!A:H,8,)</f>
        <v>1</v>
      </c>
      <c r="K447" s="16"/>
      <c r="L447" s="16"/>
      <c r="M447" s="16"/>
      <c r="N447" s="22"/>
      <c r="O447" s="22"/>
    </row>
    <row r="448" spans="1:15" ht="16" outlineLevel="3" x14ac:dyDescent="0.35">
      <c r="A448" s="4" t="s">
        <v>1703</v>
      </c>
      <c r="B448" s="5" t="s">
        <v>438</v>
      </c>
      <c r="C448" s="5">
        <v>24</v>
      </c>
      <c r="D448" s="8">
        <v>0.11597994185320808</v>
      </c>
      <c r="E448" s="6">
        <v>46221</v>
      </c>
      <c r="F448" s="6">
        <v>46247</v>
      </c>
      <c r="G448" s="16">
        <f>VLOOKUP(A448,Sheet2!A:G,7,)</f>
        <v>0</v>
      </c>
      <c r="H448" s="16">
        <v>1</v>
      </c>
      <c r="I448" s="19">
        <f>IFERROR(J448-H448,0)</f>
        <v>0</v>
      </c>
      <c r="J448" s="16">
        <f>VLOOKUP(A448,Sheet2!A:H,8,)</f>
        <v>1</v>
      </c>
      <c r="K448" s="16"/>
      <c r="L448" s="16"/>
      <c r="M448" s="16"/>
      <c r="N448" s="22"/>
      <c r="O448" s="22"/>
    </row>
    <row r="449" spans="1:15" ht="16" outlineLevel="3" x14ac:dyDescent="0.35">
      <c r="A449" s="4" t="s">
        <v>296</v>
      </c>
      <c r="B449" s="5"/>
      <c r="C449" s="5">
        <v>76</v>
      </c>
      <c r="D449" s="8"/>
      <c r="E449" s="6">
        <v>46166</v>
      </c>
      <c r="F449" s="6">
        <v>46257</v>
      </c>
      <c r="G449" s="17"/>
      <c r="H449" s="16"/>
      <c r="I449" s="16"/>
      <c r="J449" s="16"/>
      <c r="K449" s="16"/>
      <c r="L449" s="16"/>
      <c r="M449" s="16"/>
    </row>
    <row r="450" spans="1:15" ht="16" outlineLevel="3" x14ac:dyDescent="0.35">
      <c r="A450" s="4" t="s">
        <v>1704</v>
      </c>
      <c r="B450" s="5" t="s">
        <v>439</v>
      </c>
      <c r="C450" s="5">
        <v>21</v>
      </c>
      <c r="D450" s="8">
        <v>0.16253952118961973</v>
      </c>
      <c r="E450" s="6">
        <v>46166</v>
      </c>
      <c r="F450" s="6">
        <v>46193</v>
      </c>
      <c r="G450" s="16">
        <f>VLOOKUP(A450,Sheet2!A:G,7,)</f>
        <v>0</v>
      </c>
      <c r="H450" s="16">
        <v>1</v>
      </c>
      <c r="I450" s="19">
        <f t="shared" ref="I450:I456" si="5">IFERROR(J450-H450,0)</f>
        <v>0</v>
      </c>
      <c r="J450" s="16">
        <f>VLOOKUP(A450,Sheet2!A:H,8,)</f>
        <v>1</v>
      </c>
      <c r="K450" s="16"/>
      <c r="L450" s="16"/>
      <c r="M450" s="16"/>
      <c r="N450" s="22"/>
      <c r="O450" s="22"/>
    </row>
    <row r="451" spans="1:15" ht="16" outlineLevel="3" x14ac:dyDescent="0.35">
      <c r="A451" s="4" t="s">
        <v>1705</v>
      </c>
      <c r="B451" s="5" t="s">
        <v>440</v>
      </c>
      <c r="C451" s="5">
        <v>24</v>
      </c>
      <c r="D451" s="8">
        <v>7.4199067683471537E-2</v>
      </c>
      <c r="E451" s="6">
        <v>46194</v>
      </c>
      <c r="F451" s="6">
        <v>46221</v>
      </c>
      <c r="G451" s="16">
        <f>VLOOKUP(A451,Sheet2!A:G,7,)</f>
        <v>1</v>
      </c>
      <c r="H451" s="16">
        <v>1</v>
      </c>
      <c r="I451" s="19">
        <f t="shared" si="5"/>
        <v>0</v>
      </c>
      <c r="J451" s="16">
        <f>VLOOKUP(A451,Sheet2!A:H,8,)</f>
        <v>1</v>
      </c>
      <c r="K451" s="16"/>
      <c r="L451" s="16"/>
      <c r="M451" s="16"/>
      <c r="N451" s="22"/>
      <c r="O451" s="22"/>
    </row>
    <row r="452" spans="1:15" ht="16" outlineLevel="3" x14ac:dyDescent="0.35">
      <c r="A452" s="4" t="s">
        <v>1706</v>
      </c>
      <c r="B452" s="5" t="s">
        <v>441</v>
      </c>
      <c r="C452" s="5">
        <v>24</v>
      </c>
      <c r="D452" s="8">
        <v>2.2557432613647985E-2</v>
      </c>
      <c r="E452" s="6">
        <v>46194</v>
      </c>
      <c r="F452" s="6">
        <v>46221</v>
      </c>
      <c r="G452" s="16">
        <f>VLOOKUP(A452,Sheet2!A:G,7,)</f>
        <v>1</v>
      </c>
      <c r="H452" s="16">
        <v>1</v>
      </c>
      <c r="I452" s="19">
        <f t="shared" si="5"/>
        <v>0</v>
      </c>
      <c r="J452" s="16">
        <f>VLOOKUP(A452,Sheet2!A:H,8,)</f>
        <v>1</v>
      </c>
      <c r="K452" s="16"/>
      <c r="L452" s="16"/>
      <c r="M452" s="16"/>
      <c r="N452" s="22"/>
      <c r="O452" s="22"/>
    </row>
    <row r="453" spans="1:15" ht="16" outlineLevel="3" x14ac:dyDescent="0.35">
      <c r="A453" s="4" t="s">
        <v>1707</v>
      </c>
      <c r="B453" s="5" t="s">
        <v>442</v>
      </c>
      <c r="C453" s="5">
        <v>18</v>
      </c>
      <c r="D453" s="8">
        <v>9.6629474190541506E-2</v>
      </c>
      <c r="E453" s="6">
        <v>46204</v>
      </c>
      <c r="F453" s="6">
        <v>46224</v>
      </c>
      <c r="G453" s="16">
        <f>VLOOKUP(A453,Sheet2!A:G,7,)</f>
        <v>0</v>
      </c>
      <c r="H453" s="16">
        <v>1</v>
      </c>
      <c r="I453" s="19">
        <f t="shared" si="5"/>
        <v>0</v>
      </c>
      <c r="J453" s="16">
        <f>VLOOKUP(A453,Sheet2!A:H,8,)</f>
        <v>1</v>
      </c>
      <c r="K453" s="16"/>
      <c r="L453" s="16"/>
      <c r="M453" s="16"/>
      <c r="N453" s="22"/>
      <c r="O453" s="22"/>
    </row>
    <row r="454" spans="1:15" ht="16" outlineLevel="3" x14ac:dyDescent="0.35">
      <c r="A454" s="4" t="s">
        <v>1708</v>
      </c>
      <c r="B454" s="5" t="s">
        <v>443</v>
      </c>
      <c r="C454" s="5">
        <v>18</v>
      </c>
      <c r="D454" s="8">
        <v>9.4043831431915425E-3</v>
      </c>
      <c r="E454" s="6">
        <v>46225</v>
      </c>
      <c r="F454" s="6">
        <v>46245</v>
      </c>
      <c r="G454" s="16">
        <f>VLOOKUP(A454,Sheet2!A:G,7,)</f>
        <v>0</v>
      </c>
      <c r="H454" s="16">
        <v>1</v>
      </c>
      <c r="I454" s="19">
        <f t="shared" si="5"/>
        <v>0</v>
      </c>
      <c r="J454" s="16">
        <f>VLOOKUP(A454,Sheet2!A:H,8,)</f>
        <v>1</v>
      </c>
      <c r="K454" s="16"/>
      <c r="L454" s="16"/>
      <c r="M454" s="16"/>
      <c r="N454" s="22"/>
      <c r="O454" s="22"/>
    </row>
    <row r="455" spans="1:15" ht="16" outlineLevel="3" x14ac:dyDescent="0.35">
      <c r="A455" s="4" t="s">
        <v>1709</v>
      </c>
      <c r="B455" s="5" t="s">
        <v>444</v>
      </c>
      <c r="C455" s="5">
        <v>21</v>
      </c>
      <c r="D455" s="8">
        <v>3.1317316332787164E-2</v>
      </c>
      <c r="E455" s="6">
        <v>46225</v>
      </c>
      <c r="F455" s="6">
        <v>46249</v>
      </c>
      <c r="G455" s="16">
        <f>VLOOKUP(A455,Sheet2!A:G,7,)</f>
        <v>0</v>
      </c>
      <c r="H455" s="16">
        <v>1</v>
      </c>
      <c r="I455" s="19">
        <f t="shared" si="5"/>
        <v>0</v>
      </c>
      <c r="J455" s="16">
        <f>VLOOKUP(A455,Sheet2!A:H,8,)</f>
        <v>1</v>
      </c>
      <c r="K455" s="16"/>
      <c r="L455" s="16"/>
      <c r="M455" s="16"/>
      <c r="N455" s="22"/>
      <c r="O455" s="22"/>
    </row>
    <row r="456" spans="1:15" ht="16" outlineLevel="3" x14ac:dyDescent="0.35">
      <c r="A456" s="4" t="s">
        <v>1710</v>
      </c>
      <c r="B456" s="5" t="s">
        <v>445</v>
      </c>
      <c r="C456" s="5">
        <v>28</v>
      </c>
      <c r="D456" s="8">
        <v>3.0912645566897934E-2</v>
      </c>
      <c r="E456" s="6">
        <v>46225</v>
      </c>
      <c r="F456" s="6">
        <v>46257</v>
      </c>
      <c r="G456" s="16">
        <f>VLOOKUP(A456,Sheet2!A:G,7,)</f>
        <v>1</v>
      </c>
      <c r="H456" s="16">
        <v>1</v>
      </c>
      <c r="I456" s="19">
        <f t="shared" si="5"/>
        <v>0</v>
      </c>
      <c r="J456" s="16">
        <f>VLOOKUP(A456,Sheet2!A:H,8,)</f>
        <v>1</v>
      </c>
      <c r="K456" s="16"/>
      <c r="L456" s="16" t="s">
        <v>2589</v>
      </c>
      <c r="M456" s="16"/>
      <c r="N456" s="22"/>
      <c r="O456" s="22"/>
    </row>
    <row r="457" spans="1:15" ht="16" outlineLevel="3" x14ac:dyDescent="0.35">
      <c r="A457" s="4" t="s">
        <v>446</v>
      </c>
      <c r="B457" s="5"/>
      <c r="C457" s="5">
        <v>56</v>
      </c>
      <c r="D457" s="8"/>
      <c r="E457" s="6">
        <v>46135</v>
      </c>
      <c r="F457" s="6">
        <v>46203</v>
      </c>
      <c r="G457" s="17"/>
      <c r="H457" s="16"/>
      <c r="I457" s="16"/>
      <c r="J457" s="16"/>
      <c r="K457" s="16"/>
      <c r="L457" s="16"/>
      <c r="M457" s="16"/>
    </row>
    <row r="458" spans="1:15" ht="16" outlineLevel="3" x14ac:dyDescent="0.35">
      <c r="A458" s="4" t="s">
        <v>1711</v>
      </c>
      <c r="B458" s="5" t="s">
        <v>447</v>
      </c>
      <c r="C458" s="5">
        <v>37</v>
      </c>
      <c r="D458" s="8">
        <v>1.005065303382209</v>
      </c>
      <c r="E458" s="6">
        <v>46135</v>
      </c>
      <c r="F458" s="6">
        <v>46181</v>
      </c>
      <c r="G458" s="16">
        <f>VLOOKUP(A458,Sheet2!A:G,7,)</f>
        <v>0</v>
      </c>
      <c r="H458" s="16">
        <v>1</v>
      </c>
      <c r="I458" s="19">
        <f>IFERROR(J458-H458,0)</f>
        <v>0</v>
      </c>
      <c r="J458" s="16">
        <f>VLOOKUP(A458,Sheet2!A:H,8,)</f>
        <v>1</v>
      </c>
      <c r="K458" s="16"/>
      <c r="L458" s="16"/>
      <c r="M458" s="16"/>
      <c r="N458" s="22"/>
      <c r="O458" s="22"/>
    </row>
    <row r="459" spans="1:15" ht="16" outlineLevel="3" x14ac:dyDescent="0.35">
      <c r="A459" s="4" t="s">
        <v>1712</v>
      </c>
      <c r="B459" s="5" t="s">
        <v>448</v>
      </c>
      <c r="C459" s="5">
        <v>30</v>
      </c>
      <c r="D459" s="8">
        <v>9.7974046837284057E-2</v>
      </c>
      <c r="E459" s="6">
        <v>46166</v>
      </c>
      <c r="F459" s="6">
        <v>46203</v>
      </c>
      <c r="G459" s="16">
        <f>VLOOKUP(A459,Sheet2!A:G,7,)</f>
        <v>0</v>
      </c>
      <c r="H459" s="16">
        <v>1</v>
      </c>
      <c r="I459" s="19">
        <f>IFERROR(J459-H459,0)</f>
        <v>0</v>
      </c>
      <c r="J459" s="16">
        <f>VLOOKUP(A459,Sheet2!A:H,8,)</f>
        <v>1</v>
      </c>
      <c r="K459" s="16"/>
      <c r="L459" s="16"/>
      <c r="M459" s="16"/>
      <c r="N459" s="22"/>
      <c r="O459" s="22"/>
    </row>
    <row r="460" spans="1:15" ht="16" outlineLevel="3" x14ac:dyDescent="0.35">
      <c r="A460" s="4" t="s">
        <v>449</v>
      </c>
      <c r="B460" s="5"/>
      <c r="C460" s="5">
        <v>84</v>
      </c>
      <c r="D460" s="8"/>
      <c r="E460" s="6">
        <v>46166</v>
      </c>
      <c r="F460" s="6">
        <v>46286</v>
      </c>
      <c r="G460" s="17"/>
      <c r="H460" s="16"/>
      <c r="I460" s="16"/>
      <c r="J460" s="16"/>
      <c r="K460" s="16"/>
      <c r="L460" s="16"/>
      <c r="M460" s="16"/>
    </row>
    <row r="461" spans="1:15" ht="16" outlineLevel="3" x14ac:dyDescent="0.35">
      <c r="A461" s="4" t="s">
        <v>317</v>
      </c>
      <c r="B461" s="5"/>
      <c r="C461" s="5">
        <v>64</v>
      </c>
      <c r="D461" s="8"/>
      <c r="E461" s="6">
        <v>46194</v>
      </c>
      <c r="F461" s="6">
        <v>46281</v>
      </c>
      <c r="G461" s="17"/>
      <c r="H461" s="16"/>
      <c r="I461" s="16"/>
      <c r="J461" s="16"/>
      <c r="K461" s="16"/>
      <c r="L461" s="16"/>
      <c r="M461" s="16"/>
    </row>
    <row r="462" spans="1:15" ht="16" outlineLevel="3" x14ac:dyDescent="0.35">
      <c r="A462" s="4" t="s">
        <v>1713</v>
      </c>
      <c r="B462" s="5" t="s">
        <v>450</v>
      </c>
      <c r="C462" s="5">
        <v>14</v>
      </c>
      <c r="D462" s="8">
        <v>3.4705974014267782E-2</v>
      </c>
      <c r="E462" s="6">
        <v>46194</v>
      </c>
      <c r="F462" s="6">
        <v>46211</v>
      </c>
      <c r="G462" s="16">
        <f>VLOOKUP(A462,Sheet2!A:G,7,)</f>
        <v>0</v>
      </c>
      <c r="H462" s="16">
        <v>1</v>
      </c>
      <c r="I462" s="19">
        <f>IFERROR(J462-H462,0)</f>
        <v>0</v>
      </c>
      <c r="J462" s="16">
        <f>VLOOKUP(A462,Sheet2!A:H,8,)</f>
        <v>1</v>
      </c>
      <c r="K462" s="16"/>
      <c r="L462" s="16"/>
      <c r="M462" s="16"/>
      <c r="N462" s="22"/>
      <c r="O462" s="22"/>
    </row>
    <row r="463" spans="1:15" ht="16" outlineLevel="3" x14ac:dyDescent="0.35">
      <c r="A463" s="4" t="s">
        <v>1714</v>
      </c>
      <c r="B463" s="5" t="s">
        <v>451</v>
      </c>
      <c r="C463" s="5">
        <v>14</v>
      </c>
      <c r="D463" s="8">
        <v>8.0847568172354948E-3</v>
      </c>
      <c r="E463" s="6">
        <v>46229</v>
      </c>
      <c r="F463" s="6">
        <v>46246</v>
      </c>
      <c r="G463" s="16">
        <f>VLOOKUP(A463,Sheet2!A:G,7,)</f>
        <v>0</v>
      </c>
      <c r="H463" s="16">
        <v>0</v>
      </c>
      <c r="I463" s="19">
        <f>IFERROR(J463-H463,0)</f>
        <v>0</v>
      </c>
      <c r="J463" s="16">
        <f>VLOOKUP(A463,Sheet2!A:H,8,)</f>
        <v>0</v>
      </c>
      <c r="K463" s="16"/>
      <c r="L463" s="16" t="s">
        <v>2584</v>
      </c>
      <c r="M463" s="16"/>
      <c r="N463" s="22"/>
      <c r="O463" s="22"/>
    </row>
    <row r="464" spans="1:15" ht="16" outlineLevel="3" x14ac:dyDescent="0.35">
      <c r="A464" s="4" t="s">
        <v>1715</v>
      </c>
      <c r="B464" s="5" t="s">
        <v>452</v>
      </c>
      <c r="C464" s="5">
        <v>14</v>
      </c>
      <c r="D464" s="8">
        <v>6.0337926038111847E-2</v>
      </c>
      <c r="E464" s="6">
        <v>46264</v>
      </c>
      <c r="F464" s="6">
        <v>46281</v>
      </c>
      <c r="G464" s="16">
        <f>VLOOKUP(A464,Sheet2!A:G,7,)</f>
        <v>0</v>
      </c>
      <c r="H464" s="16">
        <v>0.9</v>
      </c>
      <c r="I464" s="19">
        <f>IFERROR(J464-H464,0)</f>
        <v>0</v>
      </c>
      <c r="J464" s="16">
        <f>VLOOKUP(A464,Sheet2!A:H,8,)</f>
        <v>0.9</v>
      </c>
      <c r="K464" s="16"/>
      <c r="L464" s="16"/>
      <c r="M464" s="16"/>
      <c r="N464" s="22"/>
      <c r="O464" s="22"/>
    </row>
    <row r="465" spans="1:15" ht="16" outlineLevel="3" x14ac:dyDescent="0.35">
      <c r="A465" s="4" t="s">
        <v>453</v>
      </c>
      <c r="B465" s="5"/>
      <c r="C465" s="5">
        <v>14</v>
      </c>
      <c r="D465" s="8"/>
      <c r="E465" s="6">
        <v>46247</v>
      </c>
      <c r="F465" s="6">
        <v>46266</v>
      </c>
      <c r="G465" s="17"/>
      <c r="H465" s="16"/>
      <c r="I465" s="16"/>
      <c r="J465" s="16"/>
      <c r="K465" s="16"/>
      <c r="L465" s="16"/>
      <c r="M465" s="16"/>
    </row>
    <row r="466" spans="1:15" ht="16" outlineLevel="3" x14ac:dyDescent="0.35">
      <c r="A466" s="4" t="s">
        <v>1716</v>
      </c>
      <c r="B466" s="5" t="s">
        <v>454</v>
      </c>
      <c r="C466" s="5">
        <v>14</v>
      </c>
      <c r="D466" s="8">
        <v>7.0024048917806114E-3</v>
      </c>
      <c r="E466" s="6">
        <v>46247</v>
      </c>
      <c r="F466" s="6">
        <v>46266</v>
      </c>
      <c r="G466" s="16">
        <f>VLOOKUP(A466,Sheet2!A:G,7,)</f>
        <v>0</v>
      </c>
      <c r="H466" s="16">
        <v>1</v>
      </c>
      <c r="I466" s="19">
        <f>IFERROR(J466-H466,0)</f>
        <v>0</v>
      </c>
      <c r="J466" s="16">
        <f>VLOOKUP(A466,Sheet2!A:H,8,)</f>
        <v>1</v>
      </c>
      <c r="K466" s="16"/>
      <c r="L466" s="16"/>
      <c r="M466" s="16"/>
      <c r="N466" s="22"/>
      <c r="O466" s="22"/>
    </row>
    <row r="467" spans="1:15" ht="16" outlineLevel="3" x14ac:dyDescent="0.35">
      <c r="A467" s="4" t="s">
        <v>323</v>
      </c>
      <c r="B467" s="5"/>
      <c r="C467" s="5">
        <v>61</v>
      </c>
      <c r="D467" s="8"/>
      <c r="E467" s="6">
        <v>46202</v>
      </c>
      <c r="F467" s="6">
        <v>46286</v>
      </c>
      <c r="G467" s="17"/>
      <c r="H467" s="16"/>
      <c r="I467" s="16"/>
      <c r="J467" s="16"/>
      <c r="K467" s="16"/>
      <c r="L467" s="16"/>
      <c r="M467" s="16"/>
    </row>
    <row r="468" spans="1:15" ht="16" outlineLevel="3" x14ac:dyDescent="0.35">
      <c r="A468" s="4" t="s">
        <v>1717</v>
      </c>
      <c r="B468" s="5" t="s">
        <v>455</v>
      </c>
      <c r="C468" s="5">
        <v>14</v>
      </c>
      <c r="D468" s="8">
        <v>0.10192696719250161</v>
      </c>
      <c r="E468" s="6">
        <v>46202</v>
      </c>
      <c r="F468" s="6">
        <v>46219</v>
      </c>
      <c r="G468" s="16">
        <f>VLOOKUP(A468,Sheet2!A:G,7,)</f>
        <v>0</v>
      </c>
      <c r="H468" s="16">
        <v>1</v>
      </c>
      <c r="I468" s="19">
        <f>IFERROR(J468-H468,0)</f>
        <v>0</v>
      </c>
      <c r="J468" s="16">
        <f>VLOOKUP(A468,Sheet2!A:H,8,)</f>
        <v>1</v>
      </c>
      <c r="K468" s="16"/>
      <c r="L468" s="16"/>
      <c r="M468" s="16"/>
      <c r="N468" s="22"/>
      <c r="O468" s="22"/>
    </row>
    <row r="469" spans="1:15" ht="16" outlineLevel="3" x14ac:dyDescent="0.35">
      <c r="A469" s="4" t="s">
        <v>1718</v>
      </c>
      <c r="B469" s="5" t="s">
        <v>456</v>
      </c>
      <c r="C469" s="5">
        <v>14</v>
      </c>
      <c r="D469" s="8">
        <v>2.3270401098633188E-2</v>
      </c>
      <c r="E469" s="6">
        <v>46236</v>
      </c>
      <c r="F469" s="6">
        <v>46253</v>
      </c>
      <c r="G469" s="16">
        <f>VLOOKUP(A469,Sheet2!A:G,7,)</f>
        <v>0</v>
      </c>
      <c r="H469" s="16">
        <v>1</v>
      </c>
      <c r="I469" s="19">
        <f>IFERROR(J469-H469,0)</f>
        <v>0</v>
      </c>
      <c r="J469" s="16">
        <f>VLOOKUP(A469,Sheet2!A:H,8,)</f>
        <v>1</v>
      </c>
      <c r="K469" s="16"/>
      <c r="L469" s="16"/>
      <c r="M469" s="16"/>
      <c r="N469" s="22"/>
      <c r="O469" s="22"/>
    </row>
    <row r="470" spans="1:15" ht="16" outlineLevel="3" x14ac:dyDescent="0.35">
      <c r="A470" s="4" t="s">
        <v>1719</v>
      </c>
      <c r="B470" s="5" t="s">
        <v>457</v>
      </c>
      <c r="C470" s="5">
        <v>14</v>
      </c>
      <c r="D470" s="8">
        <v>0.10556799261521323</v>
      </c>
      <c r="E470" s="6">
        <v>46267</v>
      </c>
      <c r="F470" s="6">
        <v>46286</v>
      </c>
      <c r="G470" s="16">
        <f>VLOOKUP(A470,Sheet2!A:G,7,)</f>
        <v>0</v>
      </c>
      <c r="H470" s="16">
        <v>1</v>
      </c>
      <c r="I470" s="19">
        <f>IFERROR(J470-H470,0)</f>
        <v>0</v>
      </c>
      <c r="J470" s="16">
        <f>VLOOKUP(A470,Sheet2!A:H,8,)</f>
        <v>1</v>
      </c>
      <c r="K470" s="16"/>
      <c r="L470" s="16"/>
      <c r="M470" s="16"/>
      <c r="N470" s="22"/>
      <c r="O470" s="22"/>
    </row>
    <row r="471" spans="1:15" ht="16" outlineLevel="3" x14ac:dyDescent="0.35">
      <c r="A471" s="4" t="s">
        <v>325</v>
      </c>
      <c r="B471" s="5"/>
      <c r="C471" s="5">
        <v>39</v>
      </c>
      <c r="D471" s="8"/>
      <c r="E471" s="6">
        <v>46166</v>
      </c>
      <c r="F471" s="6">
        <v>46223</v>
      </c>
      <c r="G471" s="17"/>
      <c r="H471" s="16"/>
      <c r="I471" s="16"/>
      <c r="J471" s="16"/>
      <c r="K471" s="16"/>
      <c r="L471" s="16"/>
      <c r="M471" s="16"/>
    </row>
    <row r="472" spans="1:15" ht="16" outlineLevel="3" x14ac:dyDescent="0.35">
      <c r="A472" s="4" t="s">
        <v>1720</v>
      </c>
      <c r="B472" s="5" t="s">
        <v>458</v>
      </c>
      <c r="C472" s="5">
        <v>14</v>
      </c>
      <c r="D472" s="8">
        <v>0.12186194464530267</v>
      </c>
      <c r="E472" s="6">
        <v>46166</v>
      </c>
      <c r="F472" s="6">
        <v>46188</v>
      </c>
      <c r="G472" s="16">
        <f>VLOOKUP(A472,Sheet2!A:G,7,)</f>
        <v>0</v>
      </c>
      <c r="H472" s="16">
        <v>1</v>
      </c>
      <c r="I472" s="19">
        <f>IFERROR(J472-H472,0)</f>
        <v>0</v>
      </c>
      <c r="J472" s="16">
        <f>VLOOKUP(A472,Sheet2!A:H,8,)</f>
        <v>1</v>
      </c>
      <c r="K472" s="16"/>
      <c r="L472" s="16"/>
      <c r="M472" s="16"/>
      <c r="N472" s="22"/>
      <c r="O472" s="22"/>
    </row>
    <row r="473" spans="1:15" ht="16" outlineLevel="3" x14ac:dyDescent="0.35">
      <c r="A473" s="4" t="s">
        <v>1721</v>
      </c>
      <c r="B473" s="5" t="s">
        <v>459</v>
      </c>
      <c r="C473" s="5">
        <v>14</v>
      </c>
      <c r="D473" s="8">
        <v>9.3499562023082725E-2</v>
      </c>
      <c r="E473" s="6">
        <v>46204</v>
      </c>
      <c r="F473" s="6">
        <v>46223</v>
      </c>
      <c r="G473" s="16">
        <f>VLOOKUP(A473,Sheet2!A:G,7,)</f>
        <v>0</v>
      </c>
      <c r="H473" s="16">
        <v>1</v>
      </c>
      <c r="I473" s="19">
        <f>IFERROR(J473-H473,0)</f>
        <v>0</v>
      </c>
      <c r="J473" s="16">
        <f>VLOOKUP(A473,Sheet2!A:H,8,)</f>
        <v>1</v>
      </c>
      <c r="K473" s="16"/>
      <c r="L473" s="16" t="s">
        <v>2590</v>
      </c>
      <c r="M473" s="16"/>
      <c r="N473" s="22"/>
      <c r="O473" s="22"/>
    </row>
    <row r="474" spans="1:15" ht="16" outlineLevel="3" x14ac:dyDescent="0.35">
      <c r="A474" s="4" t="s">
        <v>460</v>
      </c>
      <c r="B474" s="5"/>
      <c r="C474" s="5">
        <v>34</v>
      </c>
      <c r="D474" s="8"/>
      <c r="E474" s="6">
        <v>46222</v>
      </c>
      <c r="F474" s="6">
        <v>46267</v>
      </c>
      <c r="G474" s="17"/>
      <c r="H474" s="16"/>
      <c r="I474" s="16"/>
      <c r="J474" s="16"/>
      <c r="K474" s="16"/>
      <c r="L474" s="16"/>
      <c r="M474" s="16"/>
    </row>
    <row r="475" spans="1:15" ht="16" outlineLevel="3" x14ac:dyDescent="0.35">
      <c r="A475" s="4" t="s">
        <v>1722</v>
      </c>
      <c r="B475" s="5" t="s">
        <v>461</v>
      </c>
      <c r="C475" s="5">
        <v>14</v>
      </c>
      <c r="D475" s="8">
        <v>1.5124959999594885E-2</v>
      </c>
      <c r="E475" s="6">
        <v>46222</v>
      </c>
      <c r="F475" s="6">
        <v>46239</v>
      </c>
      <c r="G475" s="16">
        <f>VLOOKUP(A475,Sheet2!A:G,7,)</f>
        <v>0</v>
      </c>
      <c r="H475" s="16">
        <v>1</v>
      </c>
      <c r="I475" s="19">
        <f>IFERROR(J475-H475,0)</f>
        <v>0</v>
      </c>
      <c r="J475" s="16">
        <f>VLOOKUP(A475,Sheet2!A:H,8,)</f>
        <v>1</v>
      </c>
      <c r="K475" s="16"/>
      <c r="L475" s="16"/>
      <c r="M475" s="16"/>
      <c r="N475" s="22"/>
      <c r="O475" s="22"/>
    </row>
    <row r="476" spans="1:15" ht="16" outlineLevel="3" x14ac:dyDescent="0.35">
      <c r="A476" s="4" t="s">
        <v>1723</v>
      </c>
      <c r="B476" s="5" t="s">
        <v>462</v>
      </c>
      <c r="C476" s="5">
        <v>14</v>
      </c>
      <c r="D476" s="8">
        <v>8.1898615682642881E-2</v>
      </c>
      <c r="E476" s="6">
        <v>46237</v>
      </c>
      <c r="F476" s="6">
        <v>46254</v>
      </c>
      <c r="G476" s="16">
        <f>VLOOKUP(A476,Sheet2!A:G,7,)</f>
        <v>0</v>
      </c>
      <c r="H476" s="16">
        <v>1</v>
      </c>
      <c r="I476" s="19">
        <f>IFERROR(J476-H476,0)</f>
        <v>0</v>
      </c>
      <c r="J476" s="16">
        <f>VLOOKUP(A476,Sheet2!A:H,8,)</f>
        <v>1</v>
      </c>
      <c r="K476" s="16"/>
      <c r="L476" s="16"/>
      <c r="M476" s="16"/>
      <c r="N476" s="22"/>
      <c r="O476" s="22"/>
    </row>
    <row r="477" spans="1:15" ht="16" outlineLevel="3" x14ac:dyDescent="0.35">
      <c r="A477" s="4" t="s">
        <v>1724</v>
      </c>
      <c r="B477" s="5" t="s">
        <v>463</v>
      </c>
      <c r="C477" s="5">
        <v>14</v>
      </c>
      <c r="D477" s="8">
        <v>0.11597994185320808</v>
      </c>
      <c r="E477" s="6">
        <v>46250</v>
      </c>
      <c r="F477" s="6">
        <v>46267</v>
      </c>
      <c r="G477" s="16">
        <f>VLOOKUP(A477,Sheet2!A:G,7,)</f>
        <v>0</v>
      </c>
      <c r="H477" s="16">
        <v>1</v>
      </c>
      <c r="I477" s="19">
        <f>IFERROR(J477-H477,0)</f>
        <v>0</v>
      </c>
      <c r="J477" s="16">
        <f>VLOOKUP(A477,Sheet2!A:H,8,)</f>
        <v>1</v>
      </c>
      <c r="K477" s="16"/>
      <c r="L477" s="16"/>
      <c r="M477" s="16"/>
      <c r="N477" s="22"/>
      <c r="O477" s="22"/>
    </row>
    <row r="478" spans="1:15" ht="16" outlineLevel="3" x14ac:dyDescent="0.35">
      <c r="A478" s="4" t="s">
        <v>333</v>
      </c>
      <c r="B478" s="5"/>
      <c r="C478" s="5">
        <v>60</v>
      </c>
      <c r="D478" s="8"/>
      <c r="E478" s="6">
        <v>46194</v>
      </c>
      <c r="F478" s="6">
        <v>46275</v>
      </c>
      <c r="G478" s="17"/>
      <c r="H478" s="16"/>
      <c r="I478" s="16"/>
      <c r="J478" s="16"/>
      <c r="K478" s="16"/>
      <c r="L478" s="16"/>
      <c r="M478" s="16"/>
    </row>
    <row r="479" spans="1:15" ht="16" outlineLevel="3" x14ac:dyDescent="0.35">
      <c r="A479" s="4" t="s">
        <v>1725</v>
      </c>
      <c r="B479" s="5" t="s">
        <v>464</v>
      </c>
      <c r="C479" s="5">
        <v>14</v>
      </c>
      <c r="D479" s="8">
        <v>0.16253952118961973</v>
      </c>
      <c r="E479" s="6">
        <v>46194</v>
      </c>
      <c r="F479" s="6">
        <v>46211</v>
      </c>
      <c r="G479" s="16">
        <f>VLOOKUP(A479,Sheet2!A:G,7,)</f>
        <v>1</v>
      </c>
      <c r="H479" s="16">
        <v>0.95</v>
      </c>
      <c r="I479" s="19">
        <f t="shared" ref="I479:I485" si="6">IFERROR(J479-H479,0)</f>
        <v>0</v>
      </c>
      <c r="J479" s="16">
        <f>VLOOKUP(A479,Sheet2!A:H,8,)</f>
        <v>0.95</v>
      </c>
      <c r="K479" s="16"/>
      <c r="L479" s="16" t="s">
        <v>2591</v>
      </c>
      <c r="M479" s="16"/>
      <c r="N479" s="22"/>
      <c r="O479" s="22"/>
    </row>
    <row r="480" spans="1:15" ht="16" outlineLevel="3" x14ac:dyDescent="0.35">
      <c r="A480" s="4" t="s">
        <v>1726</v>
      </c>
      <c r="B480" s="5" t="s">
        <v>465</v>
      </c>
      <c r="C480" s="5">
        <v>14</v>
      </c>
      <c r="D480" s="8">
        <v>7.4199067683471537E-2</v>
      </c>
      <c r="E480" s="6">
        <v>46222</v>
      </c>
      <c r="F480" s="6">
        <v>46239</v>
      </c>
      <c r="G480" s="16">
        <f>VLOOKUP(A480,Sheet2!A:G,7,)</f>
        <v>1</v>
      </c>
      <c r="H480" s="16">
        <v>0.7</v>
      </c>
      <c r="I480" s="19">
        <f t="shared" si="6"/>
        <v>0</v>
      </c>
      <c r="J480" s="16">
        <f>VLOOKUP(A480,Sheet2!A:H,8,)</f>
        <v>0.7</v>
      </c>
      <c r="K480" s="16"/>
      <c r="L480" s="16" t="s">
        <v>2609</v>
      </c>
      <c r="M480" s="16" t="s">
        <v>2615</v>
      </c>
      <c r="N480" s="22"/>
      <c r="O480" s="22"/>
    </row>
    <row r="481" spans="1:15" ht="16" outlineLevel="3" x14ac:dyDescent="0.35">
      <c r="A481" s="4" t="s">
        <v>1727</v>
      </c>
      <c r="B481" s="5" t="s">
        <v>466</v>
      </c>
      <c r="C481" s="5">
        <v>14</v>
      </c>
      <c r="D481" s="8">
        <v>2.2557432613647985E-2</v>
      </c>
      <c r="E481" s="6">
        <v>46222</v>
      </c>
      <c r="F481" s="6">
        <v>46239</v>
      </c>
      <c r="G481" s="16">
        <f>VLOOKUP(A481,Sheet2!A:G,7,)</f>
        <v>1</v>
      </c>
      <c r="H481" s="16">
        <v>1</v>
      </c>
      <c r="I481" s="19">
        <f t="shared" si="6"/>
        <v>0</v>
      </c>
      <c r="J481" s="16">
        <f>VLOOKUP(A481,Sheet2!A:H,8,)</f>
        <v>1</v>
      </c>
      <c r="K481" s="16"/>
      <c r="L481" s="16" t="s">
        <v>2605</v>
      </c>
      <c r="M481" s="16" t="s">
        <v>2615</v>
      </c>
      <c r="N481" s="22"/>
      <c r="O481" s="22"/>
    </row>
    <row r="482" spans="1:15" ht="16" outlineLevel="3" x14ac:dyDescent="0.35">
      <c r="A482" s="4" t="s">
        <v>1728</v>
      </c>
      <c r="B482" s="5" t="s">
        <v>467</v>
      </c>
      <c r="C482" s="5">
        <v>14</v>
      </c>
      <c r="D482" s="8">
        <v>9.6629474190541506E-2</v>
      </c>
      <c r="E482" s="6">
        <v>46225</v>
      </c>
      <c r="F482" s="6">
        <v>46244</v>
      </c>
      <c r="G482" s="16">
        <f>VLOOKUP(A482,Sheet2!A:G,7,)</f>
        <v>0</v>
      </c>
      <c r="H482" s="16">
        <v>1</v>
      </c>
      <c r="I482" s="19">
        <f t="shared" si="6"/>
        <v>0</v>
      </c>
      <c r="J482" s="16">
        <f>VLOOKUP(A482,Sheet2!A:H,8,)</f>
        <v>1</v>
      </c>
      <c r="K482" s="16"/>
      <c r="L482" s="16"/>
      <c r="M482" s="16"/>
      <c r="N482" s="22"/>
      <c r="O482" s="22"/>
    </row>
    <row r="483" spans="1:15" ht="16" outlineLevel="3" x14ac:dyDescent="0.35">
      <c r="A483" s="4" t="s">
        <v>1729</v>
      </c>
      <c r="B483" s="5" t="s">
        <v>468</v>
      </c>
      <c r="C483" s="5">
        <v>14</v>
      </c>
      <c r="D483" s="8">
        <v>9.4043831431915425E-3</v>
      </c>
      <c r="E483" s="6">
        <v>46246</v>
      </c>
      <c r="F483" s="6">
        <v>46265</v>
      </c>
      <c r="G483" s="16">
        <f>VLOOKUP(A483,Sheet2!A:G,7,)</f>
        <v>0</v>
      </c>
      <c r="H483" s="16">
        <v>1</v>
      </c>
      <c r="I483" s="19">
        <f t="shared" si="6"/>
        <v>0</v>
      </c>
      <c r="J483" s="16">
        <f>VLOOKUP(A483,Sheet2!A:H,8,)</f>
        <v>1</v>
      </c>
      <c r="K483" s="16"/>
      <c r="L483" s="16"/>
      <c r="M483" s="16"/>
      <c r="N483" s="22"/>
      <c r="O483" s="22"/>
    </row>
    <row r="484" spans="1:15" ht="16" outlineLevel="3" x14ac:dyDescent="0.35">
      <c r="A484" s="4" t="s">
        <v>1730</v>
      </c>
      <c r="B484" s="5" t="s">
        <v>469</v>
      </c>
      <c r="C484" s="5">
        <v>14</v>
      </c>
      <c r="D484" s="8">
        <v>3.1317316332787164E-2</v>
      </c>
      <c r="E484" s="6">
        <v>46250</v>
      </c>
      <c r="F484" s="6">
        <v>46267</v>
      </c>
      <c r="G484" s="16">
        <f>VLOOKUP(A484,Sheet2!A:G,7,)</f>
        <v>0</v>
      </c>
      <c r="H484" s="16">
        <v>1</v>
      </c>
      <c r="I484" s="19">
        <f t="shared" si="6"/>
        <v>0</v>
      </c>
      <c r="J484" s="16">
        <f>VLOOKUP(A484,Sheet2!A:H,8,)</f>
        <v>1</v>
      </c>
      <c r="K484" s="16"/>
      <c r="L484" s="16"/>
      <c r="M484" s="16"/>
      <c r="N484" s="22"/>
      <c r="O484" s="22"/>
    </row>
    <row r="485" spans="1:15" ht="16" outlineLevel="3" x14ac:dyDescent="0.35">
      <c r="A485" s="4" t="s">
        <v>1731</v>
      </c>
      <c r="B485" s="5" t="s">
        <v>470</v>
      </c>
      <c r="C485" s="5">
        <v>14</v>
      </c>
      <c r="D485" s="8">
        <v>3.0912645566897934E-2</v>
      </c>
      <c r="E485" s="6">
        <v>46258</v>
      </c>
      <c r="F485" s="6">
        <v>46275</v>
      </c>
      <c r="G485" s="16">
        <f>VLOOKUP(A485,Sheet2!A:G,7,)</f>
        <v>1</v>
      </c>
      <c r="H485" s="16">
        <v>0.2</v>
      </c>
      <c r="I485" s="19">
        <f t="shared" si="6"/>
        <v>0</v>
      </c>
      <c r="J485" s="16">
        <f>VLOOKUP(A485,Sheet2!A:H,8,)</f>
        <v>0.2</v>
      </c>
      <c r="K485" s="16"/>
      <c r="L485" s="16"/>
      <c r="M485" s="16"/>
      <c r="N485" s="22"/>
      <c r="O485" s="22"/>
    </row>
    <row r="486" spans="1:15" ht="16" outlineLevel="3" x14ac:dyDescent="0.35">
      <c r="A486" s="4" t="s">
        <v>471</v>
      </c>
      <c r="B486" s="5"/>
      <c r="C486" s="5">
        <v>30</v>
      </c>
      <c r="D486" s="8"/>
      <c r="E486" s="6">
        <v>46182</v>
      </c>
      <c r="F486" s="6">
        <v>46223</v>
      </c>
      <c r="G486" s="17"/>
      <c r="H486" s="16"/>
      <c r="I486" s="16"/>
      <c r="J486" s="16"/>
      <c r="K486" s="16"/>
      <c r="L486" s="16"/>
      <c r="M486" s="16"/>
    </row>
    <row r="487" spans="1:15" ht="16" outlineLevel="3" x14ac:dyDescent="0.35">
      <c r="A487" s="4" t="s">
        <v>1732</v>
      </c>
      <c r="B487" s="5" t="s">
        <v>472</v>
      </c>
      <c r="C487" s="5">
        <v>14</v>
      </c>
      <c r="D487" s="8">
        <v>1.005065303382209</v>
      </c>
      <c r="E487" s="6">
        <v>46182</v>
      </c>
      <c r="F487" s="6">
        <v>46201</v>
      </c>
      <c r="G487" s="16">
        <f>VLOOKUP(A487,Sheet2!A:G,7,)</f>
        <v>0</v>
      </c>
      <c r="H487" s="16">
        <v>1</v>
      </c>
      <c r="I487" s="19">
        <f>IFERROR(J487-H487,0)</f>
        <v>0</v>
      </c>
      <c r="J487" s="16">
        <f>VLOOKUP(A487,Sheet2!A:H,8,)</f>
        <v>1</v>
      </c>
      <c r="K487" s="16"/>
      <c r="L487" s="16"/>
      <c r="M487" s="16"/>
      <c r="N487" s="22"/>
      <c r="O487" s="22"/>
    </row>
    <row r="488" spans="1:15" ht="16" outlineLevel="3" x14ac:dyDescent="0.35">
      <c r="A488" s="4" t="s">
        <v>1733</v>
      </c>
      <c r="B488" s="5" t="s">
        <v>473</v>
      </c>
      <c r="C488" s="5">
        <v>14</v>
      </c>
      <c r="D488" s="8">
        <v>9.7974046837284057E-2</v>
      </c>
      <c r="E488" s="6">
        <v>46204</v>
      </c>
      <c r="F488" s="6">
        <v>46223</v>
      </c>
      <c r="G488" s="16">
        <f>VLOOKUP(A488,Sheet2!A:G,7,)</f>
        <v>0</v>
      </c>
      <c r="H488" s="16">
        <v>1</v>
      </c>
      <c r="I488" s="19">
        <f>IFERROR(J488-H488,0)</f>
        <v>0</v>
      </c>
      <c r="J488" s="16">
        <f>VLOOKUP(A488,Sheet2!A:H,8,)</f>
        <v>1</v>
      </c>
      <c r="K488" s="16"/>
      <c r="L488" s="16"/>
      <c r="M488" s="16"/>
      <c r="N488" s="22"/>
      <c r="O488" s="22"/>
    </row>
    <row r="489" spans="1:15" ht="16" outlineLevel="3" x14ac:dyDescent="0.35">
      <c r="A489" s="4" t="s">
        <v>474</v>
      </c>
      <c r="B489" s="5"/>
      <c r="C489" s="5">
        <v>104</v>
      </c>
      <c r="D489" s="8"/>
      <c r="E489" s="6">
        <v>46189</v>
      </c>
      <c r="F489" s="6">
        <v>46310</v>
      </c>
      <c r="G489" s="17"/>
      <c r="H489" s="16"/>
      <c r="I489" s="16"/>
      <c r="J489" s="16"/>
      <c r="K489" s="16"/>
      <c r="L489" s="16"/>
      <c r="M489" s="16"/>
    </row>
    <row r="490" spans="1:15" ht="16" outlineLevel="3" x14ac:dyDescent="0.35">
      <c r="A490" s="4" t="s">
        <v>354</v>
      </c>
      <c r="B490" s="5"/>
      <c r="C490" s="5">
        <v>76</v>
      </c>
      <c r="D490" s="8"/>
      <c r="E490" s="6">
        <v>46212</v>
      </c>
      <c r="F490" s="6">
        <v>46301</v>
      </c>
      <c r="G490" s="17"/>
      <c r="H490" s="16"/>
      <c r="I490" s="16"/>
      <c r="J490" s="16"/>
      <c r="K490" s="16"/>
      <c r="L490" s="16"/>
      <c r="M490" s="16"/>
    </row>
    <row r="491" spans="1:15" ht="16" outlineLevel="3" x14ac:dyDescent="0.35">
      <c r="A491" s="4" t="s">
        <v>1734</v>
      </c>
      <c r="B491" s="5" t="s">
        <v>475</v>
      </c>
      <c r="C491" s="5">
        <v>20</v>
      </c>
      <c r="D491" s="8">
        <v>0.10411792204280332</v>
      </c>
      <c r="E491" s="6">
        <v>46212</v>
      </c>
      <c r="F491" s="6">
        <v>46235</v>
      </c>
      <c r="G491" s="16">
        <f>VLOOKUP(A491,Sheet2!A:G,7,)</f>
        <v>0</v>
      </c>
      <c r="H491" s="16">
        <v>1</v>
      </c>
      <c r="I491" s="19">
        <f>IFERROR(J491-H491,0)</f>
        <v>0</v>
      </c>
      <c r="J491" s="16">
        <f>VLOOKUP(A491,Sheet2!A:H,8,)</f>
        <v>1</v>
      </c>
      <c r="K491" s="16"/>
      <c r="L491" s="16"/>
      <c r="M491" s="16"/>
      <c r="N491" s="22"/>
      <c r="O491" s="22"/>
    </row>
    <row r="492" spans="1:15" ht="16" outlineLevel="3" x14ac:dyDescent="0.35">
      <c r="A492" s="4" t="s">
        <v>1735</v>
      </c>
      <c r="B492" s="5" t="s">
        <v>476</v>
      </c>
      <c r="C492" s="5">
        <v>22</v>
      </c>
      <c r="D492" s="8">
        <v>2.4254270451706486E-2</v>
      </c>
      <c r="E492" s="6">
        <v>46247</v>
      </c>
      <c r="F492" s="6">
        <v>46272</v>
      </c>
      <c r="G492" s="16">
        <f>VLOOKUP(A492,Sheet2!A:G,7,)</f>
        <v>0</v>
      </c>
      <c r="H492" s="16">
        <v>1</v>
      </c>
      <c r="I492" s="19">
        <f>IFERROR(J492-H492,0)</f>
        <v>0</v>
      </c>
      <c r="J492" s="16">
        <f>VLOOKUP(A492,Sheet2!A:H,8,)</f>
        <v>1</v>
      </c>
      <c r="K492" s="16"/>
      <c r="L492" s="16"/>
      <c r="M492" s="16"/>
      <c r="N492" s="22"/>
      <c r="O492" s="22"/>
    </row>
    <row r="493" spans="1:15" ht="16" outlineLevel="3" x14ac:dyDescent="0.35">
      <c r="A493" s="4" t="s">
        <v>1736</v>
      </c>
      <c r="B493" s="5" t="s">
        <v>477</v>
      </c>
      <c r="C493" s="5">
        <v>16</v>
      </c>
      <c r="D493" s="8">
        <v>0.18101377811433553</v>
      </c>
      <c r="E493" s="6">
        <v>46282</v>
      </c>
      <c r="F493" s="6">
        <v>46301</v>
      </c>
      <c r="G493" s="16">
        <f>VLOOKUP(A493,Sheet2!A:G,7,)</f>
        <v>0</v>
      </c>
      <c r="H493" s="16">
        <v>1</v>
      </c>
      <c r="I493" s="19">
        <f>IFERROR(J493-H493,0)</f>
        <v>0</v>
      </c>
      <c r="J493" s="16">
        <f>VLOOKUP(A493,Sheet2!A:H,8,)</f>
        <v>1</v>
      </c>
      <c r="K493" s="16"/>
      <c r="L493" s="16"/>
      <c r="M493" s="16"/>
      <c r="N493" s="22"/>
      <c r="O493" s="22"/>
    </row>
    <row r="494" spans="1:15" ht="16" outlineLevel="3" x14ac:dyDescent="0.35">
      <c r="A494" s="4" t="s">
        <v>478</v>
      </c>
      <c r="B494" s="5"/>
      <c r="C494" s="5">
        <v>24</v>
      </c>
      <c r="D494" s="8"/>
      <c r="E494" s="6">
        <v>46267</v>
      </c>
      <c r="F494" s="6">
        <v>46295</v>
      </c>
      <c r="G494" s="17"/>
      <c r="H494" s="16"/>
      <c r="I494" s="16"/>
      <c r="J494" s="16"/>
      <c r="K494" s="16"/>
      <c r="L494" s="16"/>
      <c r="M494" s="16"/>
    </row>
    <row r="495" spans="1:15" ht="16" outlineLevel="3" x14ac:dyDescent="0.35">
      <c r="A495" s="4" t="s">
        <v>1737</v>
      </c>
      <c r="B495" s="5" t="s">
        <v>479</v>
      </c>
      <c r="C495" s="5">
        <v>24</v>
      </c>
      <c r="D495" s="8">
        <v>2.1007214675341831E-2</v>
      </c>
      <c r="E495" s="6">
        <v>46267</v>
      </c>
      <c r="F495" s="6">
        <v>46295</v>
      </c>
      <c r="G495" s="16">
        <f>VLOOKUP(A495,Sheet2!A:G,7,)</f>
        <v>0</v>
      </c>
      <c r="H495" s="16">
        <v>1</v>
      </c>
      <c r="I495" s="19">
        <f>IFERROR(J495-H495,0)</f>
        <v>0</v>
      </c>
      <c r="J495" s="16">
        <f>VLOOKUP(A495,Sheet2!A:H,8,)</f>
        <v>1</v>
      </c>
      <c r="K495" s="16"/>
      <c r="L495" s="16"/>
      <c r="M495" s="16"/>
      <c r="N495" s="22"/>
      <c r="O495" s="22"/>
    </row>
    <row r="496" spans="1:15" ht="16" outlineLevel="3" x14ac:dyDescent="0.35">
      <c r="A496" s="4" t="s">
        <v>360</v>
      </c>
      <c r="B496" s="5"/>
      <c r="C496" s="5">
        <v>77</v>
      </c>
      <c r="D496" s="8"/>
      <c r="E496" s="6">
        <v>46221</v>
      </c>
      <c r="F496" s="6">
        <v>46310</v>
      </c>
      <c r="G496" s="17"/>
      <c r="H496" s="16"/>
      <c r="I496" s="16"/>
      <c r="J496" s="16"/>
      <c r="K496" s="16"/>
      <c r="L496" s="16"/>
      <c r="M496" s="16"/>
    </row>
    <row r="497" spans="1:15" ht="16" outlineLevel="3" x14ac:dyDescent="0.35">
      <c r="A497" s="4" t="s">
        <v>1738</v>
      </c>
      <c r="B497" s="5" t="s">
        <v>480</v>
      </c>
      <c r="C497" s="5">
        <v>24</v>
      </c>
      <c r="D497" s="8">
        <v>0.20385393438500321</v>
      </c>
      <c r="E497" s="6">
        <v>46221</v>
      </c>
      <c r="F497" s="6">
        <v>46247</v>
      </c>
      <c r="G497" s="16">
        <f>VLOOKUP(A497,Sheet2!A:G,7,)</f>
        <v>0</v>
      </c>
      <c r="H497" s="16">
        <v>1</v>
      </c>
      <c r="I497" s="19">
        <f>IFERROR(J497-H497,0)</f>
        <v>0</v>
      </c>
      <c r="J497" s="16">
        <f>VLOOKUP(A497,Sheet2!A:H,8,)</f>
        <v>1</v>
      </c>
      <c r="K497" s="16"/>
      <c r="L497" s="16"/>
      <c r="M497" s="16"/>
      <c r="N497" s="22"/>
      <c r="O497" s="22"/>
    </row>
    <row r="498" spans="1:15" ht="16" outlineLevel="3" x14ac:dyDescent="0.35">
      <c r="A498" s="4" t="s">
        <v>1739</v>
      </c>
      <c r="B498" s="5" t="s">
        <v>481</v>
      </c>
      <c r="C498" s="5">
        <v>22</v>
      </c>
      <c r="D498" s="8">
        <v>4.6540802197266376E-2</v>
      </c>
      <c r="E498" s="6">
        <v>46254</v>
      </c>
      <c r="F498" s="6">
        <v>46279</v>
      </c>
      <c r="G498" s="16">
        <f>VLOOKUP(A498,Sheet2!A:G,7,)</f>
        <v>1</v>
      </c>
      <c r="H498" s="16">
        <v>1</v>
      </c>
      <c r="I498" s="19">
        <f>IFERROR(J498-H498,0)</f>
        <v>0</v>
      </c>
      <c r="J498" s="16">
        <f>VLOOKUP(A498,Sheet2!A:H,8,)</f>
        <v>1</v>
      </c>
      <c r="K498" s="16"/>
      <c r="L498" s="16"/>
      <c r="M498" s="16"/>
      <c r="N498" s="22"/>
      <c r="O498" s="22"/>
    </row>
    <row r="499" spans="1:15" ht="16" outlineLevel="3" x14ac:dyDescent="0.35">
      <c r="A499" s="4" t="s">
        <v>1740</v>
      </c>
      <c r="B499" s="5" t="s">
        <v>482</v>
      </c>
      <c r="C499" s="5">
        <v>20</v>
      </c>
      <c r="D499" s="8">
        <v>0.21113598523042645</v>
      </c>
      <c r="E499" s="6">
        <v>46287</v>
      </c>
      <c r="F499" s="6">
        <v>46310</v>
      </c>
      <c r="G499" s="16">
        <f>VLOOKUP(A499,Sheet2!A:G,7,)</f>
        <v>0</v>
      </c>
      <c r="H499" s="16">
        <v>1</v>
      </c>
      <c r="I499" s="19">
        <f>IFERROR(J499-H499,0)</f>
        <v>0</v>
      </c>
      <c r="J499" s="16">
        <f>VLOOKUP(A499,Sheet2!A:H,8,)</f>
        <v>1</v>
      </c>
      <c r="K499" s="16"/>
      <c r="L499" s="16"/>
      <c r="M499" s="16"/>
      <c r="N499" s="22"/>
      <c r="O499" s="22"/>
    </row>
    <row r="500" spans="1:15" ht="16" outlineLevel="3" x14ac:dyDescent="0.35">
      <c r="A500" s="4" t="s">
        <v>362</v>
      </c>
      <c r="B500" s="5"/>
      <c r="C500" s="5">
        <v>60</v>
      </c>
      <c r="D500" s="8"/>
      <c r="E500" s="6">
        <v>46189</v>
      </c>
      <c r="F500" s="6">
        <v>46258</v>
      </c>
      <c r="G500" s="17"/>
      <c r="H500" s="16"/>
      <c r="I500" s="16"/>
      <c r="J500" s="16"/>
      <c r="K500" s="16"/>
      <c r="L500" s="16"/>
      <c r="M500" s="16"/>
    </row>
    <row r="501" spans="1:15" ht="16" outlineLevel="3" x14ac:dyDescent="0.35">
      <c r="A501" s="4" t="s">
        <v>1741</v>
      </c>
      <c r="B501" s="5" t="s">
        <v>483</v>
      </c>
      <c r="C501" s="5">
        <v>30</v>
      </c>
      <c r="D501" s="8">
        <v>0.24372388929060534</v>
      </c>
      <c r="E501" s="6">
        <v>46189</v>
      </c>
      <c r="F501" s="6">
        <v>46223</v>
      </c>
      <c r="G501" s="16">
        <f>VLOOKUP(A501,Sheet2!A:G,7,)</f>
        <v>0</v>
      </c>
      <c r="H501" s="16">
        <v>1</v>
      </c>
      <c r="I501" s="19">
        <f>IFERROR(J501-H501,0)</f>
        <v>0</v>
      </c>
      <c r="J501" s="16">
        <f>VLOOKUP(A501,Sheet2!A:H,8,)</f>
        <v>1</v>
      </c>
      <c r="K501" s="16"/>
      <c r="L501" s="16"/>
      <c r="M501" s="16"/>
      <c r="N501" s="22"/>
      <c r="O501" s="22"/>
    </row>
    <row r="502" spans="1:15" ht="16" outlineLevel="3" x14ac:dyDescent="0.35">
      <c r="A502" s="4" t="s">
        <v>1742</v>
      </c>
      <c r="B502" s="5" t="s">
        <v>484</v>
      </c>
      <c r="C502" s="5">
        <v>30</v>
      </c>
      <c r="D502" s="8">
        <v>0.18699912404616545</v>
      </c>
      <c r="E502" s="6">
        <v>46224</v>
      </c>
      <c r="F502" s="6">
        <v>46258</v>
      </c>
      <c r="G502" s="16">
        <f>VLOOKUP(A502,Sheet2!A:G,7,)</f>
        <v>0</v>
      </c>
      <c r="H502" s="16">
        <v>1</v>
      </c>
      <c r="I502" s="19">
        <f>IFERROR(J502-H502,0)</f>
        <v>0</v>
      </c>
      <c r="J502" s="16">
        <f>VLOOKUP(A502,Sheet2!A:H,8,)</f>
        <v>1</v>
      </c>
      <c r="K502" s="16"/>
      <c r="L502" s="16"/>
      <c r="M502" s="16"/>
      <c r="N502" s="22"/>
      <c r="O502" s="22"/>
    </row>
    <row r="503" spans="1:15" ht="16" outlineLevel="3" x14ac:dyDescent="0.35">
      <c r="A503" s="4" t="s">
        <v>366</v>
      </c>
      <c r="B503" s="5"/>
      <c r="C503" s="5">
        <v>49</v>
      </c>
      <c r="D503" s="8"/>
      <c r="E503" s="6">
        <v>46240</v>
      </c>
      <c r="F503" s="6">
        <v>46298</v>
      </c>
      <c r="G503" s="17"/>
      <c r="H503" s="16"/>
      <c r="I503" s="16"/>
      <c r="J503" s="16"/>
      <c r="K503" s="16"/>
      <c r="L503" s="16"/>
      <c r="M503" s="16"/>
    </row>
    <row r="504" spans="1:15" ht="16" outlineLevel="3" x14ac:dyDescent="0.35">
      <c r="A504" s="4" t="s">
        <v>1743</v>
      </c>
      <c r="B504" s="5" t="s">
        <v>485</v>
      </c>
      <c r="C504" s="5">
        <v>25</v>
      </c>
      <c r="D504" s="8">
        <v>3.0249919999189769E-2</v>
      </c>
      <c r="E504" s="6">
        <v>46240</v>
      </c>
      <c r="F504" s="6">
        <v>46268</v>
      </c>
      <c r="G504" s="16">
        <f>VLOOKUP(A504,Sheet2!A:G,7,)</f>
        <v>0</v>
      </c>
      <c r="H504" s="16">
        <v>1</v>
      </c>
      <c r="I504" s="19">
        <f>IFERROR(J504-H504,0)</f>
        <v>0</v>
      </c>
      <c r="J504" s="16">
        <f>VLOOKUP(A504,Sheet2!A:H,8,)</f>
        <v>1</v>
      </c>
      <c r="K504" s="16"/>
      <c r="L504" s="16"/>
      <c r="M504" s="16"/>
      <c r="N504" s="22"/>
      <c r="O504" s="22"/>
    </row>
    <row r="505" spans="1:15" ht="16" outlineLevel="3" x14ac:dyDescent="0.35">
      <c r="A505" s="4" t="s">
        <v>1744</v>
      </c>
      <c r="B505" s="5" t="s">
        <v>486</v>
      </c>
      <c r="C505" s="5">
        <v>25</v>
      </c>
      <c r="D505" s="8">
        <v>0.16379723136528576</v>
      </c>
      <c r="E505" s="6">
        <v>46256</v>
      </c>
      <c r="F505" s="6">
        <v>46284</v>
      </c>
      <c r="G505" s="16">
        <f>VLOOKUP(A505,Sheet2!A:G,7,)</f>
        <v>0</v>
      </c>
      <c r="H505" s="16">
        <v>1</v>
      </c>
      <c r="I505" s="19">
        <f>IFERROR(J505-H505,0)</f>
        <v>0</v>
      </c>
      <c r="J505" s="16">
        <f>VLOOKUP(A505,Sheet2!A:H,8,)</f>
        <v>1</v>
      </c>
      <c r="K505" s="16"/>
      <c r="L505" s="16"/>
      <c r="M505" s="16"/>
      <c r="N505" s="22"/>
      <c r="O505" s="22"/>
    </row>
    <row r="506" spans="1:15" ht="16" outlineLevel="3" x14ac:dyDescent="0.35">
      <c r="A506" s="4" t="s">
        <v>1745</v>
      </c>
      <c r="B506" s="5" t="s">
        <v>487</v>
      </c>
      <c r="C506" s="5">
        <v>25</v>
      </c>
      <c r="D506" s="8">
        <v>0.23195988370641615</v>
      </c>
      <c r="E506" s="6">
        <v>46268</v>
      </c>
      <c r="F506" s="6">
        <v>46298</v>
      </c>
      <c r="G506" s="16">
        <f>VLOOKUP(A506,Sheet2!A:G,7,)</f>
        <v>0</v>
      </c>
      <c r="H506" s="16">
        <v>1</v>
      </c>
      <c r="I506" s="19">
        <f>IFERROR(J506-H506,0)</f>
        <v>0</v>
      </c>
      <c r="J506" s="16">
        <f>VLOOKUP(A506,Sheet2!A:H,8,)</f>
        <v>1</v>
      </c>
      <c r="K506" s="16"/>
      <c r="L506" s="16"/>
      <c r="M506" s="16"/>
      <c r="N506" s="22"/>
      <c r="O506" s="22"/>
    </row>
    <row r="507" spans="1:15" ht="16" outlineLevel="3" x14ac:dyDescent="0.35">
      <c r="A507" s="4" t="s">
        <v>370</v>
      </c>
      <c r="B507" s="5"/>
      <c r="C507" s="5">
        <v>83</v>
      </c>
      <c r="D507" s="8"/>
      <c r="E507" s="6">
        <v>46212</v>
      </c>
      <c r="F507" s="6">
        <v>46309</v>
      </c>
      <c r="G507" s="17"/>
      <c r="H507" s="16"/>
      <c r="I507" s="16"/>
      <c r="J507" s="16"/>
      <c r="K507" s="16"/>
      <c r="L507" s="16"/>
      <c r="M507" s="16"/>
    </row>
    <row r="508" spans="1:15" ht="16" outlineLevel="3" x14ac:dyDescent="0.35">
      <c r="A508" s="4" t="s">
        <v>1746</v>
      </c>
      <c r="B508" s="5" t="s">
        <v>488</v>
      </c>
      <c r="C508" s="5">
        <v>25</v>
      </c>
      <c r="D508" s="8">
        <v>0.32507904237923946</v>
      </c>
      <c r="E508" s="6">
        <v>46212</v>
      </c>
      <c r="F508" s="6">
        <v>46240</v>
      </c>
      <c r="G508" s="16">
        <f>VLOOKUP(A508,Sheet2!A:G,7,)</f>
        <v>0</v>
      </c>
      <c r="H508" s="16">
        <v>1</v>
      </c>
      <c r="I508" s="19">
        <f t="shared" ref="I508:I514" si="7">IFERROR(J508-H508,0)</f>
        <v>0</v>
      </c>
      <c r="J508" s="16">
        <f>VLOOKUP(A508,Sheet2!A:H,8,)</f>
        <v>1</v>
      </c>
      <c r="K508" s="16"/>
      <c r="L508" s="16"/>
      <c r="M508" s="16"/>
      <c r="N508" s="22"/>
      <c r="O508" s="22"/>
    </row>
    <row r="509" spans="1:15" ht="16" outlineLevel="3" x14ac:dyDescent="0.35">
      <c r="A509" s="4" t="s">
        <v>1747</v>
      </c>
      <c r="B509" s="5" t="s">
        <v>489</v>
      </c>
      <c r="C509" s="5">
        <v>20</v>
      </c>
      <c r="D509" s="8">
        <v>0.14839813536694307</v>
      </c>
      <c r="E509" s="6">
        <v>46240</v>
      </c>
      <c r="F509" s="6">
        <v>46263</v>
      </c>
      <c r="G509" s="16">
        <f>VLOOKUP(A509,Sheet2!A:G,7,)</f>
        <v>1</v>
      </c>
      <c r="H509" s="16">
        <v>1</v>
      </c>
      <c r="I509" s="19">
        <f t="shared" si="7"/>
        <v>0</v>
      </c>
      <c r="J509" s="16">
        <f>VLOOKUP(A509,Sheet2!A:H,8,)</f>
        <v>1</v>
      </c>
      <c r="K509" s="16"/>
      <c r="L509" s="16" t="s">
        <v>2650</v>
      </c>
      <c r="M509" s="16"/>
      <c r="N509" s="22"/>
      <c r="O509" s="22"/>
    </row>
    <row r="510" spans="1:15" ht="16" outlineLevel="3" x14ac:dyDescent="0.35">
      <c r="A510" s="4" t="s">
        <v>1748</v>
      </c>
      <c r="B510" s="5" t="s">
        <v>490</v>
      </c>
      <c r="C510" s="5">
        <v>18</v>
      </c>
      <c r="D510" s="8">
        <v>0.2898884225716245</v>
      </c>
      <c r="E510" s="6">
        <v>46245</v>
      </c>
      <c r="F510" s="6">
        <v>46265</v>
      </c>
      <c r="G510" s="16">
        <f>VLOOKUP(A510,Sheet2!A:G,7,)</f>
        <v>0</v>
      </c>
      <c r="H510" s="16">
        <v>1</v>
      </c>
      <c r="I510" s="19">
        <f t="shared" si="7"/>
        <v>0</v>
      </c>
      <c r="J510" s="16">
        <f>VLOOKUP(A510,Sheet2!A:H,8,)</f>
        <v>1</v>
      </c>
      <c r="K510" s="16"/>
      <c r="L510" s="16"/>
      <c r="M510" s="16"/>
      <c r="N510" s="22"/>
      <c r="O510" s="22"/>
    </row>
    <row r="511" spans="1:15" ht="16" outlineLevel="3" x14ac:dyDescent="0.35">
      <c r="A511" s="4" t="s">
        <v>1749</v>
      </c>
      <c r="B511" s="5" t="s">
        <v>491</v>
      </c>
      <c r="C511" s="5">
        <v>28</v>
      </c>
      <c r="D511" s="8">
        <v>4.5114865227295971E-2</v>
      </c>
      <c r="E511" s="6">
        <v>46240</v>
      </c>
      <c r="F511" s="6">
        <v>46272</v>
      </c>
      <c r="G511" s="16">
        <f>VLOOKUP(A511,Sheet2!A:G,7,)</f>
        <v>1</v>
      </c>
      <c r="H511" s="16">
        <v>1</v>
      </c>
      <c r="I511" s="19">
        <f t="shared" si="7"/>
        <v>0</v>
      </c>
      <c r="J511" s="16">
        <f>VLOOKUP(A511,Sheet2!A:H,8,)</f>
        <v>1</v>
      </c>
      <c r="K511" s="16"/>
      <c r="L511" s="16" t="s">
        <v>2650</v>
      </c>
      <c r="M511" s="16"/>
      <c r="N511" s="22"/>
      <c r="O511" s="22"/>
    </row>
    <row r="512" spans="1:15" ht="16" outlineLevel="3" x14ac:dyDescent="0.35">
      <c r="A512" s="4" t="s">
        <v>1750</v>
      </c>
      <c r="B512" s="5" t="s">
        <v>492</v>
      </c>
      <c r="C512" s="5">
        <v>18</v>
      </c>
      <c r="D512" s="8">
        <v>2.8213149429574622E-2</v>
      </c>
      <c r="E512" s="6">
        <v>46266</v>
      </c>
      <c r="F512" s="6">
        <v>46286</v>
      </c>
      <c r="G512" s="16">
        <f>VLOOKUP(A512,Sheet2!A:G,7,)</f>
        <v>1</v>
      </c>
      <c r="H512" s="16">
        <v>1</v>
      </c>
      <c r="I512" s="19">
        <f t="shared" si="7"/>
        <v>0</v>
      </c>
      <c r="J512" s="16">
        <f>VLOOKUP(A512,Sheet2!A:H,8,)</f>
        <v>1</v>
      </c>
      <c r="K512" s="16"/>
      <c r="L512" s="16"/>
      <c r="M512" s="16"/>
      <c r="N512" s="22"/>
      <c r="O512" s="22"/>
    </row>
    <row r="513" spans="1:15" ht="16" outlineLevel="3" x14ac:dyDescent="0.35">
      <c r="A513" s="4" t="s">
        <v>1751</v>
      </c>
      <c r="B513" s="5" t="s">
        <v>493</v>
      </c>
      <c r="C513" s="5">
        <v>20</v>
      </c>
      <c r="D513" s="8">
        <v>9.395194899836147E-2</v>
      </c>
      <c r="E513" s="6">
        <v>46268</v>
      </c>
      <c r="F513" s="6">
        <v>46292</v>
      </c>
      <c r="G513" s="16">
        <f>VLOOKUP(A513,Sheet2!A:G,7,)</f>
        <v>0</v>
      </c>
      <c r="H513" s="16">
        <v>1</v>
      </c>
      <c r="I513" s="19">
        <f t="shared" si="7"/>
        <v>0</v>
      </c>
      <c r="J513" s="16">
        <f>VLOOKUP(A513,Sheet2!A:H,8,)</f>
        <v>1</v>
      </c>
      <c r="K513" s="16"/>
      <c r="L513" s="16"/>
      <c r="M513" s="16"/>
      <c r="N513" s="22"/>
      <c r="O513" s="22"/>
    </row>
    <row r="514" spans="1:15" ht="16" outlineLevel="3" x14ac:dyDescent="0.35">
      <c r="A514" s="4" t="s">
        <v>1752</v>
      </c>
      <c r="B514" s="5" t="s">
        <v>494</v>
      </c>
      <c r="C514" s="5">
        <v>28</v>
      </c>
      <c r="D514" s="8">
        <v>6.1825291133795868E-2</v>
      </c>
      <c r="E514" s="6">
        <v>46277</v>
      </c>
      <c r="F514" s="6">
        <v>46309</v>
      </c>
      <c r="G514" s="16">
        <f>VLOOKUP(A514,Sheet2!A:G,7,)</f>
        <v>0</v>
      </c>
      <c r="H514" s="16">
        <v>1</v>
      </c>
      <c r="I514" s="19">
        <f t="shared" si="7"/>
        <v>0</v>
      </c>
      <c r="J514" s="16">
        <f>VLOOKUP(A514,Sheet2!A:H,8,)</f>
        <v>1</v>
      </c>
      <c r="K514" s="16"/>
      <c r="L514" s="16"/>
      <c r="M514" s="16"/>
      <c r="N514" s="22"/>
      <c r="O514" s="22"/>
    </row>
    <row r="515" spans="1:15" ht="16" outlineLevel="3" x14ac:dyDescent="0.35">
      <c r="A515" s="4" t="s">
        <v>495</v>
      </c>
      <c r="B515" s="5"/>
      <c r="C515" s="5">
        <v>55</v>
      </c>
      <c r="D515" s="8"/>
      <c r="E515" s="6">
        <v>46202</v>
      </c>
      <c r="F515" s="6">
        <v>46265</v>
      </c>
      <c r="G515" s="17"/>
      <c r="H515" s="16"/>
      <c r="I515" s="16"/>
      <c r="J515" s="16"/>
      <c r="K515" s="16"/>
      <c r="L515" s="16"/>
      <c r="M515" s="16"/>
    </row>
    <row r="516" spans="1:15" ht="16" outlineLevel="3" x14ac:dyDescent="0.35">
      <c r="A516" s="4" t="s">
        <v>1753</v>
      </c>
      <c r="B516" s="5" t="s">
        <v>496</v>
      </c>
      <c r="C516" s="5">
        <v>20</v>
      </c>
      <c r="D516" s="8">
        <v>0.19594809367456811</v>
      </c>
      <c r="E516" s="6">
        <v>46224</v>
      </c>
      <c r="F516" s="6">
        <v>46246</v>
      </c>
      <c r="G516" s="16">
        <f>VLOOKUP(A516,Sheet2!A:G,7,)</f>
        <v>0</v>
      </c>
      <c r="H516" s="16">
        <v>1</v>
      </c>
      <c r="I516" s="19">
        <f>IFERROR(J516-H516,0)</f>
        <v>0</v>
      </c>
      <c r="J516" s="16">
        <f>VLOOKUP(A516,Sheet2!A:H,8,)</f>
        <v>1</v>
      </c>
      <c r="K516" s="16"/>
      <c r="L516" s="16"/>
      <c r="M516" s="16"/>
      <c r="N516" s="22"/>
      <c r="O516" s="22"/>
    </row>
    <row r="517" spans="1:15" ht="16" outlineLevel="3" x14ac:dyDescent="0.35">
      <c r="A517" s="4" t="s">
        <v>1754</v>
      </c>
      <c r="B517" s="5" t="s">
        <v>497</v>
      </c>
      <c r="C517" s="5">
        <v>55</v>
      </c>
      <c r="D517" s="8">
        <v>2.010130606764418</v>
      </c>
      <c r="E517" s="6">
        <v>46202</v>
      </c>
      <c r="F517" s="6">
        <v>46265</v>
      </c>
      <c r="G517" s="16">
        <f>VLOOKUP(A517,Sheet2!A:G,7,)</f>
        <v>0</v>
      </c>
      <c r="H517" s="16">
        <v>1</v>
      </c>
      <c r="I517" s="19">
        <f>IFERROR(J517-H517,0)</f>
        <v>0</v>
      </c>
      <c r="J517" s="16">
        <f>VLOOKUP(A517,Sheet2!A:H,8,)</f>
        <v>1</v>
      </c>
      <c r="K517" s="16"/>
      <c r="L517" s="16"/>
      <c r="M517" s="16"/>
      <c r="N517" s="22"/>
      <c r="O517" s="22"/>
    </row>
    <row r="518" spans="1:15" ht="16" outlineLevel="3" x14ac:dyDescent="0.35">
      <c r="A518" s="4" t="s">
        <v>498</v>
      </c>
      <c r="B518" s="5"/>
      <c r="C518" s="5">
        <v>157</v>
      </c>
      <c r="D518" s="8"/>
      <c r="E518" s="6">
        <v>46224</v>
      </c>
      <c r="F518" s="6">
        <v>46380</v>
      </c>
      <c r="G518" s="17"/>
      <c r="H518" s="16"/>
      <c r="I518" s="16"/>
      <c r="J518" s="16"/>
      <c r="K518" s="16"/>
      <c r="L518" s="16"/>
      <c r="M518" s="16"/>
    </row>
    <row r="519" spans="1:15" ht="16" outlineLevel="3" x14ac:dyDescent="0.35">
      <c r="A519" s="4" t="s">
        <v>391</v>
      </c>
      <c r="B519" s="5"/>
      <c r="C519" s="5">
        <v>116</v>
      </c>
      <c r="D519" s="8"/>
      <c r="E519" s="6">
        <v>46236</v>
      </c>
      <c r="F519" s="6">
        <v>46351</v>
      </c>
      <c r="G519" s="17"/>
      <c r="H519" s="16"/>
      <c r="I519" s="16"/>
      <c r="J519" s="16"/>
      <c r="K519" s="16"/>
      <c r="L519" s="16"/>
      <c r="M519" s="16"/>
    </row>
    <row r="520" spans="1:15" ht="16" outlineLevel="3" x14ac:dyDescent="0.35">
      <c r="A520" s="4" t="s">
        <v>1755</v>
      </c>
      <c r="B520" s="5" t="s">
        <v>499</v>
      </c>
      <c r="C520" s="5">
        <v>70</v>
      </c>
      <c r="D520" s="8">
        <v>0.17352987007133888</v>
      </c>
      <c r="E520" s="6">
        <v>46236</v>
      </c>
      <c r="F520" s="6">
        <v>46305</v>
      </c>
      <c r="G520" s="16">
        <f>VLOOKUP(A520,Sheet2!A:G,7,)</f>
        <v>0</v>
      </c>
      <c r="H520" s="16">
        <v>0</v>
      </c>
      <c r="I520" s="19">
        <f>IFERROR(J520-H520,0)</f>
        <v>0</v>
      </c>
      <c r="J520" s="16">
        <f>VLOOKUP(A520,Sheet2!A:H,8,)</f>
        <v>0</v>
      </c>
      <c r="K520" s="16"/>
      <c r="L520" s="16"/>
      <c r="M520" s="16"/>
      <c r="N520" s="22"/>
      <c r="O520" s="22"/>
    </row>
    <row r="521" spans="1:15" ht="16" outlineLevel="3" x14ac:dyDescent="0.35">
      <c r="A521" s="4" t="s">
        <v>1756</v>
      </c>
      <c r="B521" s="5" t="s">
        <v>500</v>
      </c>
      <c r="C521" s="5">
        <v>50</v>
      </c>
      <c r="D521" s="8">
        <v>4.0423784086177479E-2</v>
      </c>
      <c r="E521" s="6">
        <v>46273</v>
      </c>
      <c r="F521" s="6">
        <v>46322</v>
      </c>
      <c r="G521" s="16">
        <f>VLOOKUP(A521,Sheet2!A:G,7,)</f>
        <v>0</v>
      </c>
      <c r="H521" s="16">
        <v>0</v>
      </c>
      <c r="I521" s="19">
        <f>IFERROR(J521-H521,0)</f>
        <v>0</v>
      </c>
      <c r="J521" s="16">
        <f>VLOOKUP(A521,Sheet2!A:H,8,)</f>
        <v>0</v>
      </c>
      <c r="K521" s="16"/>
      <c r="L521" s="16"/>
      <c r="M521" s="16"/>
      <c r="N521" s="22"/>
      <c r="O521" s="22"/>
    </row>
    <row r="522" spans="1:15" ht="16" outlineLevel="3" x14ac:dyDescent="0.35">
      <c r="A522" s="4" t="s">
        <v>1757</v>
      </c>
      <c r="B522" s="5" t="s">
        <v>501</v>
      </c>
      <c r="C522" s="5">
        <v>50</v>
      </c>
      <c r="D522" s="8">
        <v>0.30168963019055922</v>
      </c>
      <c r="E522" s="6">
        <v>46302</v>
      </c>
      <c r="F522" s="6">
        <v>46351</v>
      </c>
      <c r="G522" s="16">
        <f>VLOOKUP(A522,Sheet2!A:G,7,)</f>
        <v>0</v>
      </c>
      <c r="H522" s="16">
        <v>0</v>
      </c>
      <c r="I522" s="19">
        <f>IFERROR(J522-H522,0)</f>
        <v>0</v>
      </c>
      <c r="J522" s="16">
        <f>VLOOKUP(A522,Sheet2!A:H,8,)</f>
        <v>0</v>
      </c>
      <c r="K522" s="16"/>
      <c r="L522" s="16"/>
      <c r="M522" s="16"/>
      <c r="N522" s="22"/>
      <c r="O522" s="22"/>
    </row>
    <row r="523" spans="1:15" ht="16" outlineLevel="3" x14ac:dyDescent="0.35">
      <c r="A523" s="4" t="s">
        <v>502</v>
      </c>
      <c r="B523" s="5"/>
      <c r="C523" s="5">
        <v>65</v>
      </c>
      <c r="D523" s="8"/>
      <c r="E523" s="6">
        <v>46296</v>
      </c>
      <c r="F523" s="6">
        <v>46360</v>
      </c>
      <c r="G523" s="17"/>
      <c r="H523" s="16"/>
      <c r="I523" s="16"/>
      <c r="J523" s="16"/>
      <c r="K523" s="16"/>
      <c r="L523" s="16"/>
      <c r="M523" s="16"/>
    </row>
    <row r="524" spans="1:15" ht="16" outlineLevel="3" x14ac:dyDescent="0.35">
      <c r="A524" s="4" t="s">
        <v>1758</v>
      </c>
      <c r="B524" s="5" t="s">
        <v>503</v>
      </c>
      <c r="C524" s="5">
        <v>65</v>
      </c>
      <c r="D524" s="8">
        <v>3.5012024458903057E-2</v>
      </c>
      <c r="E524" s="6">
        <v>46296</v>
      </c>
      <c r="F524" s="6">
        <v>46360</v>
      </c>
      <c r="G524" s="16">
        <f>VLOOKUP(A524,Sheet2!A:G,7,)</f>
        <v>0</v>
      </c>
      <c r="H524" s="16">
        <v>0</v>
      </c>
      <c r="I524" s="19">
        <f>IFERROR(J524-H524,0)</f>
        <v>0</v>
      </c>
      <c r="J524" s="16">
        <f>VLOOKUP(A524,Sheet2!A:H,8,)</f>
        <v>0</v>
      </c>
      <c r="K524" s="16"/>
      <c r="L524" s="16"/>
      <c r="M524" s="16"/>
      <c r="N524" s="22"/>
      <c r="O524" s="22"/>
    </row>
    <row r="525" spans="1:15" ht="16" outlineLevel="3" x14ac:dyDescent="0.35">
      <c r="A525" s="4" t="s">
        <v>397</v>
      </c>
      <c r="B525" s="5"/>
      <c r="C525" s="5">
        <v>133</v>
      </c>
      <c r="D525" s="8"/>
      <c r="E525" s="6">
        <v>46248</v>
      </c>
      <c r="F525" s="6">
        <v>46380</v>
      </c>
      <c r="G525" s="17"/>
      <c r="H525" s="16"/>
      <c r="I525" s="16"/>
      <c r="J525" s="16"/>
      <c r="K525" s="16"/>
      <c r="L525" s="16"/>
      <c r="M525" s="16"/>
    </row>
    <row r="526" spans="1:15" ht="16" outlineLevel="3" x14ac:dyDescent="0.35">
      <c r="A526" s="4" t="s">
        <v>1759</v>
      </c>
      <c r="B526" s="5" t="s">
        <v>504</v>
      </c>
      <c r="C526" s="5">
        <v>65</v>
      </c>
      <c r="D526" s="8">
        <v>0.27180524584667093</v>
      </c>
      <c r="E526" s="6">
        <v>46248</v>
      </c>
      <c r="F526" s="6">
        <v>46312</v>
      </c>
      <c r="G526" s="16">
        <f>VLOOKUP(A526,Sheet2!A:G,7,)</f>
        <v>0</v>
      </c>
      <c r="H526" s="16">
        <v>0</v>
      </c>
      <c r="I526" s="19">
        <f>IFERROR(J526-H526,0)</f>
        <v>0</v>
      </c>
      <c r="J526" s="16">
        <f>VLOOKUP(A526,Sheet2!A:H,8,)</f>
        <v>0</v>
      </c>
      <c r="K526" s="16"/>
      <c r="L526" s="16"/>
      <c r="M526" s="16"/>
      <c r="N526" s="22"/>
      <c r="O526" s="22"/>
    </row>
    <row r="527" spans="1:15" ht="16" outlineLevel="3" x14ac:dyDescent="0.35">
      <c r="A527" s="4" t="s">
        <v>1760</v>
      </c>
      <c r="B527" s="5" t="s">
        <v>505</v>
      </c>
      <c r="C527" s="5">
        <v>65</v>
      </c>
      <c r="D527" s="8">
        <v>6.2054402929688501E-2</v>
      </c>
      <c r="E527" s="6">
        <v>46280</v>
      </c>
      <c r="F527" s="6">
        <v>46344</v>
      </c>
      <c r="G527" s="16">
        <f>VLOOKUP(A527,Sheet2!A:G,7,)</f>
        <v>0</v>
      </c>
      <c r="H527" s="16">
        <v>0</v>
      </c>
      <c r="I527" s="19">
        <f>IFERROR(J527-H527,0)</f>
        <v>0</v>
      </c>
      <c r="J527" s="16">
        <f>VLOOKUP(A527,Sheet2!A:H,8,)</f>
        <v>0</v>
      </c>
      <c r="K527" s="16"/>
      <c r="L527" s="16"/>
      <c r="M527" s="16"/>
      <c r="N527" s="22"/>
      <c r="O527" s="22"/>
    </row>
    <row r="528" spans="1:15" ht="16" outlineLevel="3" x14ac:dyDescent="0.35">
      <c r="A528" s="4" t="s">
        <v>1761</v>
      </c>
      <c r="B528" s="5" t="s">
        <v>506</v>
      </c>
      <c r="C528" s="5">
        <v>70</v>
      </c>
      <c r="D528" s="8">
        <v>0.28151464697390199</v>
      </c>
      <c r="E528" s="6">
        <v>46311</v>
      </c>
      <c r="F528" s="6">
        <v>46380</v>
      </c>
      <c r="G528" s="16">
        <f>VLOOKUP(A528,Sheet2!A:G,7,)</f>
        <v>0</v>
      </c>
      <c r="H528" s="16">
        <v>0</v>
      </c>
      <c r="I528" s="19">
        <f>IFERROR(J528-H528,0)</f>
        <v>0</v>
      </c>
      <c r="J528" s="16">
        <f>VLOOKUP(A528,Sheet2!A:H,8,)</f>
        <v>0</v>
      </c>
      <c r="K528" s="16"/>
      <c r="L528" s="16"/>
      <c r="M528" s="16"/>
      <c r="N528" s="22"/>
      <c r="O528" s="22"/>
    </row>
    <row r="529" spans="1:15" ht="16" outlineLevel="3" x14ac:dyDescent="0.35">
      <c r="A529" s="4" t="s">
        <v>399</v>
      </c>
      <c r="B529" s="5"/>
      <c r="C529" s="5">
        <v>105</v>
      </c>
      <c r="D529" s="8"/>
      <c r="E529" s="6">
        <v>46224</v>
      </c>
      <c r="F529" s="6">
        <v>46328</v>
      </c>
      <c r="G529" s="17"/>
      <c r="H529" s="16"/>
      <c r="I529" s="16"/>
      <c r="J529" s="16"/>
      <c r="K529" s="16"/>
      <c r="L529" s="16"/>
      <c r="M529" s="16"/>
    </row>
    <row r="530" spans="1:15" ht="16" outlineLevel="3" x14ac:dyDescent="0.35">
      <c r="A530" s="4" t="s">
        <v>1762</v>
      </c>
      <c r="B530" s="5" t="s">
        <v>507</v>
      </c>
      <c r="C530" s="5">
        <v>90</v>
      </c>
      <c r="D530" s="8">
        <v>0.32496518572080707</v>
      </c>
      <c r="E530" s="6">
        <v>46224</v>
      </c>
      <c r="F530" s="6">
        <v>46313</v>
      </c>
      <c r="G530" s="16">
        <f>VLOOKUP(A530,Sheet2!A:G,7,)</f>
        <v>7.7799999999999994E-2</v>
      </c>
      <c r="H530" s="16">
        <v>0</v>
      </c>
      <c r="I530" s="19">
        <f>IFERROR(J530-H530,0)</f>
        <v>0.12</v>
      </c>
      <c r="J530" s="16">
        <f>VLOOKUP(A530,Sheet2!A:H,8,)</f>
        <v>0.12</v>
      </c>
      <c r="K530" s="16"/>
      <c r="L530" s="16" t="s">
        <v>2592</v>
      </c>
      <c r="M530" s="16"/>
      <c r="N530" s="22"/>
      <c r="O530" s="22"/>
    </row>
    <row r="531" spans="1:15" ht="16" outlineLevel="3" x14ac:dyDescent="0.35">
      <c r="A531" s="4" t="s">
        <v>1763</v>
      </c>
      <c r="B531" s="5" t="s">
        <v>508</v>
      </c>
      <c r="C531" s="5">
        <v>70</v>
      </c>
      <c r="D531" s="8">
        <v>0.24933216539488731</v>
      </c>
      <c r="E531" s="6">
        <v>46259</v>
      </c>
      <c r="F531" s="6">
        <v>46328</v>
      </c>
      <c r="G531" s="16">
        <f>VLOOKUP(A531,Sheet2!A:G,7,)</f>
        <v>0</v>
      </c>
      <c r="H531" s="16">
        <v>0</v>
      </c>
      <c r="I531" s="19">
        <f>IFERROR(J531-H531,0)</f>
        <v>0</v>
      </c>
      <c r="J531" s="16">
        <f>VLOOKUP(A531,Sheet2!A:H,8,)</f>
        <v>0</v>
      </c>
      <c r="K531" s="16"/>
      <c r="L531" s="16"/>
      <c r="M531" s="16"/>
      <c r="N531" s="22"/>
      <c r="O531" s="22"/>
    </row>
    <row r="532" spans="1:15" ht="16" outlineLevel="3" x14ac:dyDescent="0.35">
      <c r="A532" s="4" t="s">
        <v>403</v>
      </c>
      <c r="B532" s="5"/>
      <c r="C532" s="5">
        <v>80</v>
      </c>
      <c r="D532" s="8"/>
      <c r="E532" s="6">
        <v>46269</v>
      </c>
      <c r="F532" s="6">
        <v>46348</v>
      </c>
      <c r="G532" s="17"/>
      <c r="H532" s="16"/>
      <c r="I532" s="16"/>
      <c r="J532" s="16"/>
      <c r="K532" s="16"/>
      <c r="L532" s="16"/>
      <c r="M532" s="16"/>
    </row>
    <row r="533" spans="1:15" ht="16" outlineLevel="3" x14ac:dyDescent="0.35">
      <c r="A533" s="4" t="s">
        <v>1764</v>
      </c>
      <c r="B533" s="5" t="s">
        <v>509</v>
      </c>
      <c r="C533" s="5">
        <v>50</v>
      </c>
      <c r="D533" s="8">
        <v>4.0333226665586364E-2</v>
      </c>
      <c r="E533" s="6">
        <v>46269</v>
      </c>
      <c r="F533" s="6">
        <v>46318</v>
      </c>
      <c r="G533" s="16">
        <f>VLOOKUP(A533,Sheet2!A:G,7,)</f>
        <v>0.14000000000000001</v>
      </c>
      <c r="H533" s="16">
        <v>0</v>
      </c>
      <c r="I533" s="19">
        <f>IFERROR(J533-H533,0)</f>
        <v>0.35</v>
      </c>
      <c r="J533" s="16">
        <f>VLOOKUP(A533,Sheet2!A:H,8,)</f>
        <v>0.35</v>
      </c>
      <c r="K533" s="16"/>
      <c r="L533" s="16"/>
      <c r="M533" s="16"/>
      <c r="N533" s="22"/>
      <c r="O533" s="22"/>
    </row>
    <row r="534" spans="1:15" ht="16" outlineLevel="3" x14ac:dyDescent="0.35">
      <c r="A534" s="4" t="s">
        <v>1765</v>
      </c>
      <c r="B534" s="5" t="s">
        <v>510</v>
      </c>
      <c r="C534" s="5">
        <v>60</v>
      </c>
      <c r="D534" s="8">
        <v>0.21839630848704772</v>
      </c>
      <c r="E534" s="6">
        <v>46285</v>
      </c>
      <c r="F534" s="6">
        <v>46344</v>
      </c>
      <c r="G534" s="16">
        <f>VLOOKUP(A534,Sheet2!A:G,7,)</f>
        <v>0.7</v>
      </c>
      <c r="H534" s="16">
        <v>0.95</v>
      </c>
      <c r="I534" s="19">
        <f>IFERROR(J534-H534,0)</f>
        <v>5.0000000000000044E-2</v>
      </c>
      <c r="J534" s="16">
        <f>VLOOKUP(A534,Sheet2!A:H,8,)</f>
        <v>1</v>
      </c>
      <c r="K534" s="16"/>
      <c r="L534" s="16"/>
      <c r="M534" s="16"/>
      <c r="N534" s="22"/>
      <c r="O534" s="22"/>
    </row>
    <row r="535" spans="1:15" ht="16" outlineLevel="3" x14ac:dyDescent="0.35">
      <c r="A535" s="4" t="s">
        <v>1766</v>
      </c>
      <c r="B535" s="5" t="s">
        <v>511</v>
      </c>
      <c r="C535" s="5">
        <v>50</v>
      </c>
      <c r="D535" s="8">
        <v>0.30927984494188826</v>
      </c>
      <c r="E535" s="6">
        <v>46299</v>
      </c>
      <c r="F535" s="6">
        <v>46348</v>
      </c>
      <c r="G535" s="16">
        <f>VLOOKUP(A535,Sheet2!A:G,7,)</f>
        <v>0</v>
      </c>
      <c r="H535" s="16">
        <v>0</v>
      </c>
      <c r="I535" s="19">
        <f>IFERROR(J535-H535,0)</f>
        <v>0</v>
      </c>
      <c r="J535" s="16">
        <f>VLOOKUP(A535,Sheet2!A:H,8,)</f>
        <v>0</v>
      </c>
      <c r="K535" s="16"/>
      <c r="L535" s="16"/>
      <c r="M535" s="16"/>
      <c r="N535" s="22"/>
      <c r="O535" s="22"/>
    </row>
    <row r="536" spans="1:15" ht="16" outlineLevel="3" x14ac:dyDescent="0.35">
      <c r="A536" s="4" t="s">
        <v>407</v>
      </c>
      <c r="B536" s="5"/>
      <c r="C536" s="5">
        <v>122</v>
      </c>
      <c r="D536" s="8"/>
      <c r="E536" s="6">
        <v>46241</v>
      </c>
      <c r="F536" s="6">
        <v>46362</v>
      </c>
      <c r="G536" s="17"/>
      <c r="H536" s="16"/>
      <c r="I536" s="16"/>
      <c r="J536" s="16"/>
      <c r="K536" s="16"/>
      <c r="L536" s="16"/>
      <c r="M536" s="16"/>
    </row>
    <row r="537" spans="1:15" ht="16" outlineLevel="3" x14ac:dyDescent="0.35">
      <c r="A537" s="4" t="s">
        <v>1767</v>
      </c>
      <c r="B537" s="5" t="s">
        <v>512</v>
      </c>
      <c r="C537" s="5">
        <v>40</v>
      </c>
      <c r="D537" s="8">
        <v>0.48314737095270743</v>
      </c>
      <c r="E537" s="6">
        <v>46266</v>
      </c>
      <c r="F537" s="6">
        <v>46305</v>
      </c>
      <c r="G537" s="16">
        <f>VLOOKUP(A537,Sheet2!A:G,7,)</f>
        <v>0</v>
      </c>
      <c r="H537" s="16">
        <v>0</v>
      </c>
      <c r="I537" s="19">
        <f t="shared" ref="I537:I543" si="8">IFERROR(J537-H537,0)</f>
        <v>0</v>
      </c>
      <c r="J537" s="16">
        <f>VLOOKUP(A537,Sheet2!A:H,8,)</f>
        <v>0</v>
      </c>
      <c r="K537" s="16"/>
      <c r="L537" s="16"/>
      <c r="M537" s="16"/>
      <c r="N537" s="22"/>
      <c r="O537" s="22"/>
    </row>
    <row r="538" spans="1:15" ht="16" outlineLevel="3" x14ac:dyDescent="0.35">
      <c r="A538" s="4" t="s">
        <v>1768</v>
      </c>
      <c r="B538" s="5" t="s">
        <v>513</v>
      </c>
      <c r="C538" s="5">
        <v>40</v>
      </c>
      <c r="D538" s="8">
        <v>4.7021915715957707E-2</v>
      </c>
      <c r="E538" s="6">
        <v>46287</v>
      </c>
      <c r="F538" s="6">
        <v>46326</v>
      </c>
      <c r="G538" s="16">
        <f>VLOOKUP(A538,Sheet2!A:G,7,)</f>
        <v>0</v>
      </c>
      <c r="H538" s="16">
        <v>0</v>
      </c>
      <c r="I538" s="19">
        <f t="shared" si="8"/>
        <v>0</v>
      </c>
      <c r="J538" s="16">
        <f>VLOOKUP(A538,Sheet2!A:H,8,)</f>
        <v>0</v>
      </c>
      <c r="K538" s="16"/>
      <c r="L538" s="16"/>
      <c r="M538" s="16"/>
      <c r="N538" s="22"/>
      <c r="O538" s="22"/>
    </row>
    <row r="539" spans="1:15" ht="16" outlineLevel="3" x14ac:dyDescent="0.35">
      <c r="A539" s="4" t="s">
        <v>1769</v>
      </c>
      <c r="B539" s="5" t="s">
        <v>514</v>
      </c>
      <c r="C539" s="5">
        <v>90</v>
      </c>
      <c r="D539" s="8">
        <v>0.43343872317231941</v>
      </c>
      <c r="E539" s="6">
        <v>46241</v>
      </c>
      <c r="F539" s="6">
        <v>46330</v>
      </c>
      <c r="G539" s="16">
        <f>VLOOKUP(A539,Sheet2!A:G,7,)</f>
        <v>0</v>
      </c>
      <c r="H539" s="16">
        <v>0</v>
      </c>
      <c r="I539" s="19">
        <f t="shared" si="8"/>
        <v>0</v>
      </c>
      <c r="J539" s="16">
        <f>VLOOKUP(A539,Sheet2!A:H,8,)</f>
        <v>0</v>
      </c>
      <c r="K539" s="16"/>
      <c r="L539" s="16"/>
      <c r="M539" s="16"/>
      <c r="N539" s="22"/>
      <c r="O539" s="22"/>
    </row>
    <row r="540" spans="1:15" ht="16" outlineLevel="3" x14ac:dyDescent="0.35">
      <c r="A540" s="4" t="s">
        <v>1770</v>
      </c>
      <c r="B540" s="5" t="s">
        <v>515</v>
      </c>
      <c r="C540" s="5">
        <v>40</v>
      </c>
      <c r="D540" s="8">
        <v>0.15658658166393577</v>
      </c>
      <c r="E540" s="6">
        <v>46293</v>
      </c>
      <c r="F540" s="6">
        <v>46332</v>
      </c>
      <c r="G540" s="16">
        <f>VLOOKUP(A540,Sheet2!A:G,7,)</f>
        <v>0</v>
      </c>
      <c r="H540" s="16">
        <v>0</v>
      </c>
      <c r="I540" s="19">
        <f t="shared" si="8"/>
        <v>0</v>
      </c>
      <c r="J540" s="16">
        <f>VLOOKUP(A540,Sheet2!A:H,8,)</f>
        <v>0</v>
      </c>
      <c r="K540" s="16"/>
      <c r="L540" s="16"/>
      <c r="M540" s="16"/>
      <c r="N540" s="22"/>
      <c r="O540" s="22"/>
    </row>
    <row r="541" spans="1:15" ht="16" outlineLevel="3" x14ac:dyDescent="0.35">
      <c r="A541" s="4" t="s">
        <v>1771</v>
      </c>
      <c r="B541" s="5" t="s">
        <v>516</v>
      </c>
      <c r="C541" s="5">
        <v>35</v>
      </c>
      <c r="D541" s="8">
        <v>8.2433721511727828E-2</v>
      </c>
      <c r="E541" s="6">
        <v>46310</v>
      </c>
      <c r="F541" s="6">
        <v>46344</v>
      </c>
      <c r="G541" s="16">
        <f>VLOOKUP(A541,Sheet2!A:G,7,)</f>
        <v>0</v>
      </c>
      <c r="H541" s="16">
        <v>0</v>
      </c>
      <c r="I541" s="19">
        <f t="shared" si="8"/>
        <v>0</v>
      </c>
      <c r="J541" s="16">
        <f>VLOOKUP(A541,Sheet2!A:H,8,)</f>
        <v>0</v>
      </c>
      <c r="K541" s="16"/>
      <c r="L541" s="16"/>
      <c r="M541" s="16"/>
      <c r="N541" s="22"/>
      <c r="O541" s="22"/>
    </row>
    <row r="542" spans="1:15" ht="16" outlineLevel="3" x14ac:dyDescent="0.35">
      <c r="A542" s="4" t="s">
        <v>1772</v>
      </c>
      <c r="B542" s="5" t="s">
        <v>517</v>
      </c>
      <c r="C542" s="5">
        <v>90</v>
      </c>
      <c r="D542" s="8">
        <v>0.19786418048925747</v>
      </c>
      <c r="E542" s="6">
        <v>46264</v>
      </c>
      <c r="F542" s="6">
        <v>46353</v>
      </c>
      <c r="G542" s="16">
        <f>VLOOKUP(A542,Sheet2!A:G,7,)</f>
        <v>0</v>
      </c>
      <c r="H542" s="16">
        <v>0</v>
      </c>
      <c r="I542" s="19">
        <f t="shared" si="8"/>
        <v>0</v>
      </c>
      <c r="J542" s="16">
        <f>VLOOKUP(A542,Sheet2!A:H,8,)</f>
        <v>0</v>
      </c>
      <c r="K542" s="16"/>
      <c r="L542" s="16"/>
      <c r="M542" s="16"/>
      <c r="N542" s="22"/>
      <c r="O542" s="22"/>
    </row>
    <row r="543" spans="1:15" ht="16" outlineLevel="3" x14ac:dyDescent="0.35">
      <c r="A543" s="4" t="s">
        <v>1773</v>
      </c>
      <c r="B543" s="5" t="s">
        <v>518</v>
      </c>
      <c r="C543" s="5">
        <v>90</v>
      </c>
      <c r="D543" s="8">
        <v>6.0153153636394632E-2</v>
      </c>
      <c r="E543" s="6">
        <v>46273</v>
      </c>
      <c r="F543" s="6">
        <v>46362</v>
      </c>
      <c r="G543" s="16">
        <f>VLOOKUP(A543,Sheet2!A:G,7,)</f>
        <v>0</v>
      </c>
      <c r="H543" s="16">
        <v>0</v>
      </c>
      <c r="I543" s="19">
        <f t="shared" si="8"/>
        <v>0</v>
      </c>
      <c r="J543" s="16">
        <f>VLOOKUP(A543,Sheet2!A:H,8,)</f>
        <v>0</v>
      </c>
      <c r="K543" s="16"/>
      <c r="L543" s="16"/>
      <c r="M543" s="16"/>
      <c r="N543" s="22"/>
      <c r="O543" s="22"/>
    </row>
    <row r="544" spans="1:15" ht="16" outlineLevel="3" x14ac:dyDescent="0.35">
      <c r="A544" s="4" t="s">
        <v>519</v>
      </c>
      <c r="B544" s="5"/>
      <c r="C544" s="5">
        <v>110</v>
      </c>
      <c r="D544" s="8"/>
      <c r="E544" s="6">
        <v>46247</v>
      </c>
      <c r="F544" s="6">
        <v>46356</v>
      </c>
      <c r="G544" s="17"/>
      <c r="H544" s="16"/>
      <c r="I544" s="16"/>
      <c r="J544" s="16"/>
      <c r="K544" s="16"/>
      <c r="L544" s="16"/>
      <c r="M544" s="16"/>
    </row>
    <row r="545" spans="1:15" ht="16" outlineLevel="3" x14ac:dyDescent="0.35">
      <c r="A545" s="4" t="s">
        <v>1774</v>
      </c>
      <c r="B545" s="5" t="s">
        <v>520</v>
      </c>
      <c r="C545" s="5">
        <v>60</v>
      </c>
      <c r="D545" s="8">
        <v>0.26126412489942419</v>
      </c>
      <c r="E545" s="6">
        <v>46247</v>
      </c>
      <c r="F545" s="6">
        <v>46306</v>
      </c>
      <c r="G545" s="16">
        <f>VLOOKUP(A545,Sheet2!A:G,7,)</f>
        <v>0</v>
      </c>
      <c r="H545" s="16">
        <v>0</v>
      </c>
      <c r="I545" s="19">
        <f>IFERROR(J545-H545,0)</f>
        <v>0</v>
      </c>
      <c r="J545" s="16">
        <f>VLOOKUP(A545,Sheet2!A:H,8,)</f>
        <v>0</v>
      </c>
      <c r="K545" s="16"/>
      <c r="L545" s="16"/>
      <c r="M545" s="16"/>
      <c r="N545" s="22"/>
      <c r="O545" s="22"/>
    </row>
    <row r="546" spans="1:15" ht="16" outlineLevel="3" x14ac:dyDescent="0.35">
      <c r="A546" s="4" t="s">
        <v>1775</v>
      </c>
      <c r="B546" s="5" t="s">
        <v>521</v>
      </c>
      <c r="C546" s="5">
        <v>91</v>
      </c>
      <c r="D546" s="8">
        <v>2.6801741423525574</v>
      </c>
      <c r="E546" s="6">
        <v>46266</v>
      </c>
      <c r="F546" s="6">
        <v>46356</v>
      </c>
      <c r="G546" s="16">
        <f>VLOOKUP(A546,Sheet2!A:G,7,)</f>
        <v>0</v>
      </c>
      <c r="H546" s="16">
        <v>0.41120000000000001</v>
      </c>
      <c r="I546" s="19">
        <f>IFERROR(J546-H546,0)</f>
        <v>0</v>
      </c>
      <c r="J546" s="16">
        <f>VLOOKUP(A546,Sheet2!A:H,8,)</f>
        <v>0.41120000000000001</v>
      </c>
      <c r="K546" s="16"/>
      <c r="L546" s="16" t="s">
        <v>2593</v>
      </c>
      <c r="M546" s="16"/>
      <c r="N546" s="22"/>
      <c r="O546" s="22"/>
    </row>
    <row r="547" spans="1:15" ht="16" outlineLevel="1" x14ac:dyDescent="0.35">
      <c r="A547" s="4" t="s">
        <v>164</v>
      </c>
      <c r="B547" s="5"/>
      <c r="C547" s="5">
        <v>319</v>
      </c>
      <c r="D547" s="8"/>
      <c r="E547" s="6">
        <v>46054</v>
      </c>
      <c r="F547" s="6">
        <v>46372</v>
      </c>
      <c r="G547" s="17"/>
      <c r="H547" s="16"/>
      <c r="I547" s="16"/>
      <c r="J547" s="16"/>
      <c r="K547" s="16"/>
      <c r="L547" s="16"/>
      <c r="M547" s="16"/>
    </row>
    <row r="548" spans="1:15" ht="16" outlineLevel="2" x14ac:dyDescent="0.35">
      <c r="A548" s="4" t="s">
        <v>275</v>
      </c>
      <c r="B548" s="5"/>
      <c r="C548" s="5">
        <v>254</v>
      </c>
      <c r="D548" s="8"/>
      <c r="E548" s="6">
        <v>46054</v>
      </c>
      <c r="F548" s="6">
        <v>46307</v>
      </c>
      <c r="G548" s="17"/>
      <c r="H548" s="16"/>
      <c r="I548" s="16"/>
      <c r="J548" s="16"/>
      <c r="K548" s="16"/>
      <c r="L548" s="16"/>
      <c r="M548" s="16"/>
    </row>
    <row r="549" spans="1:15" ht="16" outlineLevel="3" x14ac:dyDescent="0.35">
      <c r="A549" s="4" t="s">
        <v>522</v>
      </c>
      <c r="B549" s="5"/>
      <c r="C549" s="5">
        <v>162</v>
      </c>
      <c r="D549" s="8"/>
      <c r="E549" s="6">
        <v>46054</v>
      </c>
      <c r="F549" s="6">
        <v>46250</v>
      </c>
      <c r="G549" s="17"/>
      <c r="H549" s="16"/>
      <c r="I549" s="16"/>
      <c r="J549" s="16"/>
      <c r="K549" s="16"/>
      <c r="L549" s="16"/>
      <c r="M549" s="16"/>
    </row>
    <row r="550" spans="1:15" ht="16" outlineLevel="3" x14ac:dyDescent="0.35">
      <c r="A550" s="4" t="s">
        <v>277</v>
      </c>
      <c r="B550" s="5"/>
      <c r="C550" s="5">
        <v>30</v>
      </c>
      <c r="D550" s="8"/>
      <c r="E550" s="6">
        <v>46054</v>
      </c>
      <c r="F550" s="6">
        <v>46089</v>
      </c>
      <c r="G550" s="17"/>
      <c r="H550" s="16"/>
      <c r="I550" s="16"/>
      <c r="J550" s="16"/>
      <c r="K550" s="16"/>
      <c r="L550" s="16"/>
      <c r="M550" s="16"/>
    </row>
    <row r="551" spans="1:15" ht="16" outlineLevel="3" x14ac:dyDescent="0.35">
      <c r="A551" s="4" t="s">
        <v>1776</v>
      </c>
      <c r="B551" s="5" t="s">
        <v>523</v>
      </c>
      <c r="C551" s="5">
        <v>16</v>
      </c>
      <c r="D551" s="8">
        <v>4.7192921101801913E-3</v>
      </c>
      <c r="E551" s="6">
        <v>46054</v>
      </c>
      <c r="F551" s="6">
        <v>46071</v>
      </c>
      <c r="G551" s="16">
        <f>VLOOKUP(A551,Sheet2!A:G,7,)</f>
        <v>0.1875</v>
      </c>
      <c r="H551" s="16">
        <v>1</v>
      </c>
      <c r="I551" s="19">
        <f>IFERROR(J551-H551,0)</f>
        <v>0</v>
      </c>
      <c r="J551" s="16">
        <f>VLOOKUP(A551,Sheet2!A:H,8,)</f>
        <v>1</v>
      </c>
      <c r="K551" s="16"/>
      <c r="L551" s="16"/>
      <c r="M551" s="16"/>
      <c r="N551" s="22"/>
      <c r="O551" s="22"/>
    </row>
    <row r="552" spans="1:15" ht="16" outlineLevel="3" x14ac:dyDescent="0.35">
      <c r="A552" s="4" t="s">
        <v>1777</v>
      </c>
      <c r="B552" s="5" t="s">
        <v>524</v>
      </c>
      <c r="C552" s="5">
        <v>14</v>
      </c>
      <c r="D552" s="8">
        <v>8.9158416805443089E-4</v>
      </c>
      <c r="E552" s="6">
        <v>46072</v>
      </c>
      <c r="F552" s="6">
        <v>46089</v>
      </c>
      <c r="G552" s="16">
        <f>VLOOKUP(A552,Sheet2!A:G,7,)</f>
        <v>0</v>
      </c>
      <c r="H552" s="16">
        <v>1</v>
      </c>
      <c r="I552" s="19">
        <f>IFERROR(J552-H552,0)</f>
        <v>0</v>
      </c>
      <c r="J552" s="16">
        <f>VLOOKUP(A552,Sheet2!A:H,8,)</f>
        <v>1</v>
      </c>
      <c r="K552" s="16"/>
      <c r="L552" s="16"/>
      <c r="M552" s="16"/>
      <c r="N552" s="22"/>
      <c r="O552" s="22"/>
    </row>
    <row r="553" spans="1:15" ht="16" outlineLevel="3" x14ac:dyDescent="0.35">
      <c r="A553" s="4" t="s">
        <v>280</v>
      </c>
      <c r="B553" s="5"/>
      <c r="C553" s="5">
        <v>84</v>
      </c>
      <c r="D553" s="8"/>
      <c r="E553" s="6">
        <v>46135</v>
      </c>
      <c r="F553" s="6">
        <v>46236</v>
      </c>
      <c r="G553" s="17"/>
      <c r="H553" s="16"/>
      <c r="I553" s="16"/>
      <c r="J553" s="16"/>
      <c r="K553" s="16"/>
      <c r="L553" s="16"/>
      <c r="M553" s="16"/>
    </row>
    <row r="554" spans="1:15" ht="16" outlineLevel="3" x14ac:dyDescent="0.35">
      <c r="A554" s="4" t="s">
        <v>1778</v>
      </c>
      <c r="B554" s="5" t="s">
        <v>525</v>
      </c>
      <c r="C554" s="5">
        <v>20</v>
      </c>
      <c r="D554" s="8">
        <v>2.9111453118812753E-4</v>
      </c>
      <c r="E554" s="6">
        <v>46135</v>
      </c>
      <c r="F554" s="6">
        <v>46158</v>
      </c>
      <c r="G554" s="16">
        <f>VLOOKUP(A554,Sheet2!A:G,7,)</f>
        <v>0</v>
      </c>
      <c r="H554" s="16">
        <v>1</v>
      </c>
      <c r="I554" s="19">
        <f t="shared" ref="I554:I559" si="9">IFERROR(J554-H554,0)</f>
        <v>0</v>
      </c>
      <c r="J554" s="16">
        <f>VLOOKUP(A554,Sheet2!A:H,8,)</f>
        <v>1</v>
      </c>
      <c r="K554" s="16"/>
      <c r="L554" s="16"/>
      <c r="M554" s="16"/>
      <c r="N554" s="22"/>
      <c r="O554" s="22"/>
    </row>
    <row r="555" spans="1:15" ht="16" outlineLevel="3" x14ac:dyDescent="0.35">
      <c r="A555" s="4" t="s">
        <v>1779</v>
      </c>
      <c r="B555" s="5" t="s">
        <v>526</v>
      </c>
      <c r="C555" s="5">
        <v>18</v>
      </c>
      <c r="D555" s="8">
        <v>1.1305797735132255E-3</v>
      </c>
      <c r="E555" s="6">
        <v>46159</v>
      </c>
      <c r="F555" s="6">
        <v>46182</v>
      </c>
      <c r="G555" s="16">
        <f>VLOOKUP(A555,Sheet2!A:G,7,)</f>
        <v>0</v>
      </c>
      <c r="H555" s="16">
        <v>0.5</v>
      </c>
      <c r="I555" s="19">
        <f t="shared" si="9"/>
        <v>0.5</v>
      </c>
      <c r="J555" s="16">
        <f>VLOOKUP(A555,Sheet2!A:H,8,)</f>
        <v>1</v>
      </c>
      <c r="K555" s="16"/>
      <c r="L555" s="16" t="s">
        <v>2594</v>
      </c>
      <c r="M555" s="16" t="s">
        <v>2616</v>
      </c>
      <c r="N555" s="22"/>
      <c r="O555" s="22"/>
    </row>
    <row r="556" spans="1:15" ht="16" outlineLevel="3" x14ac:dyDescent="0.35">
      <c r="A556" s="4" t="s">
        <v>1780</v>
      </c>
      <c r="B556" s="5" t="s">
        <v>527</v>
      </c>
      <c r="C556" s="5">
        <v>16</v>
      </c>
      <c r="D556" s="8">
        <v>2.7362960765508907E-4</v>
      </c>
      <c r="E556" s="6">
        <v>46183</v>
      </c>
      <c r="F556" s="6">
        <v>46201</v>
      </c>
      <c r="G556" s="16">
        <f>VLOOKUP(A556,Sheet2!A:G,7,)</f>
        <v>1</v>
      </c>
      <c r="H556" s="16">
        <v>1</v>
      </c>
      <c r="I556" s="19">
        <f t="shared" si="9"/>
        <v>0</v>
      </c>
      <c r="J556" s="16">
        <f>VLOOKUP(A556,Sheet2!A:H,8,)</f>
        <v>1</v>
      </c>
      <c r="K556" s="16"/>
      <c r="L556" s="16"/>
      <c r="M556" s="16"/>
      <c r="N556" s="22"/>
      <c r="O556" s="22"/>
    </row>
    <row r="557" spans="1:15" ht="16" outlineLevel="3" x14ac:dyDescent="0.35">
      <c r="A557" s="4" t="s">
        <v>1781</v>
      </c>
      <c r="B557" s="5" t="s">
        <v>528</v>
      </c>
      <c r="C557" s="5">
        <v>18</v>
      </c>
      <c r="D557" s="8">
        <v>1.9085434240594486E-4</v>
      </c>
      <c r="E557" s="6">
        <v>46183</v>
      </c>
      <c r="F557" s="6">
        <v>46203</v>
      </c>
      <c r="G557" s="16">
        <f>VLOOKUP(A557,Sheet2!A:G,7,)</f>
        <v>1</v>
      </c>
      <c r="H557" s="16">
        <v>1</v>
      </c>
      <c r="I557" s="19">
        <f t="shared" si="9"/>
        <v>0</v>
      </c>
      <c r="J557" s="16">
        <f>VLOOKUP(A557,Sheet2!A:H,8,)</f>
        <v>1</v>
      </c>
      <c r="K557" s="16"/>
      <c r="L557" s="16" t="s">
        <v>2595</v>
      </c>
      <c r="M557" s="16"/>
      <c r="N557" s="22"/>
      <c r="O557" s="22"/>
    </row>
    <row r="558" spans="1:15" ht="16" outlineLevel="3" x14ac:dyDescent="0.35">
      <c r="A558" s="4" t="s">
        <v>1782</v>
      </c>
      <c r="B558" s="5" t="s">
        <v>529</v>
      </c>
      <c r="C558" s="5">
        <v>16</v>
      </c>
      <c r="D558" s="8">
        <v>7.2259122764087443E-5</v>
      </c>
      <c r="E558" s="6">
        <v>46204</v>
      </c>
      <c r="F558" s="6">
        <v>46222</v>
      </c>
      <c r="G558" s="16">
        <f>VLOOKUP(A558,Sheet2!A:G,7,)</f>
        <v>1</v>
      </c>
      <c r="H558" s="16">
        <v>1</v>
      </c>
      <c r="I558" s="19">
        <f t="shared" si="9"/>
        <v>0</v>
      </c>
      <c r="J558" s="16">
        <f>VLOOKUP(A558,Sheet2!A:H,8,)</f>
        <v>1</v>
      </c>
      <c r="K558" s="16"/>
      <c r="L558" s="16"/>
      <c r="M558" s="16"/>
      <c r="N558" s="22"/>
      <c r="O558" s="22"/>
    </row>
    <row r="559" spans="1:15" ht="16" outlineLevel="3" x14ac:dyDescent="0.35">
      <c r="A559" s="4" t="s">
        <v>1783</v>
      </c>
      <c r="B559" s="5" t="s">
        <v>530</v>
      </c>
      <c r="C559" s="5">
        <v>12</v>
      </c>
      <c r="D559" s="8">
        <v>8.4207853521809089E-4</v>
      </c>
      <c r="E559" s="6">
        <v>46223</v>
      </c>
      <c r="F559" s="6">
        <v>46236</v>
      </c>
      <c r="G559" s="16">
        <f>VLOOKUP(A559,Sheet2!A:G,7,)</f>
        <v>1</v>
      </c>
      <c r="H559" s="16">
        <v>1</v>
      </c>
      <c r="I559" s="19">
        <f t="shared" si="9"/>
        <v>0</v>
      </c>
      <c r="J559" s="16">
        <f>VLOOKUP(A559,Sheet2!A:H,8,)</f>
        <v>1</v>
      </c>
      <c r="K559" s="16"/>
      <c r="L559" s="16"/>
      <c r="M559" s="16"/>
      <c r="N559" s="22"/>
      <c r="O559" s="22"/>
    </row>
    <row r="560" spans="1:15" ht="16" outlineLevel="3" x14ac:dyDescent="0.35">
      <c r="A560" s="4" t="s">
        <v>288</v>
      </c>
      <c r="B560" s="5"/>
      <c r="C560" s="5">
        <v>36</v>
      </c>
      <c r="D560" s="8"/>
      <c r="E560" s="6">
        <v>46090</v>
      </c>
      <c r="F560" s="6">
        <v>46134</v>
      </c>
      <c r="G560" s="17"/>
      <c r="H560" s="16"/>
      <c r="I560" s="16"/>
      <c r="J560" s="16"/>
      <c r="K560" s="16"/>
      <c r="L560" s="16"/>
      <c r="M560" s="16"/>
    </row>
    <row r="561" spans="1:15" ht="16" outlineLevel="3" x14ac:dyDescent="0.35">
      <c r="A561" s="4" t="s">
        <v>1784</v>
      </c>
      <c r="B561" s="5" t="s">
        <v>531</v>
      </c>
      <c r="C561" s="5">
        <v>18</v>
      </c>
      <c r="D561" s="8">
        <v>9.5387289624685801E-4</v>
      </c>
      <c r="E561" s="6">
        <v>46090</v>
      </c>
      <c r="F561" s="6">
        <v>46113</v>
      </c>
      <c r="G561" s="16">
        <f>VLOOKUP(A561,Sheet2!A:G,7,)</f>
        <v>0</v>
      </c>
      <c r="H561" s="16">
        <v>1</v>
      </c>
      <c r="I561" s="19">
        <f>IFERROR(J561-H561,0)</f>
        <v>0</v>
      </c>
      <c r="J561" s="16">
        <f>VLOOKUP(A561,Sheet2!A:H,8,)</f>
        <v>1</v>
      </c>
      <c r="K561" s="16"/>
      <c r="L561" s="16"/>
      <c r="M561" s="16"/>
      <c r="N561" s="22"/>
      <c r="O561" s="22"/>
    </row>
    <row r="562" spans="1:15" ht="16" outlineLevel="3" x14ac:dyDescent="0.35">
      <c r="A562" s="4" t="s">
        <v>1785</v>
      </c>
      <c r="B562" s="5" t="s">
        <v>532</v>
      </c>
      <c r="C562" s="5">
        <v>18</v>
      </c>
      <c r="D562" s="8">
        <v>4.0502471489652246E-3</v>
      </c>
      <c r="E562" s="6">
        <v>46114</v>
      </c>
      <c r="F562" s="6">
        <v>46134</v>
      </c>
      <c r="G562" s="16">
        <f>VLOOKUP(A562,Sheet2!A:G,7,)</f>
        <v>0</v>
      </c>
      <c r="H562" s="16">
        <v>1</v>
      </c>
      <c r="I562" s="19">
        <f>IFERROR(J562-H562,0)</f>
        <v>0</v>
      </c>
      <c r="J562" s="16">
        <f>VLOOKUP(A562,Sheet2!A:H,8,)</f>
        <v>1</v>
      </c>
      <c r="K562" s="16"/>
      <c r="L562" s="16"/>
      <c r="M562" s="16"/>
      <c r="N562" s="22"/>
      <c r="O562" s="22"/>
    </row>
    <row r="563" spans="1:15" ht="16" outlineLevel="3" x14ac:dyDescent="0.35">
      <c r="A563" s="4" t="s">
        <v>301</v>
      </c>
      <c r="B563" s="5"/>
      <c r="C563" s="5">
        <v>20</v>
      </c>
      <c r="D563" s="8"/>
      <c r="E563" s="6">
        <v>46159</v>
      </c>
      <c r="F563" s="6">
        <v>46184</v>
      </c>
      <c r="G563" s="17"/>
      <c r="H563" s="16"/>
      <c r="I563" s="16"/>
      <c r="J563" s="16"/>
      <c r="K563" s="16"/>
      <c r="L563" s="16"/>
      <c r="M563" s="16"/>
    </row>
    <row r="564" spans="1:15" ht="16" outlineLevel="3" x14ac:dyDescent="0.35">
      <c r="A564" s="4" t="s">
        <v>1786</v>
      </c>
      <c r="B564" s="5" t="s">
        <v>533</v>
      </c>
      <c r="C564" s="5">
        <v>20</v>
      </c>
      <c r="D564" s="8">
        <v>3.5662946916090012E-3</v>
      </c>
      <c r="E564" s="6">
        <v>46159</v>
      </c>
      <c r="F564" s="6">
        <v>46184</v>
      </c>
      <c r="G564" s="16">
        <f>VLOOKUP(A564,Sheet2!A:G,7,)</f>
        <v>0</v>
      </c>
      <c r="H564" s="16">
        <v>1</v>
      </c>
      <c r="I564" s="19">
        <f>IFERROR(J564-H564,0)</f>
        <v>0</v>
      </c>
      <c r="J564" s="16">
        <f>VLOOKUP(A564,Sheet2!A:H,8,)</f>
        <v>1</v>
      </c>
      <c r="K564" s="16"/>
      <c r="L564" s="16"/>
      <c r="M564" s="16"/>
      <c r="N564" s="22"/>
      <c r="O564" s="22"/>
    </row>
    <row r="565" spans="1:15" ht="16" outlineLevel="3" x14ac:dyDescent="0.35">
      <c r="A565" s="4" t="s">
        <v>306</v>
      </c>
      <c r="B565" s="5"/>
      <c r="C565" s="5">
        <v>18</v>
      </c>
      <c r="D565" s="8"/>
      <c r="E565" s="6">
        <v>46186</v>
      </c>
      <c r="F565" s="6">
        <v>46205</v>
      </c>
      <c r="G565" s="17"/>
      <c r="H565" s="16"/>
      <c r="I565" s="16"/>
      <c r="J565" s="16"/>
      <c r="K565" s="16"/>
      <c r="L565" s="16"/>
      <c r="M565" s="16"/>
    </row>
    <row r="566" spans="1:15" ht="16" outlineLevel="3" x14ac:dyDescent="0.35">
      <c r="A566" s="4" t="s">
        <v>1787</v>
      </c>
      <c r="B566" s="5" t="s">
        <v>534</v>
      </c>
      <c r="C566" s="5">
        <v>18</v>
      </c>
      <c r="D566" s="8">
        <v>2.8415624529232647E-4</v>
      </c>
      <c r="E566" s="6">
        <v>46186</v>
      </c>
      <c r="F566" s="6">
        <v>46205</v>
      </c>
      <c r="G566" s="16">
        <f>VLOOKUP(A566,Sheet2!A:G,7,)</f>
        <v>0</v>
      </c>
      <c r="H566" s="16">
        <v>1</v>
      </c>
      <c r="I566" s="19">
        <f>IFERROR(J566-H566,0)</f>
        <v>0</v>
      </c>
      <c r="J566" s="16">
        <f>VLOOKUP(A566,Sheet2!A:H,8,)</f>
        <v>1</v>
      </c>
      <c r="K566" s="16"/>
      <c r="L566" s="16"/>
      <c r="M566" s="16"/>
      <c r="N566" s="22"/>
      <c r="O566" s="22"/>
    </row>
    <row r="567" spans="1:15" ht="16" outlineLevel="3" x14ac:dyDescent="0.35">
      <c r="A567" s="4" t="s">
        <v>1788</v>
      </c>
      <c r="B567" s="5" t="s">
        <v>535</v>
      </c>
      <c r="C567" s="5">
        <v>18</v>
      </c>
      <c r="D567" s="8">
        <v>3.6099125440719709E-4</v>
      </c>
      <c r="E567" s="6">
        <v>46186</v>
      </c>
      <c r="F567" s="6">
        <v>46205</v>
      </c>
      <c r="G567" s="16">
        <f>VLOOKUP(A567,Sheet2!A:G,7,)</f>
        <v>0</v>
      </c>
      <c r="H567" s="16">
        <v>1</v>
      </c>
      <c r="I567" s="19">
        <f>IFERROR(J567-H567,0)</f>
        <v>0</v>
      </c>
      <c r="J567" s="16">
        <f>VLOOKUP(A567,Sheet2!A:H,8,)</f>
        <v>1</v>
      </c>
      <c r="K567" s="16"/>
      <c r="L567" s="16"/>
      <c r="M567" s="16"/>
      <c r="N567" s="22"/>
      <c r="O567" s="22"/>
    </row>
    <row r="568" spans="1:15" ht="16" outlineLevel="3" x14ac:dyDescent="0.35">
      <c r="A568" s="4" t="s">
        <v>1789</v>
      </c>
      <c r="B568" s="5" t="s">
        <v>536</v>
      </c>
      <c r="C568" s="5">
        <v>18</v>
      </c>
      <c r="D568" s="8">
        <v>5.2591207577464374E-4</v>
      </c>
      <c r="E568" s="6">
        <v>46186</v>
      </c>
      <c r="F568" s="6">
        <v>46205</v>
      </c>
      <c r="G568" s="16">
        <f>VLOOKUP(A568,Sheet2!A:G,7,)</f>
        <v>0</v>
      </c>
      <c r="H568" s="16">
        <v>1</v>
      </c>
      <c r="I568" s="19">
        <f>IFERROR(J568-H568,0)</f>
        <v>0</v>
      </c>
      <c r="J568" s="16">
        <f>VLOOKUP(A568,Sheet2!A:H,8,)</f>
        <v>1</v>
      </c>
      <c r="K568" s="16"/>
      <c r="L568" s="16"/>
      <c r="M568" s="16"/>
      <c r="N568" s="22"/>
      <c r="O568" s="22"/>
    </row>
    <row r="569" spans="1:15" ht="16" outlineLevel="3" x14ac:dyDescent="0.35">
      <c r="A569" s="4" t="s">
        <v>310</v>
      </c>
      <c r="B569" s="5"/>
      <c r="C569" s="5">
        <v>24</v>
      </c>
      <c r="D569" s="8"/>
      <c r="E569" s="6">
        <v>46223</v>
      </c>
      <c r="F569" s="6">
        <v>46250</v>
      </c>
      <c r="G569" s="17"/>
      <c r="H569" s="16"/>
      <c r="I569" s="16"/>
      <c r="J569" s="16"/>
      <c r="K569" s="16"/>
      <c r="L569" s="16"/>
      <c r="M569" s="16"/>
    </row>
    <row r="570" spans="1:15" ht="16" outlineLevel="3" x14ac:dyDescent="0.35">
      <c r="A570" s="4" t="s">
        <v>1790</v>
      </c>
      <c r="B570" s="5" t="s">
        <v>537</v>
      </c>
      <c r="C570" s="5">
        <v>12</v>
      </c>
      <c r="D570" s="8">
        <v>6.2121855272753821E-4</v>
      </c>
      <c r="E570" s="6">
        <v>46223</v>
      </c>
      <c r="F570" s="6">
        <v>46236</v>
      </c>
      <c r="G570" s="16">
        <f>VLOOKUP(A570,Sheet2!A:G,7,)</f>
        <v>0.5</v>
      </c>
      <c r="H570" s="16">
        <v>0</v>
      </c>
      <c r="I570" s="19">
        <f>IFERROR(J570-H570,0)</f>
        <v>0.95</v>
      </c>
      <c r="J570" s="16">
        <f>VLOOKUP(A570,Sheet2!A:H,8,)</f>
        <v>0.95</v>
      </c>
      <c r="K570" s="16"/>
      <c r="L570" s="16" t="s">
        <v>2582</v>
      </c>
      <c r="M570" s="16"/>
      <c r="N570" s="22"/>
      <c r="O570" s="22"/>
    </row>
    <row r="571" spans="1:15" ht="16" outlineLevel="3" x14ac:dyDescent="0.35">
      <c r="A571" s="4" t="s">
        <v>1791</v>
      </c>
      <c r="B571" s="5" t="s">
        <v>538</v>
      </c>
      <c r="C571" s="5">
        <v>12</v>
      </c>
      <c r="D571" s="8">
        <v>1.1052969519099304E-3</v>
      </c>
      <c r="E571" s="6">
        <v>46237</v>
      </c>
      <c r="F571" s="6">
        <v>46250</v>
      </c>
      <c r="G571" s="16">
        <f>VLOOKUP(A571,Sheet2!A:G,7,)</f>
        <v>0</v>
      </c>
      <c r="H571" s="16">
        <v>0</v>
      </c>
      <c r="I571" s="19">
        <f>IFERROR(J571-H571,0)</f>
        <v>1</v>
      </c>
      <c r="J571" s="16">
        <f>VLOOKUP(A571,Sheet2!A:H,8,)</f>
        <v>1</v>
      </c>
      <c r="K571" s="16"/>
      <c r="L571" s="16" t="s">
        <v>2649</v>
      </c>
      <c r="M571" s="16"/>
      <c r="N571" s="22"/>
      <c r="O571" s="22"/>
    </row>
    <row r="572" spans="1:15" ht="16" outlineLevel="3" x14ac:dyDescent="0.35">
      <c r="A572" s="4" t="s">
        <v>539</v>
      </c>
      <c r="B572" s="5"/>
      <c r="C572" s="5">
        <v>134</v>
      </c>
      <c r="D572" s="8"/>
      <c r="E572" s="6">
        <v>46072</v>
      </c>
      <c r="F572" s="6">
        <v>46268</v>
      </c>
      <c r="G572" s="17"/>
      <c r="H572" s="16"/>
      <c r="I572" s="16"/>
      <c r="J572" s="16"/>
      <c r="K572" s="16"/>
      <c r="L572" s="16"/>
      <c r="M572" s="16"/>
    </row>
    <row r="573" spans="1:15" ht="16" outlineLevel="3" x14ac:dyDescent="0.35">
      <c r="A573" s="4" t="s">
        <v>314</v>
      </c>
      <c r="B573" s="5"/>
      <c r="C573" s="5">
        <v>25</v>
      </c>
      <c r="D573" s="8"/>
      <c r="E573" s="6">
        <v>46072</v>
      </c>
      <c r="F573" s="6">
        <v>46112</v>
      </c>
      <c r="G573" s="17"/>
      <c r="H573" s="16"/>
      <c r="I573" s="16"/>
      <c r="J573" s="16"/>
      <c r="K573" s="16"/>
      <c r="L573" s="16"/>
      <c r="M573" s="16"/>
    </row>
    <row r="574" spans="1:15" ht="16" outlineLevel="3" x14ac:dyDescent="0.35">
      <c r="A574" s="4" t="s">
        <v>1792</v>
      </c>
      <c r="B574" s="5" t="s">
        <v>540</v>
      </c>
      <c r="C574" s="5">
        <v>14</v>
      </c>
      <c r="D574" s="8">
        <v>4.7192921101801913E-3</v>
      </c>
      <c r="E574" s="6">
        <v>46072</v>
      </c>
      <c r="F574" s="6">
        <v>46092</v>
      </c>
      <c r="G574" s="16">
        <f>VLOOKUP(A574,Sheet2!A:G,7,)</f>
        <v>0</v>
      </c>
      <c r="H574" s="16">
        <v>1</v>
      </c>
      <c r="I574" s="19">
        <f>IFERROR(J574-H574,0)</f>
        <v>0</v>
      </c>
      <c r="J574" s="16">
        <f>VLOOKUP(A574,Sheet2!A:H,8,)</f>
        <v>1</v>
      </c>
      <c r="K574" s="16"/>
      <c r="L574" s="16"/>
      <c r="M574" s="16"/>
      <c r="N574" s="22"/>
      <c r="O574" s="22"/>
    </row>
    <row r="575" spans="1:15" ht="16" outlineLevel="3" x14ac:dyDescent="0.35">
      <c r="A575" s="4" t="s">
        <v>1793</v>
      </c>
      <c r="B575" s="5" t="s">
        <v>541</v>
      </c>
      <c r="C575" s="5">
        <v>14</v>
      </c>
      <c r="D575" s="8">
        <v>8.9158416805443089E-4</v>
      </c>
      <c r="E575" s="6">
        <v>46090</v>
      </c>
      <c r="F575" s="6">
        <v>46112</v>
      </c>
      <c r="G575" s="16">
        <f>VLOOKUP(A575,Sheet2!A:G,7,)</f>
        <v>0</v>
      </c>
      <c r="H575" s="16">
        <v>1</v>
      </c>
      <c r="I575" s="19">
        <f>IFERROR(J575-H575,0)</f>
        <v>0</v>
      </c>
      <c r="J575" s="16">
        <f>VLOOKUP(A575,Sheet2!A:H,8,)</f>
        <v>1</v>
      </c>
      <c r="K575" s="16"/>
      <c r="L575" s="16" t="s">
        <v>2583</v>
      </c>
      <c r="M575" s="16"/>
      <c r="N575" s="22"/>
      <c r="O575" s="22"/>
    </row>
    <row r="576" spans="1:15" ht="16" outlineLevel="3" x14ac:dyDescent="0.35">
      <c r="A576" s="4" t="s">
        <v>317</v>
      </c>
      <c r="B576" s="5"/>
      <c r="C576" s="5">
        <v>67</v>
      </c>
      <c r="D576" s="8"/>
      <c r="E576" s="6">
        <v>46159</v>
      </c>
      <c r="F576" s="6">
        <v>46254</v>
      </c>
      <c r="G576" s="17"/>
      <c r="H576" s="16"/>
      <c r="I576" s="16"/>
      <c r="J576" s="16"/>
      <c r="K576" s="16"/>
      <c r="L576" s="16"/>
      <c r="M576" s="16"/>
    </row>
    <row r="577" spans="1:15" ht="16" outlineLevel="3" x14ac:dyDescent="0.35">
      <c r="A577" s="4" t="s">
        <v>1794</v>
      </c>
      <c r="B577" s="5" t="s">
        <v>542</v>
      </c>
      <c r="C577" s="5">
        <v>14</v>
      </c>
      <c r="D577" s="8">
        <v>2.9111453118812753E-4</v>
      </c>
      <c r="E577" s="6">
        <v>46159</v>
      </c>
      <c r="F577" s="6">
        <v>46181</v>
      </c>
      <c r="G577" s="16">
        <f>VLOOKUP(A577,Sheet2!A:G,7,)</f>
        <v>0</v>
      </c>
      <c r="H577" s="16">
        <v>1</v>
      </c>
      <c r="I577" s="19">
        <f t="shared" ref="I577:I582" si="10">IFERROR(J577-H577,0)</f>
        <v>0</v>
      </c>
      <c r="J577" s="16">
        <f>VLOOKUP(A577,Sheet2!A:H,8,)</f>
        <v>1</v>
      </c>
      <c r="K577" s="16"/>
      <c r="L577" s="16" t="s">
        <v>2596</v>
      </c>
      <c r="M577" s="16"/>
      <c r="N577" s="22"/>
      <c r="O577" s="22"/>
    </row>
    <row r="578" spans="1:15" ht="16" outlineLevel="3" x14ac:dyDescent="0.35">
      <c r="A578" s="4" t="s">
        <v>1795</v>
      </c>
      <c r="B578" s="5" t="s">
        <v>543</v>
      </c>
      <c r="C578" s="5">
        <v>14</v>
      </c>
      <c r="D578" s="8">
        <v>1.1305797735132255E-3</v>
      </c>
      <c r="E578" s="6">
        <v>46183</v>
      </c>
      <c r="F578" s="6">
        <v>46202</v>
      </c>
      <c r="G578" s="16">
        <f>VLOOKUP(A578,Sheet2!A:G,7,)</f>
        <v>0</v>
      </c>
      <c r="H578" s="16">
        <v>0</v>
      </c>
      <c r="I578" s="19">
        <f t="shared" si="10"/>
        <v>1</v>
      </c>
      <c r="J578" s="16">
        <f>VLOOKUP(A578,Sheet2!A:H,8,)</f>
        <v>1</v>
      </c>
      <c r="K578" s="16"/>
      <c r="L578" s="16" t="s">
        <v>2597</v>
      </c>
      <c r="M578" s="16" t="s">
        <v>2616</v>
      </c>
      <c r="N578" s="22"/>
      <c r="O578" s="22"/>
    </row>
    <row r="579" spans="1:15" ht="16" outlineLevel="3" x14ac:dyDescent="0.35">
      <c r="A579" s="4" t="s">
        <v>1796</v>
      </c>
      <c r="B579" s="5" t="s">
        <v>544</v>
      </c>
      <c r="C579" s="5">
        <v>14</v>
      </c>
      <c r="D579" s="8">
        <v>2.7362960765508907E-4</v>
      </c>
      <c r="E579" s="6">
        <v>46202</v>
      </c>
      <c r="F579" s="6">
        <v>46219</v>
      </c>
      <c r="G579" s="16">
        <f>VLOOKUP(A579,Sheet2!A:G,7,)</f>
        <v>1</v>
      </c>
      <c r="H579" s="16">
        <v>1</v>
      </c>
      <c r="I579" s="19">
        <f t="shared" si="10"/>
        <v>0</v>
      </c>
      <c r="J579" s="16">
        <f>VLOOKUP(A579,Sheet2!A:H,8,)</f>
        <v>1</v>
      </c>
      <c r="K579" s="16"/>
      <c r="L579" s="16"/>
      <c r="M579" s="16"/>
      <c r="N579" s="22"/>
      <c r="O579" s="22"/>
    </row>
    <row r="580" spans="1:15" ht="16" outlineLevel="3" x14ac:dyDescent="0.35">
      <c r="A580" s="4" t="s">
        <v>1797</v>
      </c>
      <c r="B580" s="5" t="s">
        <v>545</v>
      </c>
      <c r="C580" s="5">
        <v>14</v>
      </c>
      <c r="D580" s="8">
        <v>1.9085434240594486E-4</v>
      </c>
      <c r="E580" s="6">
        <v>46204</v>
      </c>
      <c r="F580" s="6">
        <v>46223</v>
      </c>
      <c r="G580" s="16">
        <f>VLOOKUP(A580,Sheet2!A:G,7,)</f>
        <v>1</v>
      </c>
      <c r="H580" s="16">
        <v>1</v>
      </c>
      <c r="I580" s="19">
        <f t="shared" si="10"/>
        <v>0</v>
      </c>
      <c r="J580" s="16">
        <f>VLOOKUP(A580,Sheet2!A:H,8,)</f>
        <v>1</v>
      </c>
      <c r="K580" s="16"/>
      <c r="L580" s="16" t="s">
        <v>2598</v>
      </c>
      <c r="M580" s="16"/>
      <c r="N580" s="22"/>
      <c r="O580" s="22"/>
    </row>
    <row r="581" spans="1:15" ht="16" outlineLevel="3" x14ac:dyDescent="0.35">
      <c r="A581" s="4" t="s">
        <v>1798</v>
      </c>
      <c r="B581" s="5" t="s">
        <v>546</v>
      </c>
      <c r="C581" s="5">
        <v>14</v>
      </c>
      <c r="D581" s="8">
        <v>7.2259122764087443E-5</v>
      </c>
      <c r="E581" s="6">
        <v>46223</v>
      </c>
      <c r="F581" s="6">
        <v>46240</v>
      </c>
      <c r="G581" s="16">
        <f>VLOOKUP(A581,Sheet2!A:G,7,)</f>
        <v>1</v>
      </c>
      <c r="H581" s="16">
        <v>1</v>
      </c>
      <c r="I581" s="19">
        <f t="shared" si="10"/>
        <v>0</v>
      </c>
      <c r="J581" s="16">
        <f>VLOOKUP(A581,Sheet2!A:H,8,)</f>
        <v>1</v>
      </c>
      <c r="K581" s="16"/>
      <c r="L581" s="16" t="s">
        <v>2599</v>
      </c>
      <c r="M581" s="16"/>
      <c r="N581" s="22"/>
      <c r="O581" s="22"/>
    </row>
    <row r="582" spans="1:15" ht="16" outlineLevel="3" x14ac:dyDescent="0.35">
      <c r="A582" s="4" t="s">
        <v>1799</v>
      </c>
      <c r="B582" s="5" t="s">
        <v>547</v>
      </c>
      <c r="C582" s="5">
        <v>14</v>
      </c>
      <c r="D582" s="8">
        <v>8.4207853521809089E-4</v>
      </c>
      <c r="E582" s="6">
        <v>46237</v>
      </c>
      <c r="F582" s="6">
        <v>46254</v>
      </c>
      <c r="G582" s="16">
        <f>VLOOKUP(A582,Sheet2!A:G,7,)</f>
        <v>0</v>
      </c>
      <c r="H582" s="16">
        <v>0</v>
      </c>
      <c r="I582" s="19">
        <f t="shared" si="10"/>
        <v>0</v>
      </c>
      <c r="J582" s="16">
        <f>VLOOKUP(A582,Sheet2!A:H,8,)</f>
        <v>0</v>
      </c>
      <c r="K582" s="16"/>
      <c r="L582" s="16" t="s">
        <v>2651</v>
      </c>
      <c r="M582" s="16"/>
      <c r="N582" s="22"/>
      <c r="O582" s="22"/>
    </row>
    <row r="583" spans="1:15" ht="16" outlineLevel="3" x14ac:dyDescent="0.35">
      <c r="A583" s="4" t="s">
        <v>325</v>
      </c>
      <c r="B583" s="5"/>
      <c r="C583" s="5">
        <v>29</v>
      </c>
      <c r="D583" s="8"/>
      <c r="E583" s="6">
        <v>46114</v>
      </c>
      <c r="F583" s="6">
        <v>46154</v>
      </c>
      <c r="G583" s="17"/>
      <c r="H583" s="16"/>
      <c r="I583" s="16"/>
      <c r="J583" s="16"/>
      <c r="K583" s="16"/>
      <c r="L583" s="16"/>
      <c r="M583" s="16"/>
    </row>
    <row r="584" spans="1:15" ht="16" outlineLevel="3" x14ac:dyDescent="0.35">
      <c r="A584" s="4" t="s">
        <v>1800</v>
      </c>
      <c r="B584" s="5" t="s">
        <v>548</v>
      </c>
      <c r="C584" s="5">
        <v>14</v>
      </c>
      <c r="D584" s="8">
        <v>9.5387289624685801E-4</v>
      </c>
      <c r="E584" s="6">
        <v>46114</v>
      </c>
      <c r="F584" s="6">
        <v>46133</v>
      </c>
      <c r="G584" s="16">
        <f>VLOOKUP(A584,Sheet2!A:G,7,)</f>
        <v>0</v>
      </c>
      <c r="H584" s="16">
        <v>1</v>
      </c>
      <c r="I584" s="19">
        <f>IFERROR(J584-H584,0)</f>
        <v>0</v>
      </c>
      <c r="J584" s="16">
        <f>VLOOKUP(A584,Sheet2!A:H,8,)</f>
        <v>1</v>
      </c>
      <c r="K584" s="16"/>
      <c r="L584" s="16"/>
      <c r="M584" s="16"/>
      <c r="N584" s="22"/>
      <c r="O584" s="22"/>
    </row>
    <row r="585" spans="1:15" ht="16" outlineLevel="3" x14ac:dyDescent="0.35">
      <c r="A585" s="4" t="s">
        <v>1801</v>
      </c>
      <c r="B585" s="5" t="s">
        <v>549</v>
      </c>
      <c r="C585" s="5">
        <v>14</v>
      </c>
      <c r="D585" s="8">
        <v>4.0502471489652246E-3</v>
      </c>
      <c r="E585" s="6">
        <v>46135</v>
      </c>
      <c r="F585" s="6">
        <v>46154</v>
      </c>
      <c r="G585" s="16">
        <f>VLOOKUP(A585,Sheet2!A:G,7,)</f>
        <v>0</v>
      </c>
      <c r="H585" s="16">
        <v>1</v>
      </c>
      <c r="I585" s="19">
        <f>IFERROR(J585-H585,0)</f>
        <v>0</v>
      </c>
      <c r="J585" s="16">
        <f>VLOOKUP(A585,Sheet2!A:H,8,)</f>
        <v>1</v>
      </c>
      <c r="K585" s="16"/>
      <c r="L585" s="16"/>
      <c r="M585" s="16"/>
      <c r="N585" s="22"/>
      <c r="O585" s="22"/>
    </row>
    <row r="586" spans="1:15" ht="16" outlineLevel="3" x14ac:dyDescent="0.35">
      <c r="A586" s="4" t="s">
        <v>338</v>
      </c>
      <c r="B586" s="5"/>
      <c r="C586" s="5">
        <v>14</v>
      </c>
      <c r="D586" s="8"/>
      <c r="E586" s="6">
        <v>46187</v>
      </c>
      <c r="F586" s="6">
        <v>46204</v>
      </c>
      <c r="G586" s="17"/>
      <c r="H586" s="16"/>
      <c r="I586" s="16"/>
      <c r="J586" s="16"/>
      <c r="K586" s="16"/>
      <c r="L586" s="16"/>
      <c r="M586" s="16"/>
    </row>
    <row r="587" spans="1:15" ht="16" outlineLevel="3" x14ac:dyDescent="0.35">
      <c r="A587" s="4" t="s">
        <v>1802</v>
      </c>
      <c r="B587" s="5" t="s">
        <v>550</v>
      </c>
      <c r="C587" s="5">
        <v>14</v>
      </c>
      <c r="D587" s="8">
        <v>3.5662946916090012E-3</v>
      </c>
      <c r="E587" s="6">
        <v>46187</v>
      </c>
      <c r="F587" s="6">
        <v>46204</v>
      </c>
      <c r="G587" s="16">
        <f>VLOOKUP(A587,Sheet2!A:G,7,)</f>
        <v>0</v>
      </c>
      <c r="H587" s="16">
        <v>1</v>
      </c>
      <c r="I587" s="19">
        <f>IFERROR(J587-H587,0)</f>
        <v>0</v>
      </c>
      <c r="J587" s="16">
        <f>VLOOKUP(A587,Sheet2!A:H,8,)</f>
        <v>1</v>
      </c>
      <c r="K587" s="16"/>
      <c r="L587" s="16"/>
      <c r="M587" s="16"/>
      <c r="N587" s="22"/>
      <c r="O587" s="22"/>
    </row>
    <row r="588" spans="1:15" ht="16" outlineLevel="3" x14ac:dyDescent="0.35">
      <c r="A588" s="4" t="s">
        <v>343</v>
      </c>
      <c r="B588" s="5"/>
      <c r="C588" s="5">
        <v>14</v>
      </c>
      <c r="D588" s="8"/>
      <c r="E588" s="6">
        <v>46208</v>
      </c>
      <c r="F588" s="6">
        <v>46225</v>
      </c>
      <c r="G588" s="17"/>
      <c r="H588" s="16"/>
      <c r="I588" s="16"/>
      <c r="J588" s="16"/>
      <c r="K588" s="16"/>
      <c r="L588" s="16"/>
      <c r="M588" s="16"/>
    </row>
    <row r="589" spans="1:15" ht="16" outlineLevel="3" x14ac:dyDescent="0.35">
      <c r="A589" s="4" t="s">
        <v>1803</v>
      </c>
      <c r="B589" s="5" t="s">
        <v>551</v>
      </c>
      <c r="C589" s="5">
        <v>14</v>
      </c>
      <c r="D589" s="8">
        <v>2.8415624529232647E-4</v>
      </c>
      <c r="E589" s="6">
        <v>46208</v>
      </c>
      <c r="F589" s="6">
        <v>46225</v>
      </c>
      <c r="G589" s="16">
        <f>VLOOKUP(A589,Sheet2!A:G,7,)</f>
        <v>0</v>
      </c>
      <c r="H589" s="16">
        <v>0</v>
      </c>
      <c r="I589" s="19">
        <f>IFERROR(J589-H589,0)</f>
        <v>0</v>
      </c>
      <c r="J589" s="16">
        <f>VLOOKUP(A589,Sheet2!A:H,8,)</f>
        <v>0</v>
      </c>
      <c r="K589" s="16"/>
      <c r="L589" s="16" t="s">
        <v>2606</v>
      </c>
      <c r="M589" s="16"/>
      <c r="N589" s="22"/>
      <c r="O589" s="22"/>
    </row>
    <row r="590" spans="1:15" ht="16" outlineLevel="3" x14ac:dyDescent="0.35">
      <c r="A590" s="4" t="s">
        <v>1804</v>
      </c>
      <c r="B590" s="5" t="s">
        <v>552</v>
      </c>
      <c r="C590" s="5">
        <v>14</v>
      </c>
      <c r="D590" s="8">
        <v>3.6099125440719709E-4</v>
      </c>
      <c r="E590" s="6">
        <v>46208</v>
      </c>
      <c r="F590" s="6">
        <v>46225</v>
      </c>
      <c r="G590" s="16">
        <f>VLOOKUP(A590,Sheet2!A:G,7,)</f>
        <v>0</v>
      </c>
      <c r="H590" s="16">
        <v>0</v>
      </c>
      <c r="I590" s="19">
        <f>IFERROR(J590-H590,0)</f>
        <v>0</v>
      </c>
      <c r="J590" s="16">
        <f>VLOOKUP(A590,Sheet2!A:H,8,)</f>
        <v>0</v>
      </c>
      <c r="K590" s="16"/>
      <c r="L590" s="16" t="s">
        <v>2606</v>
      </c>
      <c r="M590" s="16"/>
      <c r="N590" s="22"/>
      <c r="O590" s="22"/>
    </row>
    <row r="591" spans="1:15" ht="16" outlineLevel="3" x14ac:dyDescent="0.35">
      <c r="A591" s="4" t="s">
        <v>1805</v>
      </c>
      <c r="B591" s="5" t="s">
        <v>553</v>
      </c>
      <c r="C591" s="5">
        <v>14</v>
      </c>
      <c r="D591" s="8">
        <v>5.2591207577464374E-4</v>
      </c>
      <c r="E591" s="6">
        <v>46208</v>
      </c>
      <c r="F591" s="6">
        <v>46225</v>
      </c>
      <c r="G591" s="16">
        <f>VLOOKUP(A591,Sheet2!A:G,7,)</f>
        <v>0</v>
      </c>
      <c r="H591" s="16">
        <v>1</v>
      </c>
      <c r="I591" s="19">
        <f>IFERROR(J591-H591,0)</f>
        <v>0</v>
      </c>
      <c r="J591" s="16">
        <f>VLOOKUP(A591,Sheet2!A:H,8,)</f>
        <v>1</v>
      </c>
      <c r="K591" s="16"/>
      <c r="L591" s="16"/>
      <c r="M591" s="16"/>
      <c r="N591" s="22"/>
      <c r="O591" s="22"/>
    </row>
    <row r="592" spans="1:15" ht="16" outlineLevel="3" x14ac:dyDescent="0.35">
      <c r="A592" s="4" t="s">
        <v>347</v>
      </c>
      <c r="B592" s="5"/>
      <c r="C592" s="5">
        <v>24</v>
      </c>
      <c r="D592" s="8"/>
      <c r="E592" s="6">
        <v>46237</v>
      </c>
      <c r="F592" s="6">
        <v>46268</v>
      </c>
      <c r="G592" s="17"/>
      <c r="H592" s="16"/>
      <c r="I592" s="16"/>
      <c r="J592" s="16"/>
      <c r="K592" s="16"/>
      <c r="L592" s="16"/>
      <c r="M592" s="16"/>
    </row>
    <row r="593" spans="1:15" ht="16" outlineLevel="3" x14ac:dyDescent="0.35">
      <c r="A593" s="4" t="s">
        <v>1806</v>
      </c>
      <c r="B593" s="5" t="s">
        <v>554</v>
      </c>
      <c r="C593" s="5">
        <v>14</v>
      </c>
      <c r="D593" s="8">
        <v>6.2121855272753821E-4</v>
      </c>
      <c r="E593" s="6">
        <v>46237</v>
      </c>
      <c r="F593" s="6">
        <v>46254</v>
      </c>
      <c r="G593" s="16">
        <f>VLOOKUP(A593,Sheet2!A:G,7,)</f>
        <v>1</v>
      </c>
      <c r="H593" s="16">
        <v>0.8</v>
      </c>
      <c r="I593" s="19">
        <f>IFERROR(J593-H593,0)</f>
        <v>0.14999999999999991</v>
      </c>
      <c r="J593" s="16">
        <f>VLOOKUP(A593,Sheet2!A:H,8,)</f>
        <v>0.95</v>
      </c>
      <c r="K593" s="16"/>
      <c r="L593" s="16"/>
      <c r="M593" s="16"/>
      <c r="N593" s="22"/>
      <c r="O593" s="22"/>
    </row>
    <row r="594" spans="1:15" ht="16" outlineLevel="3" x14ac:dyDescent="0.35">
      <c r="A594" s="4" t="s">
        <v>1807</v>
      </c>
      <c r="B594" s="5" t="s">
        <v>555</v>
      </c>
      <c r="C594" s="5">
        <v>14</v>
      </c>
      <c r="D594" s="8">
        <v>1.1052969519099304E-3</v>
      </c>
      <c r="E594" s="6">
        <v>46251</v>
      </c>
      <c r="F594" s="6">
        <v>46268</v>
      </c>
      <c r="G594" s="16">
        <f>VLOOKUP(A594,Sheet2!A:G,7,)</f>
        <v>0</v>
      </c>
      <c r="H594" s="16">
        <v>0</v>
      </c>
      <c r="I594" s="19">
        <f>IFERROR(J594-H594,0)</f>
        <v>0</v>
      </c>
      <c r="J594" s="16">
        <f>VLOOKUP(A594,Sheet2!A:H,8,)</f>
        <v>0</v>
      </c>
      <c r="K594" s="16"/>
      <c r="L594" s="16"/>
      <c r="M594" s="16"/>
      <c r="N594" s="22"/>
      <c r="O594" s="22"/>
    </row>
    <row r="595" spans="1:15" ht="16" outlineLevel="3" x14ac:dyDescent="0.35">
      <c r="A595" s="4" t="s">
        <v>556</v>
      </c>
      <c r="B595" s="5"/>
      <c r="C595" s="5">
        <v>161</v>
      </c>
      <c r="D595" s="8"/>
      <c r="E595" s="6">
        <v>46093</v>
      </c>
      <c r="F595" s="6">
        <v>46287</v>
      </c>
      <c r="G595" s="17"/>
      <c r="H595" s="16"/>
      <c r="I595" s="16"/>
      <c r="J595" s="16"/>
      <c r="K595" s="16"/>
      <c r="L595" s="16"/>
      <c r="M595" s="16"/>
    </row>
    <row r="596" spans="1:15" ht="16" outlineLevel="3" x14ac:dyDescent="0.35">
      <c r="A596" s="4" t="s">
        <v>351</v>
      </c>
      <c r="B596" s="5"/>
      <c r="C596" s="5">
        <v>29</v>
      </c>
      <c r="D596" s="8"/>
      <c r="E596" s="6">
        <v>46093</v>
      </c>
      <c r="F596" s="6">
        <v>46130</v>
      </c>
      <c r="G596" s="17"/>
      <c r="H596" s="16"/>
      <c r="I596" s="16"/>
      <c r="J596" s="16"/>
      <c r="K596" s="16"/>
      <c r="L596" s="16"/>
      <c r="M596" s="16"/>
    </row>
    <row r="597" spans="1:15" ht="16" outlineLevel="3" x14ac:dyDescent="0.35">
      <c r="A597" s="4" t="s">
        <v>1808</v>
      </c>
      <c r="B597" s="5" t="s">
        <v>557</v>
      </c>
      <c r="C597" s="5">
        <v>15</v>
      </c>
      <c r="D597" s="8">
        <v>9.4385842203603826E-3</v>
      </c>
      <c r="E597" s="6">
        <v>46093</v>
      </c>
      <c r="F597" s="6">
        <v>46113</v>
      </c>
      <c r="G597" s="16">
        <f>VLOOKUP(A597,Sheet2!A:G,7,)</f>
        <v>0</v>
      </c>
      <c r="H597" s="16">
        <v>1</v>
      </c>
      <c r="I597" s="19">
        <f>IFERROR(J597-H597,0)</f>
        <v>0</v>
      </c>
      <c r="J597" s="16">
        <f>VLOOKUP(A597,Sheet2!A:H,8,)</f>
        <v>1</v>
      </c>
      <c r="K597" s="16"/>
      <c r="L597" s="16"/>
      <c r="M597" s="16"/>
      <c r="N597" s="22"/>
      <c r="O597" s="22"/>
    </row>
    <row r="598" spans="1:15" ht="16" outlineLevel="3" x14ac:dyDescent="0.35">
      <c r="A598" s="4" t="s">
        <v>1809</v>
      </c>
      <c r="B598" s="5" t="s">
        <v>558</v>
      </c>
      <c r="C598" s="5">
        <v>15</v>
      </c>
      <c r="D598" s="8">
        <v>1.7831683361088618E-3</v>
      </c>
      <c r="E598" s="6">
        <v>46113</v>
      </c>
      <c r="F598" s="6">
        <v>46130</v>
      </c>
      <c r="G598" s="16">
        <f>VLOOKUP(A598,Sheet2!A:G,7,)</f>
        <v>0</v>
      </c>
      <c r="H598" s="16">
        <v>1</v>
      </c>
      <c r="I598" s="19">
        <f>IFERROR(J598-H598,0)</f>
        <v>0</v>
      </c>
      <c r="J598" s="16">
        <f>VLOOKUP(A598,Sheet2!A:H,8,)</f>
        <v>1</v>
      </c>
      <c r="K598" s="16"/>
      <c r="L598" s="16"/>
      <c r="M598" s="16"/>
      <c r="N598" s="22"/>
      <c r="O598" s="22"/>
    </row>
    <row r="599" spans="1:15" ht="16" outlineLevel="3" x14ac:dyDescent="0.35">
      <c r="A599" s="4" t="s">
        <v>354</v>
      </c>
      <c r="B599" s="5"/>
      <c r="C599" s="5">
        <v>78</v>
      </c>
      <c r="D599" s="8"/>
      <c r="E599" s="6">
        <v>46182</v>
      </c>
      <c r="F599" s="6">
        <v>46272</v>
      </c>
      <c r="G599" s="17"/>
      <c r="H599" s="16"/>
      <c r="I599" s="16"/>
      <c r="J599" s="16"/>
      <c r="K599" s="16"/>
      <c r="L599" s="16"/>
      <c r="M599" s="16"/>
    </row>
    <row r="600" spans="1:15" ht="16" outlineLevel="3" x14ac:dyDescent="0.35">
      <c r="A600" s="4" t="s">
        <v>1810</v>
      </c>
      <c r="B600" s="5" t="s">
        <v>559</v>
      </c>
      <c r="C600" s="5">
        <v>16</v>
      </c>
      <c r="D600" s="8">
        <v>5.8222906237625507E-4</v>
      </c>
      <c r="E600" s="6">
        <v>46182</v>
      </c>
      <c r="F600" s="6">
        <v>46200</v>
      </c>
      <c r="G600" s="16">
        <f>VLOOKUP(A600,Sheet2!A:G,7,)</f>
        <v>0</v>
      </c>
      <c r="H600" s="16">
        <v>1</v>
      </c>
      <c r="I600" s="19">
        <f t="shared" ref="I600:I605" si="11">IFERROR(J600-H600,0)</f>
        <v>0</v>
      </c>
      <c r="J600" s="16">
        <f>VLOOKUP(A600,Sheet2!A:H,8,)</f>
        <v>1</v>
      </c>
      <c r="K600" s="16"/>
      <c r="L600" s="16"/>
      <c r="M600" s="16"/>
      <c r="N600" s="22"/>
      <c r="O600" s="22"/>
    </row>
    <row r="601" spans="1:15" ht="16" outlineLevel="3" x14ac:dyDescent="0.35">
      <c r="A601" s="4" t="s">
        <v>1811</v>
      </c>
      <c r="B601" s="5" t="s">
        <v>560</v>
      </c>
      <c r="C601" s="5">
        <v>18</v>
      </c>
      <c r="D601" s="8">
        <v>2.261159547026451E-3</v>
      </c>
      <c r="E601" s="6">
        <v>46203</v>
      </c>
      <c r="F601" s="6">
        <v>46223</v>
      </c>
      <c r="G601" s="16">
        <f>VLOOKUP(A601,Sheet2!A:G,7,)</f>
        <v>0</v>
      </c>
      <c r="H601" s="16">
        <v>1</v>
      </c>
      <c r="I601" s="19">
        <f t="shared" si="11"/>
        <v>0</v>
      </c>
      <c r="J601" s="16">
        <f>VLOOKUP(A601,Sheet2!A:H,8,)</f>
        <v>1</v>
      </c>
      <c r="K601" s="16"/>
      <c r="L601" s="16"/>
      <c r="M601" s="16"/>
      <c r="N601" s="22"/>
      <c r="O601" s="22"/>
    </row>
    <row r="602" spans="1:15" ht="16" outlineLevel="3" x14ac:dyDescent="0.35">
      <c r="A602" s="4" t="s">
        <v>1812</v>
      </c>
      <c r="B602" s="5" t="s">
        <v>561</v>
      </c>
      <c r="C602" s="5">
        <v>16</v>
      </c>
      <c r="D602" s="8">
        <v>5.4725921531017813E-4</v>
      </c>
      <c r="E602" s="6">
        <v>46221</v>
      </c>
      <c r="F602" s="6">
        <v>46238</v>
      </c>
      <c r="G602" s="16">
        <f>VLOOKUP(A602,Sheet2!A:G,7,)</f>
        <v>0</v>
      </c>
      <c r="H602" s="16">
        <v>1</v>
      </c>
      <c r="I602" s="19">
        <f t="shared" si="11"/>
        <v>0</v>
      </c>
      <c r="J602" s="16">
        <f>VLOOKUP(A602,Sheet2!A:H,8,)</f>
        <v>1</v>
      </c>
      <c r="K602" s="16"/>
      <c r="L602" s="16"/>
      <c r="M602" s="16"/>
      <c r="N602" s="22"/>
      <c r="O602" s="22"/>
    </row>
    <row r="603" spans="1:15" ht="16" outlineLevel="3" x14ac:dyDescent="0.35">
      <c r="A603" s="4" t="s">
        <v>1813</v>
      </c>
      <c r="B603" s="5" t="s">
        <v>562</v>
      </c>
      <c r="C603" s="5">
        <v>18</v>
      </c>
      <c r="D603" s="8">
        <v>3.8170868481188973E-4</v>
      </c>
      <c r="E603" s="6">
        <v>46224</v>
      </c>
      <c r="F603" s="6">
        <v>46244</v>
      </c>
      <c r="G603" s="16">
        <f>VLOOKUP(A603,Sheet2!A:G,7,)</f>
        <v>0</v>
      </c>
      <c r="H603" s="16">
        <v>1</v>
      </c>
      <c r="I603" s="19">
        <f t="shared" si="11"/>
        <v>0</v>
      </c>
      <c r="J603" s="16">
        <f>VLOOKUP(A603,Sheet2!A:H,8,)</f>
        <v>1</v>
      </c>
      <c r="K603" s="16"/>
      <c r="L603" s="16"/>
      <c r="M603" s="16"/>
      <c r="N603" s="22"/>
      <c r="O603" s="22"/>
    </row>
    <row r="604" spans="1:15" ht="16" outlineLevel="3" x14ac:dyDescent="0.35">
      <c r="A604" s="4" t="s">
        <v>1814</v>
      </c>
      <c r="B604" s="5" t="s">
        <v>563</v>
      </c>
      <c r="C604" s="5">
        <v>15</v>
      </c>
      <c r="D604" s="8">
        <v>1.4451824552817489E-4</v>
      </c>
      <c r="E604" s="6">
        <v>46242</v>
      </c>
      <c r="F604" s="6">
        <v>46258</v>
      </c>
      <c r="G604" s="16">
        <f>VLOOKUP(A604,Sheet2!A:G,7,)</f>
        <v>0.4</v>
      </c>
      <c r="H604" s="16">
        <v>0</v>
      </c>
      <c r="I604" s="19">
        <f t="shared" si="11"/>
        <v>1</v>
      </c>
      <c r="J604" s="16">
        <f>VLOOKUP(A604,Sheet2!A:H,8,)</f>
        <v>1</v>
      </c>
      <c r="K604" s="16"/>
      <c r="L604" s="16" t="s">
        <v>2652</v>
      </c>
      <c r="M604" s="16"/>
      <c r="N604" s="22"/>
      <c r="O604" s="22"/>
    </row>
    <row r="605" spans="1:15" ht="16" outlineLevel="3" x14ac:dyDescent="0.35">
      <c r="A605" s="4" t="s">
        <v>1815</v>
      </c>
      <c r="B605" s="5" t="s">
        <v>564</v>
      </c>
      <c r="C605" s="5">
        <v>15</v>
      </c>
      <c r="D605" s="8">
        <v>1.6841570704361818E-3</v>
      </c>
      <c r="E605" s="6">
        <v>46256</v>
      </c>
      <c r="F605" s="6">
        <v>46272</v>
      </c>
      <c r="G605" s="16">
        <f>VLOOKUP(A605,Sheet2!A:G,7,)</f>
        <v>0</v>
      </c>
      <c r="H605" s="16">
        <v>1</v>
      </c>
      <c r="I605" s="19">
        <f t="shared" si="11"/>
        <v>0</v>
      </c>
      <c r="J605" s="16">
        <f>VLOOKUP(A605,Sheet2!A:H,8,)</f>
        <v>1</v>
      </c>
      <c r="K605" s="16"/>
      <c r="L605" s="16"/>
      <c r="M605" s="16"/>
      <c r="N605" s="22"/>
      <c r="O605" s="22"/>
    </row>
    <row r="606" spans="1:15" ht="16" outlineLevel="3" x14ac:dyDescent="0.35">
      <c r="A606" s="4" t="s">
        <v>362</v>
      </c>
      <c r="B606" s="5"/>
      <c r="C606" s="5">
        <v>36</v>
      </c>
      <c r="D606" s="8"/>
      <c r="E606" s="6">
        <v>46134</v>
      </c>
      <c r="F606" s="6">
        <v>46179</v>
      </c>
      <c r="G606" s="17"/>
      <c r="H606" s="16"/>
      <c r="I606" s="16"/>
      <c r="J606" s="16"/>
      <c r="K606" s="16"/>
      <c r="L606" s="16"/>
      <c r="M606" s="16"/>
    </row>
    <row r="607" spans="1:15" ht="16" outlineLevel="3" x14ac:dyDescent="0.35">
      <c r="A607" s="4" t="s">
        <v>1816</v>
      </c>
      <c r="B607" s="5" t="s">
        <v>565</v>
      </c>
      <c r="C607" s="5">
        <v>20</v>
      </c>
      <c r="D607" s="8">
        <v>1.907745792493716E-3</v>
      </c>
      <c r="E607" s="6">
        <v>46134</v>
      </c>
      <c r="F607" s="6">
        <v>46156</v>
      </c>
      <c r="G607" s="16">
        <f>VLOOKUP(A607,Sheet2!A:G,7,)</f>
        <v>0</v>
      </c>
      <c r="H607" s="16">
        <v>1</v>
      </c>
      <c r="I607" s="19">
        <f>IFERROR(J607-H607,0)</f>
        <v>0</v>
      </c>
      <c r="J607" s="16">
        <f>VLOOKUP(A607,Sheet2!A:H,8,)</f>
        <v>1</v>
      </c>
      <c r="K607" s="16"/>
      <c r="L607" s="16"/>
      <c r="M607" s="16"/>
      <c r="N607" s="22"/>
      <c r="O607" s="22"/>
    </row>
    <row r="608" spans="1:15" ht="16" outlineLevel="3" x14ac:dyDescent="0.35">
      <c r="A608" s="4" t="s">
        <v>1817</v>
      </c>
      <c r="B608" s="5" t="s">
        <v>566</v>
      </c>
      <c r="C608" s="5">
        <v>18</v>
      </c>
      <c r="D608" s="8">
        <v>8.1004942979304492E-3</v>
      </c>
      <c r="E608" s="6">
        <v>46155</v>
      </c>
      <c r="F608" s="6">
        <v>46179</v>
      </c>
      <c r="G608" s="16">
        <f>VLOOKUP(A608,Sheet2!A:G,7,)</f>
        <v>0</v>
      </c>
      <c r="H608" s="16">
        <v>1</v>
      </c>
      <c r="I608" s="19">
        <f>IFERROR(J608-H608,0)</f>
        <v>0</v>
      </c>
      <c r="J608" s="16">
        <f>VLOOKUP(A608,Sheet2!A:H,8,)</f>
        <v>1</v>
      </c>
      <c r="K608" s="16"/>
      <c r="L608" s="16"/>
      <c r="M608" s="16"/>
      <c r="N608" s="22"/>
      <c r="O608" s="22"/>
    </row>
    <row r="609" spans="1:15" ht="16" outlineLevel="3" x14ac:dyDescent="0.35">
      <c r="A609" s="4" t="s">
        <v>375</v>
      </c>
      <c r="B609" s="5"/>
      <c r="C609" s="5">
        <v>20</v>
      </c>
      <c r="D609" s="8"/>
      <c r="E609" s="6">
        <v>46205</v>
      </c>
      <c r="F609" s="6">
        <v>46228</v>
      </c>
      <c r="G609" s="17"/>
      <c r="H609" s="16"/>
      <c r="I609" s="16"/>
      <c r="J609" s="16"/>
      <c r="K609" s="16"/>
      <c r="L609" s="16"/>
      <c r="M609" s="16"/>
    </row>
    <row r="610" spans="1:15" ht="16" outlineLevel="3" x14ac:dyDescent="0.35">
      <c r="A610" s="4" t="s">
        <v>1818</v>
      </c>
      <c r="B610" s="5" t="s">
        <v>567</v>
      </c>
      <c r="C610" s="5">
        <v>20</v>
      </c>
      <c r="D610" s="8">
        <v>7.1325893832180024E-3</v>
      </c>
      <c r="E610" s="6">
        <v>46205</v>
      </c>
      <c r="F610" s="6">
        <v>46228</v>
      </c>
      <c r="G610" s="16">
        <f>VLOOKUP(A610,Sheet2!A:G,7,)</f>
        <v>0</v>
      </c>
      <c r="H610" s="16">
        <v>1</v>
      </c>
      <c r="I610" s="19">
        <f>IFERROR(J610-H610,0)</f>
        <v>0</v>
      </c>
      <c r="J610" s="16">
        <f>VLOOKUP(A610,Sheet2!A:H,8,)</f>
        <v>1</v>
      </c>
      <c r="K610" s="16"/>
      <c r="L610" s="16"/>
      <c r="M610" s="16"/>
      <c r="N610" s="22"/>
      <c r="O610" s="22"/>
    </row>
    <row r="611" spans="1:15" ht="16" outlineLevel="3" x14ac:dyDescent="0.35">
      <c r="A611" s="4" t="s">
        <v>380</v>
      </c>
      <c r="B611" s="5"/>
      <c r="C611" s="5">
        <v>18</v>
      </c>
      <c r="D611" s="8"/>
      <c r="E611" s="6">
        <v>46226</v>
      </c>
      <c r="F611" s="6">
        <v>46246</v>
      </c>
      <c r="G611" s="17"/>
      <c r="H611" s="16"/>
      <c r="I611" s="16"/>
      <c r="J611" s="16"/>
      <c r="K611" s="16"/>
      <c r="L611" s="16"/>
      <c r="M611" s="16"/>
    </row>
    <row r="612" spans="1:15" ht="16" outlineLevel="3" x14ac:dyDescent="0.35">
      <c r="A612" s="4" t="s">
        <v>1819</v>
      </c>
      <c r="B612" s="5" t="s">
        <v>568</v>
      </c>
      <c r="C612" s="5">
        <v>18</v>
      </c>
      <c r="D612" s="8">
        <v>5.6831249058465294E-4</v>
      </c>
      <c r="E612" s="6">
        <v>46226</v>
      </c>
      <c r="F612" s="6">
        <v>46246</v>
      </c>
      <c r="G612" s="16">
        <f>VLOOKUP(A612,Sheet2!A:G,7,)</f>
        <v>0</v>
      </c>
      <c r="H612" s="16">
        <v>1</v>
      </c>
      <c r="I612" s="19">
        <f>IFERROR(J612-H612,0)</f>
        <v>0</v>
      </c>
      <c r="J612" s="16">
        <f>VLOOKUP(A612,Sheet2!A:H,8,)</f>
        <v>1</v>
      </c>
      <c r="K612" s="16"/>
      <c r="L612" s="16"/>
      <c r="M612" s="16"/>
      <c r="N612" s="22"/>
      <c r="O612" s="22"/>
    </row>
    <row r="613" spans="1:15" ht="16" outlineLevel="3" x14ac:dyDescent="0.35">
      <c r="A613" s="4" t="s">
        <v>1820</v>
      </c>
      <c r="B613" s="5" t="s">
        <v>569</v>
      </c>
      <c r="C613" s="5">
        <v>18</v>
      </c>
      <c r="D613" s="8">
        <v>7.2198250881439418E-4</v>
      </c>
      <c r="E613" s="6">
        <v>46226</v>
      </c>
      <c r="F613" s="6">
        <v>46246</v>
      </c>
      <c r="G613" s="16">
        <f>VLOOKUP(A613,Sheet2!A:G,7,)</f>
        <v>0</v>
      </c>
      <c r="H613" s="16">
        <v>1</v>
      </c>
      <c r="I613" s="19">
        <f>IFERROR(J613-H613,0)</f>
        <v>0</v>
      </c>
      <c r="J613" s="16">
        <f>VLOOKUP(A613,Sheet2!A:H,8,)</f>
        <v>1</v>
      </c>
      <c r="K613" s="16"/>
      <c r="L613" s="16"/>
      <c r="M613" s="16"/>
      <c r="N613" s="22"/>
      <c r="O613" s="22"/>
    </row>
    <row r="614" spans="1:15" ht="16" outlineLevel="3" x14ac:dyDescent="0.35">
      <c r="A614" s="4" t="s">
        <v>1821</v>
      </c>
      <c r="B614" s="5" t="s">
        <v>570</v>
      </c>
      <c r="C614" s="5">
        <v>18</v>
      </c>
      <c r="D614" s="8">
        <v>1.0518241515492875E-3</v>
      </c>
      <c r="E614" s="6">
        <v>46226</v>
      </c>
      <c r="F614" s="6">
        <v>46246</v>
      </c>
      <c r="G614" s="16">
        <f>VLOOKUP(A614,Sheet2!A:G,7,)</f>
        <v>0</v>
      </c>
      <c r="H614" s="16">
        <v>1</v>
      </c>
      <c r="I614" s="19">
        <f>IFERROR(J614-H614,0)</f>
        <v>0</v>
      </c>
      <c r="J614" s="16">
        <f>VLOOKUP(A614,Sheet2!A:H,8,)</f>
        <v>1</v>
      </c>
      <c r="K614" s="16"/>
      <c r="L614" s="16"/>
      <c r="M614" s="16"/>
      <c r="N614" s="22"/>
      <c r="O614" s="22"/>
    </row>
    <row r="615" spans="1:15" ht="16" outlineLevel="3" x14ac:dyDescent="0.35">
      <c r="A615" s="4" t="s">
        <v>384</v>
      </c>
      <c r="B615" s="5"/>
      <c r="C615" s="5">
        <v>28</v>
      </c>
      <c r="D615" s="8"/>
      <c r="E615" s="6">
        <v>46256</v>
      </c>
      <c r="F615" s="6">
        <v>46287</v>
      </c>
      <c r="G615" s="17"/>
      <c r="H615" s="16"/>
      <c r="I615" s="16"/>
      <c r="J615" s="16"/>
      <c r="K615" s="16"/>
      <c r="L615" s="16"/>
      <c r="M615" s="16"/>
    </row>
    <row r="616" spans="1:15" ht="16" outlineLevel="3" x14ac:dyDescent="0.35">
      <c r="A616" s="4" t="s">
        <v>1822</v>
      </c>
      <c r="B616" s="5" t="s">
        <v>571</v>
      </c>
      <c r="C616" s="5">
        <v>16</v>
      </c>
      <c r="D616" s="8">
        <v>1.2424371054550764E-3</v>
      </c>
      <c r="E616" s="6">
        <v>46256</v>
      </c>
      <c r="F616" s="6">
        <v>46273</v>
      </c>
      <c r="G616" s="16">
        <f>VLOOKUP(A616,Sheet2!A:G,7,)</f>
        <v>0</v>
      </c>
      <c r="H616" s="16">
        <v>1</v>
      </c>
      <c r="I616" s="19">
        <f>IFERROR(J616-H616,0)</f>
        <v>0</v>
      </c>
      <c r="J616" s="16">
        <f>VLOOKUP(A616,Sheet2!A:H,8,)</f>
        <v>1</v>
      </c>
      <c r="K616" s="16"/>
      <c r="L616" s="16"/>
      <c r="M616" s="16"/>
      <c r="N616" s="22"/>
      <c r="O616" s="22"/>
    </row>
    <row r="617" spans="1:15" ht="16" outlineLevel="3" x14ac:dyDescent="0.35">
      <c r="A617" s="4" t="s">
        <v>1823</v>
      </c>
      <c r="B617" s="5" t="s">
        <v>572</v>
      </c>
      <c r="C617" s="5">
        <v>16</v>
      </c>
      <c r="D617" s="8">
        <v>2.2105939038198608E-3</v>
      </c>
      <c r="E617" s="6">
        <v>46270</v>
      </c>
      <c r="F617" s="6">
        <v>46287</v>
      </c>
      <c r="G617" s="16">
        <f>VLOOKUP(A617,Sheet2!A:G,7,)</f>
        <v>0</v>
      </c>
      <c r="H617" s="16">
        <v>0</v>
      </c>
      <c r="I617" s="19">
        <f>IFERROR(J617-H617,0)</f>
        <v>1</v>
      </c>
      <c r="J617" s="16">
        <f>VLOOKUP(A617,Sheet2!A:H,8,)</f>
        <v>1</v>
      </c>
      <c r="K617" s="16"/>
      <c r="L617" s="16"/>
      <c r="M617" s="16"/>
      <c r="N617" s="22"/>
      <c r="O617" s="22"/>
    </row>
    <row r="618" spans="1:15" ht="16" outlineLevel="3" x14ac:dyDescent="0.35">
      <c r="A618" s="4" t="s">
        <v>573</v>
      </c>
      <c r="B618" s="5"/>
      <c r="C618" s="5">
        <v>194</v>
      </c>
      <c r="D618" s="8"/>
      <c r="E618" s="6">
        <v>46114</v>
      </c>
      <c r="F618" s="6">
        <v>46307</v>
      </c>
      <c r="G618" s="17"/>
      <c r="H618" s="16"/>
      <c r="I618" s="16"/>
      <c r="J618" s="16"/>
      <c r="K618" s="16"/>
      <c r="L618" s="16"/>
      <c r="M618" s="16"/>
    </row>
    <row r="619" spans="1:15" ht="16" outlineLevel="3" x14ac:dyDescent="0.35">
      <c r="A619" s="4" t="s">
        <v>388</v>
      </c>
      <c r="B619" s="5"/>
      <c r="C619" s="5">
        <v>35</v>
      </c>
      <c r="D619" s="8"/>
      <c r="E619" s="6">
        <v>46114</v>
      </c>
      <c r="F619" s="6">
        <v>46148</v>
      </c>
      <c r="G619" s="17"/>
      <c r="H619" s="16"/>
      <c r="I619" s="16"/>
      <c r="J619" s="16"/>
      <c r="K619" s="16"/>
      <c r="L619" s="16"/>
      <c r="M619" s="16"/>
    </row>
    <row r="620" spans="1:15" ht="16" outlineLevel="3" x14ac:dyDescent="0.35">
      <c r="A620" s="4" t="s">
        <v>1824</v>
      </c>
      <c r="B620" s="5" t="s">
        <v>574</v>
      </c>
      <c r="C620" s="5">
        <v>20</v>
      </c>
      <c r="D620" s="8">
        <v>2.8315752661081148E-2</v>
      </c>
      <c r="E620" s="6">
        <v>46114</v>
      </c>
      <c r="F620" s="6">
        <v>46133</v>
      </c>
      <c r="G620" s="16">
        <f>VLOOKUP(A620,Sheet2!A:G,7,)</f>
        <v>0</v>
      </c>
      <c r="H620" s="16">
        <v>1</v>
      </c>
      <c r="I620" s="19">
        <f>IFERROR(J620-H620,0)</f>
        <v>0</v>
      </c>
      <c r="J620" s="16">
        <f>VLOOKUP(A620,Sheet2!A:H,8,)</f>
        <v>1</v>
      </c>
      <c r="K620" s="16"/>
      <c r="L620" s="16"/>
      <c r="M620" s="16"/>
      <c r="N620" s="22"/>
      <c r="O620" s="22"/>
    </row>
    <row r="621" spans="1:15" ht="16" outlineLevel="3" x14ac:dyDescent="0.35">
      <c r="A621" s="4" t="s">
        <v>1825</v>
      </c>
      <c r="B621" s="5" t="s">
        <v>575</v>
      </c>
      <c r="C621" s="5">
        <v>18</v>
      </c>
      <c r="D621" s="8">
        <v>5.3495050083265851E-3</v>
      </c>
      <c r="E621" s="6">
        <v>46131</v>
      </c>
      <c r="F621" s="6">
        <v>46148</v>
      </c>
      <c r="G621" s="16">
        <f>VLOOKUP(A621,Sheet2!A:G,7,)</f>
        <v>0</v>
      </c>
      <c r="H621" s="16">
        <v>0.95</v>
      </c>
      <c r="I621" s="19">
        <f>IFERROR(J621-H621,0)</f>
        <v>0</v>
      </c>
      <c r="J621" s="16">
        <f>VLOOKUP(A621,Sheet2!A:H,8,)</f>
        <v>0.95</v>
      </c>
      <c r="K621" s="16"/>
      <c r="L621" s="16" t="s">
        <v>2668</v>
      </c>
      <c r="M621" s="16"/>
      <c r="N621" s="22"/>
      <c r="O621" s="22"/>
    </row>
    <row r="622" spans="1:15" ht="16" outlineLevel="3" x14ac:dyDescent="0.35">
      <c r="A622" s="4" t="s">
        <v>391</v>
      </c>
      <c r="B622" s="5"/>
      <c r="C622" s="5">
        <v>90</v>
      </c>
      <c r="D622" s="8"/>
      <c r="E622" s="6">
        <v>46201</v>
      </c>
      <c r="F622" s="6">
        <v>46290</v>
      </c>
      <c r="G622" s="17"/>
      <c r="H622" s="16"/>
      <c r="I622" s="16"/>
      <c r="J622" s="16"/>
      <c r="K622" s="16"/>
      <c r="L622" s="16"/>
      <c r="M622" s="16"/>
    </row>
    <row r="623" spans="1:15" ht="16" outlineLevel="3" x14ac:dyDescent="0.35">
      <c r="A623" s="4" t="s">
        <v>1826</v>
      </c>
      <c r="B623" s="5" t="s">
        <v>576</v>
      </c>
      <c r="C623" s="5">
        <v>16</v>
      </c>
      <c r="D623" s="8">
        <v>1.7466871871287652E-3</v>
      </c>
      <c r="E623" s="6">
        <v>46201</v>
      </c>
      <c r="F623" s="6">
        <v>46216</v>
      </c>
      <c r="G623" s="16">
        <f>VLOOKUP(A623,Sheet2!A:G,7,)</f>
        <v>1</v>
      </c>
      <c r="H623" s="16">
        <v>1</v>
      </c>
      <c r="I623" s="19">
        <f t="shared" ref="I623:I628" si="12">IFERROR(J623-H623,0)</f>
        <v>0</v>
      </c>
      <c r="J623" s="16">
        <f>VLOOKUP(A623,Sheet2!A:H,8,)</f>
        <v>1</v>
      </c>
      <c r="K623" s="16"/>
      <c r="L623" s="16"/>
      <c r="M623" s="16"/>
      <c r="N623" s="22"/>
      <c r="O623" s="22"/>
    </row>
    <row r="624" spans="1:15" ht="16" outlineLevel="3" x14ac:dyDescent="0.35">
      <c r="A624" s="4" t="s">
        <v>1827</v>
      </c>
      <c r="B624" s="5" t="s">
        <v>577</v>
      </c>
      <c r="C624" s="5">
        <v>18</v>
      </c>
      <c r="D624" s="8">
        <v>6.7834786410793527E-3</v>
      </c>
      <c r="E624" s="6">
        <v>46224</v>
      </c>
      <c r="F624" s="6">
        <v>46241</v>
      </c>
      <c r="G624" s="16">
        <f>VLOOKUP(A624,Sheet2!A:G,7,)</f>
        <v>0</v>
      </c>
      <c r="H624" s="16">
        <v>0</v>
      </c>
      <c r="I624" s="19">
        <f t="shared" si="12"/>
        <v>0</v>
      </c>
      <c r="J624" s="16">
        <f>VLOOKUP(A624,Sheet2!A:H,8,)</f>
        <v>0</v>
      </c>
      <c r="K624" s="16"/>
      <c r="L624" s="16" t="s">
        <v>2653</v>
      </c>
      <c r="M624" s="16"/>
      <c r="N624" s="22"/>
      <c r="O624" s="22"/>
    </row>
    <row r="625" spans="1:15" ht="16" outlineLevel="3" x14ac:dyDescent="0.35">
      <c r="A625" s="4" t="s">
        <v>1828</v>
      </c>
      <c r="B625" s="5" t="s">
        <v>578</v>
      </c>
      <c r="C625" s="5">
        <v>15</v>
      </c>
      <c r="D625" s="8">
        <v>1.6417776459305342E-3</v>
      </c>
      <c r="E625" s="6">
        <v>46239</v>
      </c>
      <c r="F625" s="6">
        <v>46253</v>
      </c>
      <c r="G625" s="16">
        <f>VLOOKUP(A625,Sheet2!A:G,7,)</f>
        <v>1</v>
      </c>
      <c r="H625" s="16">
        <v>1</v>
      </c>
      <c r="I625" s="19">
        <f t="shared" si="12"/>
        <v>0</v>
      </c>
      <c r="J625" s="16">
        <f>VLOOKUP(A625,Sheet2!A:H,8,)</f>
        <v>1</v>
      </c>
      <c r="K625" s="16"/>
      <c r="L625" s="16" t="s">
        <v>2653</v>
      </c>
      <c r="M625" s="16"/>
      <c r="N625" s="22"/>
      <c r="O625" s="22"/>
    </row>
    <row r="626" spans="1:15" ht="16" outlineLevel="3" x14ac:dyDescent="0.35">
      <c r="A626" s="4" t="s">
        <v>1829</v>
      </c>
      <c r="B626" s="5" t="s">
        <v>579</v>
      </c>
      <c r="C626" s="5">
        <v>20</v>
      </c>
      <c r="D626" s="8">
        <v>1.1451260544356691E-3</v>
      </c>
      <c r="E626" s="6">
        <v>46245</v>
      </c>
      <c r="F626" s="6">
        <v>46264</v>
      </c>
      <c r="G626" s="16">
        <f>VLOOKUP(A626,Sheet2!A:G,7,)</f>
        <v>1</v>
      </c>
      <c r="H626" s="16">
        <v>1</v>
      </c>
      <c r="I626" s="19">
        <f t="shared" si="12"/>
        <v>0</v>
      </c>
      <c r="J626" s="16">
        <f>VLOOKUP(A626,Sheet2!A:H,8,)</f>
        <v>1</v>
      </c>
      <c r="K626" s="16"/>
      <c r="L626" s="16" t="s">
        <v>2653</v>
      </c>
      <c r="M626" s="16"/>
      <c r="N626" s="22"/>
      <c r="O626" s="22"/>
    </row>
    <row r="627" spans="1:15" ht="16" outlineLevel="3" x14ac:dyDescent="0.35">
      <c r="A627" s="4" t="s">
        <v>1830</v>
      </c>
      <c r="B627" s="5" t="s">
        <v>580</v>
      </c>
      <c r="C627" s="5">
        <v>18</v>
      </c>
      <c r="D627" s="8">
        <v>4.3355473658452466E-4</v>
      </c>
      <c r="E627" s="6">
        <v>46259</v>
      </c>
      <c r="F627" s="6">
        <v>46276</v>
      </c>
      <c r="G627" s="16">
        <f>VLOOKUP(A627,Sheet2!A:G,7,)</f>
        <v>0</v>
      </c>
      <c r="H627" s="16">
        <v>1</v>
      </c>
      <c r="I627" s="19">
        <f t="shared" si="12"/>
        <v>0</v>
      </c>
      <c r="J627" s="16">
        <f>VLOOKUP(A627,Sheet2!A:H,8,)</f>
        <v>1</v>
      </c>
      <c r="K627" s="16"/>
      <c r="L627" s="16"/>
      <c r="M627" s="16"/>
      <c r="N627" s="22"/>
      <c r="O627" s="22"/>
    </row>
    <row r="628" spans="1:15" ht="16" outlineLevel="3" x14ac:dyDescent="0.35">
      <c r="A628" s="4" t="s">
        <v>1831</v>
      </c>
      <c r="B628" s="5" t="s">
        <v>581</v>
      </c>
      <c r="C628" s="5">
        <v>18</v>
      </c>
      <c r="D628" s="8">
        <v>5.0524712113085455E-3</v>
      </c>
      <c r="E628" s="6">
        <v>46273</v>
      </c>
      <c r="F628" s="6">
        <v>46290</v>
      </c>
      <c r="G628" s="16">
        <f>VLOOKUP(A628,Sheet2!A:G,7,)</f>
        <v>0</v>
      </c>
      <c r="H628" s="16">
        <v>0</v>
      </c>
      <c r="I628" s="19">
        <f t="shared" si="12"/>
        <v>0</v>
      </c>
      <c r="J628" s="16">
        <f>VLOOKUP(A628,Sheet2!A:H,8,)</f>
        <v>0</v>
      </c>
      <c r="K628" s="16"/>
      <c r="L628" s="16"/>
      <c r="M628" s="16"/>
      <c r="N628" s="22"/>
      <c r="O628" s="22"/>
    </row>
    <row r="629" spans="1:15" ht="16" outlineLevel="3" x14ac:dyDescent="0.35">
      <c r="A629" s="4" t="s">
        <v>399</v>
      </c>
      <c r="B629" s="5"/>
      <c r="C629" s="5">
        <v>43</v>
      </c>
      <c r="D629" s="8"/>
      <c r="E629" s="6">
        <v>46157</v>
      </c>
      <c r="F629" s="6">
        <v>46199</v>
      </c>
      <c r="G629" s="17"/>
      <c r="H629" s="16"/>
      <c r="I629" s="16"/>
      <c r="J629" s="16"/>
      <c r="K629" s="16"/>
      <c r="L629" s="16"/>
      <c r="M629" s="16"/>
    </row>
    <row r="630" spans="1:15" ht="16" outlineLevel="3" x14ac:dyDescent="0.35">
      <c r="A630" s="4" t="s">
        <v>1832</v>
      </c>
      <c r="B630" s="5" t="s">
        <v>582</v>
      </c>
      <c r="C630" s="5">
        <v>16</v>
      </c>
      <c r="D630" s="8">
        <v>5.723237377481147E-3</v>
      </c>
      <c r="E630" s="6">
        <v>46157</v>
      </c>
      <c r="F630" s="6">
        <v>46172</v>
      </c>
      <c r="G630" s="16">
        <f>VLOOKUP(A630,Sheet2!A:G,7,)</f>
        <v>0</v>
      </c>
      <c r="H630" s="16">
        <v>1</v>
      </c>
      <c r="I630" s="19">
        <f>IFERROR(J630-H630,0)</f>
        <v>0</v>
      </c>
      <c r="J630" s="16">
        <f>VLOOKUP(A630,Sheet2!A:H,8,)</f>
        <v>1</v>
      </c>
      <c r="K630" s="16"/>
      <c r="L630" s="16"/>
      <c r="M630" s="16"/>
      <c r="N630" s="22"/>
      <c r="O630" s="22"/>
    </row>
    <row r="631" spans="1:15" ht="16" outlineLevel="3" x14ac:dyDescent="0.35">
      <c r="A631" s="4" t="s">
        <v>1833</v>
      </c>
      <c r="B631" s="5" t="s">
        <v>583</v>
      </c>
      <c r="C631" s="5">
        <v>20</v>
      </c>
      <c r="D631" s="8">
        <v>2.4301482893791346E-2</v>
      </c>
      <c r="E631" s="6">
        <v>46180</v>
      </c>
      <c r="F631" s="6">
        <v>46199</v>
      </c>
      <c r="G631" s="16">
        <f>VLOOKUP(A631,Sheet2!A:G,7,)</f>
        <v>0</v>
      </c>
      <c r="H631" s="16">
        <v>0</v>
      </c>
      <c r="I631" s="19">
        <f>IFERROR(J631-H631,0)</f>
        <v>0</v>
      </c>
      <c r="J631" s="16">
        <f>VLOOKUP(A631,Sheet2!A:H,8,)</f>
        <v>0</v>
      </c>
      <c r="K631" s="16"/>
      <c r="L631" s="16" t="s">
        <v>2600</v>
      </c>
      <c r="M631" s="16"/>
      <c r="N631" s="22"/>
      <c r="O631" s="22"/>
    </row>
    <row r="632" spans="1:15" ht="16" outlineLevel="3" x14ac:dyDescent="0.35">
      <c r="A632" s="4" t="s">
        <v>412</v>
      </c>
      <c r="B632" s="5"/>
      <c r="C632" s="5">
        <v>20</v>
      </c>
      <c r="D632" s="8"/>
      <c r="E632" s="6">
        <v>46229</v>
      </c>
      <c r="F632" s="6">
        <v>46248</v>
      </c>
      <c r="G632" s="17"/>
      <c r="H632" s="16"/>
      <c r="I632" s="16"/>
      <c r="J632" s="16"/>
      <c r="K632" s="16"/>
      <c r="L632" s="16"/>
      <c r="M632" s="16"/>
    </row>
    <row r="633" spans="1:15" ht="16" outlineLevel="3" x14ac:dyDescent="0.35">
      <c r="A633" s="4" t="s">
        <v>1834</v>
      </c>
      <c r="B633" s="5" t="s">
        <v>584</v>
      </c>
      <c r="C633" s="5">
        <v>20</v>
      </c>
      <c r="D633" s="8">
        <v>2.1397768149654006E-2</v>
      </c>
      <c r="E633" s="6">
        <v>46229</v>
      </c>
      <c r="F633" s="6">
        <v>46248</v>
      </c>
      <c r="G633" s="16">
        <f>VLOOKUP(A633,Sheet2!A:G,7,)</f>
        <v>0.35</v>
      </c>
      <c r="H633" s="16">
        <v>0</v>
      </c>
      <c r="I633" s="19">
        <f>IFERROR(J633-H633,0)</f>
        <v>0.05</v>
      </c>
      <c r="J633" s="16">
        <f>VLOOKUP(A633,Sheet2!A:H,8,)</f>
        <v>0.05</v>
      </c>
      <c r="K633" s="16"/>
      <c r="L633" s="16" t="s">
        <v>2654</v>
      </c>
      <c r="M633" s="16"/>
      <c r="N633" s="22"/>
      <c r="O633" s="22"/>
    </row>
    <row r="634" spans="1:15" ht="16" outlineLevel="3" x14ac:dyDescent="0.35">
      <c r="A634" s="4" t="s">
        <v>417</v>
      </c>
      <c r="B634" s="5"/>
      <c r="C634" s="5">
        <v>20</v>
      </c>
      <c r="D634" s="8"/>
      <c r="E634" s="6">
        <v>46247</v>
      </c>
      <c r="F634" s="6">
        <v>46266</v>
      </c>
      <c r="G634" s="17"/>
      <c r="H634" s="16"/>
      <c r="I634" s="16"/>
      <c r="J634" s="16"/>
      <c r="K634" s="16"/>
      <c r="L634" s="16"/>
      <c r="M634" s="16"/>
    </row>
    <row r="635" spans="1:15" ht="16" outlineLevel="3" x14ac:dyDescent="0.35">
      <c r="A635" s="4" t="s">
        <v>1835</v>
      </c>
      <c r="B635" s="5" t="s">
        <v>585</v>
      </c>
      <c r="C635" s="5">
        <v>20</v>
      </c>
      <c r="D635" s="8">
        <v>1.7049374717539589E-3</v>
      </c>
      <c r="E635" s="6">
        <v>46247</v>
      </c>
      <c r="F635" s="6">
        <v>46266</v>
      </c>
      <c r="G635" s="16">
        <f>VLOOKUP(A635,Sheet2!A:G,7,)</f>
        <v>0</v>
      </c>
      <c r="H635" s="16">
        <v>0</v>
      </c>
      <c r="I635" s="19">
        <f>IFERROR(J635-H635,0)</f>
        <v>0</v>
      </c>
      <c r="J635" s="16">
        <f>VLOOKUP(A635,Sheet2!A:H,8,)</f>
        <v>0</v>
      </c>
      <c r="K635" s="16"/>
      <c r="L635" s="16"/>
      <c r="M635" s="16"/>
      <c r="N635" s="22"/>
      <c r="O635" s="22"/>
    </row>
    <row r="636" spans="1:15" ht="16" outlineLevel="3" x14ac:dyDescent="0.35">
      <c r="A636" s="4" t="s">
        <v>1836</v>
      </c>
      <c r="B636" s="5" t="s">
        <v>586</v>
      </c>
      <c r="C636" s="5">
        <v>20</v>
      </c>
      <c r="D636" s="8">
        <v>2.1659475264431825E-3</v>
      </c>
      <c r="E636" s="6">
        <v>46247</v>
      </c>
      <c r="F636" s="6">
        <v>46266</v>
      </c>
      <c r="G636" s="16">
        <f>VLOOKUP(A636,Sheet2!A:G,7,)</f>
        <v>0</v>
      </c>
      <c r="H636" s="16">
        <v>0</v>
      </c>
      <c r="I636" s="19">
        <f>IFERROR(J636-H636,0)</f>
        <v>0</v>
      </c>
      <c r="J636" s="16">
        <f>VLOOKUP(A636,Sheet2!A:H,8,)</f>
        <v>0</v>
      </c>
      <c r="K636" s="16"/>
      <c r="L636" s="16"/>
      <c r="M636" s="16"/>
      <c r="N636" s="22"/>
      <c r="O636" s="22"/>
    </row>
    <row r="637" spans="1:15" ht="16" outlineLevel="3" x14ac:dyDescent="0.35">
      <c r="A637" s="4" t="s">
        <v>1837</v>
      </c>
      <c r="B637" s="5" t="s">
        <v>587</v>
      </c>
      <c r="C637" s="5">
        <v>20</v>
      </c>
      <c r="D637" s="8">
        <v>3.1554724546478622E-3</v>
      </c>
      <c r="E637" s="6">
        <v>46247</v>
      </c>
      <c r="F637" s="6">
        <v>46266</v>
      </c>
      <c r="G637" s="16">
        <f>VLOOKUP(A637,Sheet2!A:G,7,)</f>
        <v>1</v>
      </c>
      <c r="H637" s="16">
        <v>0.8</v>
      </c>
      <c r="I637" s="19">
        <f>IFERROR(J637-H637,0)</f>
        <v>0</v>
      </c>
      <c r="J637" s="16">
        <f>VLOOKUP(A637,Sheet2!A:H,8,)</f>
        <v>0.8</v>
      </c>
      <c r="K637" s="16"/>
      <c r="L637" s="16" t="s">
        <v>2604</v>
      </c>
      <c r="M637" s="16"/>
      <c r="N637" s="22"/>
      <c r="O637" s="22"/>
    </row>
    <row r="638" spans="1:15" ht="16" outlineLevel="3" x14ac:dyDescent="0.35">
      <c r="A638" s="4" t="s">
        <v>421</v>
      </c>
      <c r="B638" s="5"/>
      <c r="C638" s="5">
        <v>34</v>
      </c>
      <c r="D638" s="8"/>
      <c r="E638" s="6">
        <v>46274</v>
      </c>
      <c r="F638" s="6">
        <v>46307</v>
      </c>
      <c r="G638" s="17"/>
      <c r="H638" s="16"/>
      <c r="I638" s="16"/>
      <c r="J638" s="16"/>
      <c r="K638" s="16"/>
      <c r="L638" s="16"/>
      <c r="M638" s="16"/>
    </row>
    <row r="639" spans="1:15" ht="16" outlineLevel="3" x14ac:dyDescent="0.35">
      <c r="A639" s="4" t="s">
        <v>1838</v>
      </c>
      <c r="B639" s="5" t="s">
        <v>588</v>
      </c>
      <c r="C639" s="5">
        <v>15</v>
      </c>
      <c r="D639" s="8">
        <v>3.7273113163652292E-3</v>
      </c>
      <c r="E639" s="6">
        <v>46274</v>
      </c>
      <c r="F639" s="6">
        <v>46288</v>
      </c>
      <c r="G639" s="16">
        <f>VLOOKUP(A639,Sheet2!A:G,7,)</f>
        <v>0</v>
      </c>
      <c r="H639" s="16">
        <v>0</v>
      </c>
      <c r="I639" s="19">
        <f>IFERROR(J639-H639,0)</f>
        <v>0</v>
      </c>
      <c r="J639" s="16">
        <f>VLOOKUP(A639,Sheet2!A:H,8,)</f>
        <v>0</v>
      </c>
      <c r="K639" s="16"/>
      <c r="L639" s="16"/>
      <c r="M639" s="16"/>
      <c r="N639" s="22"/>
      <c r="O639" s="22"/>
    </row>
    <row r="640" spans="1:15" ht="16" outlineLevel="3" x14ac:dyDescent="0.35">
      <c r="A640" s="4" t="s">
        <v>1839</v>
      </c>
      <c r="B640" s="5" t="s">
        <v>589</v>
      </c>
      <c r="C640" s="5">
        <v>20</v>
      </c>
      <c r="D640" s="8">
        <v>6.631781711459582E-3</v>
      </c>
      <c r="E640" s="6">
        <v>46288</v>
      </c>
      <c r="F640" s="6">
        <v>46307</v>
      </c>
      <c r="G640" s="16">
        <f>VLOOKUP(A640,Sheet2!A:G,7,)</f>
        <v>0</v>
      </c>
      <c r="H640" s="16">
        <v>0</v>
      </c>
      <c r="I640" s="19">
        <f>IFERROR(J640-H640,0)</f>
        <v>0</v>
      </c>
      <c r="J640" s="16">
        <f>VLOOKUP(A640,Sheet2!A:H,8,)</f>
        <v>0</v>
      </c>
      <c r="K640" s="16"/>
      <c r="L640" s="16"/>
      <c r="M640" s="16"/>
      <c r="N640" s="22"/>
      <c r="O640" s="22"/>
    </row>
    <row r="641" spans="1:15" ht="16" outlineLevel="2" x14ac:dyDescent="0.35">
      <c r="A641" s="4" t="s">
        <v>424</v>
      </c>
      <c r="B641" s="5"/>
      <c r="C641" s="5">
        <v>259</v>
      </c>
      <c r="D641" s="8"/>
      <c r="E641" s="6">
        <v>46114</v>
      </c>
      <c r="F641" s="6">
        <v>46372</v>
      </c>
      <c r="G641" s="17"/>
      <c r="H641" s="16"/>
      <c r="I641" s="16"/>
      <c r="J641" s="16"/>
      <c r="K641" s="16"/>
      <c r="L641" s="16"/>
      <c r="M641" s="16"/>
    </row>
    <row r="642" spans="1:15" ht="16" outlineLevel="3" x14ac:dyDescent="0.35">
      <c r="A642" s="4" t="s">
        <v>590</v>
      </c>
      <c r="B642" s="5"/>
      <c r="C642" s="5">
        <v>112</v>
      </c>
      <c r="D642" s="8"/>
      <c r="E642" s="6">
        <v>46114</v>
      </c>
      <c r="F642" s="6">
        <v>46247</v>
      </c>
      <c r="G642" s="17"/>
      <c r="H642" s="16"/>
      <c r="I642" s="16"/>
      <c r="J642" s="16"/>
      <c r="K642" s="16"/>
      <c r="L642" s="16"/>
      <c r="M642" s="16"/>
    </row>
    <row r="643" spans="1:15" ht="16" outlineLevel="3" x14ac:dyDescent="0.35">
      <c r="A643" s="4" t="s">
        <v>286</v>
      </c>
      <c r="B643" s="5"/>
      <c r="C643" s="5">
        <v>20</v>
      </c>
      <c r="D643" s="8"/>
      <c r="E643" s="6">
        <v>46159</v>
      </c>
      <c r="F643" s="6">
        <v>46184</v>
      </c>
      <c r="G643" s="17"/>
      <c r="H643" s="16"/>
      <c r="I643" s="16"/>
      <c r="J643" s="16"/>
      <c r="K643" s="16"/>
      <c r="L643" s="16"/>
      <c r="M643" s="16"/>
    </row>
    <row r="644" spans="1:15" ht="16" outlineLevel="3" x14ac:dyDescent="0.35">
      <c r="A644" s="4" t="s">
        <v>1840</v>
      </c>
      <c r="B644" s="5" t="s">
        <v>591</v>
      </c>
      <c r="C644" s="5">
        <v>20</v>
      </c>
      <c r="D644" s="8">
        <v>1.1901738713832585E-2</v>
      </c>
      <c r="E644" s="6">
        <v>46159</v>
      </c>
      <c r="F644" s="6">
        <v>46184</v>
      </c>
      <c r="G644" s="16">
        <f>VLOOKUP(A644,Sheet2!A:G,7,)</f>
        <v>0</v>
      </c>
      <c r="H644" s="16">
        <v>1</v>
      </c>
      <c r="I644" s="19">
        <f>IFERROR(J644-H644,0)</f>
        <v>0</v>
      </c>
      <c r="J644" s="16">
        <f>VLOOKUP(A644,Sheet2!A:H,8,)</f>
        <v>1</v>
      </c>
      <c r="K644" s="16"/>
      <c r="L644" s="16"/>
      <c r="M644" s="16"/>
      <c r="N644" s="22"/>
      <c r="O644" s="22"/>
    </row>
    <row r="645" spans="1:15" ht="16" outlineLevel="3" x14ac:dyDescent="0.35">
      <c r="A645" s="4" t="s">
        <v>288</v>
      </c>
      <c r="B645" s="5"/>
      <c r="C645" s="5">
        <v>26</v>
      </c>
      <c r="D645" s="8"/>
      <c r="E645" s="6">
        <v>46114</v>
      </c>
      <c r="F645" s="6">
        <v>46144</v>
      </c>
      <c r="G645" s="17"/>
      <c r="H645" s="16"/>
      <c r="I645" s="16"/>
      <c r="J645" s="16"/>
      <c r="K645" s="16"/>
      <c r="L645" s="16"/>
      <c r="M645" s="16"/>
    </row>
    <row r="646" spans="1:15" ht="16" outlineLevel="3" x14ac:dyDescent="0.35">
      <c r="A646" s="4" t="s">
        <v>1841</v>
      </c>
      <c r="B646" s="5" t="s">
        <v>592</v>
      </c>
      <c r="C646" s="5">
        <v>26</v>
      </c>
      <c r="D646" s="8">
        <v>4.9901654284938259E-3</v>
      </c>
      <c r="E646" s="6">
        <v>46114</v>
      </c>
      <c r="F646" s="6">
        <v>46144</v>
      </c>
      <c r="G646" s="16">
        <f>VLOOKUP(A646,Sheet2!A:G,7,)</f>
        <v>0</v>
      </c>
      <c r="H646" s="16">
        <v>1</v>
      </c>
      <c r="I646" s="19">
        <f>IFERROR(J646-H646,0)</f>
        <v>0</v>
      </c>
      <c r="J646" s="16">
        <f>VLOOKUP(A646,Sheet2!A:H,8,)</f>
        <v>1</v>
      </c>
      <c r="K646" s="16"/>
      <c r="L646" s="16"/>
      <c r="M646" s="16"/>
      <c r="N646" s="22"/>
      <c r="O646" s="22"/>
    </row>
    <row r="647" spans="1:15" ht="16" outlineLevel="3" x14ac:dyDescent="0.35">
      <c r="A647" s="4" t="s">
        <v>292</v>
      </c>
      <c r="B647" s="5"/>
      <c r="C647" s="5">
        <v>24</v>
      </c>
      <c r="D647" s="8"/>
      <c r="E647" s="6">
        <v>46159</v>
      </c>
      <c r="F647" s="6">
        <v>46189</v>
      </c>
      <c r="G647" s="17"/>
      <c r="H647" s="16"/>
      <c r="I647" s="16"/>
      <c r="J647" s="16"/>
      <c r="K647" s="16"/>
      <c r="L647" s="16"/>
      <c r="M647" s="16"/>
    </row>
    <row r="648" spans="1:15" ht="16" outlineLevel="3" x14ac:dyDescent="0.35">
      <c r="A648" s="4" t="s">
        <v>1842</v>
      </c>
      <c r="B648" s="5" t="s">
        <v>593</v>
      </c>
      <c r="C648" s="5">
        <v>24</v>
      </c>
      <c r="D648" s="8">
        <v>1.1394653629176086E-2</v>
      </c>
      <c r="E648" s="6">
        <v>46159</v>
      </c>
      <c r="F648" s="6">
        <v>46189</v>
      </c>
      <c r="G648" s="16">
        <f>VLOOKUP(A648,Sheet2!A:G,7,)</f>
        <v>0</v>
      </c>
      <c r="H648" s="16">
        <v>1</v>
      </c>
      <c r="I648" s="19">
        <f>IFERROR(J648-H648,0)</f>
        <v>0</v>
      </c>
      <c r="J648" s="16">
        <f>VLOOKUP(A648,Sheet2!A:H,8,)</f>
        <v>1</v>
      </c>
      <c r="K648" s="16"/>
      <c r="L648" s="16"/>
      <c r="M648" s="16"/>
      <c r="N648" s="22"/>
      <c r="O648" s="22"/>
    </row>
    <row r="649" spans="1:15" ht="16" outlineLevel="3" x14ac:dyDescent="0.35">
      <c r="A649" s="4" t="s">
        <v>296</v>
      </c>
      <c r="B649" s="5"/>
      <c r="C649" s="5">
        <v>54</v>
      </c>
      <c r="D649" s="8"/>
      <c r="E649" s="6">
        <v>46159</v>
      </c>
      <c r="F649" s="6">
        <v>46224</v>
      </c>
      <c r="G649" s="17"/>
      <c r="H649" s="16"/>
      <c r="I649" s="16"/>
      <c r="J649" s="16"/>
      <c r="K649" s="16"/>
      <c r="L649" s="16"/>
      <c r="M649" s="16"/>
    </row>
    <row r="650" spans="1:15" ht="16" outlineLevel="3" x14ac:dyDescent="0.35">
      <c r="A650" s="4" t="s">
        <v>1843</v>
      </c>
      <c r="B650" s="5" t="s">
        <v>594</v>
      </c>
      <c r="C650" s="5">
        <v>18</v>
      </c>
      <c r="D650" s="8">
        <v>3.7657511231210476E-3</v>
      </c>
      <c r="E650" s="6">
        <v>46159</v>
      </c>
      <c r="F650" s="6">
        <v>46182</v>
      </c>
      <c r="G650" s="16">
        <f>VLOOKUP(A650,Sheet2!A:G,7,)</f>
        <v>0</v>
      </c>
      <c r="H650" s="16">
        <v>1</v>
      </c>
      <c r="I650" s="19">
        <f>IFERROR(J650-H650,0)</f>
        <v>0</v>
      </c>
      <c r="J650" s="16">
        <f>VLOOKUP(A650,Sheet2!A:H,8,)</f>
        <v>1</v>
      </c>
      <c r="K650" s="16"/>
      <c r="L650" s="16"/>
      <c r="M650" s="16"/>
      <c r="N650" s="22"/>
      <c r="O650" s="22"/>
    </row>
    <row r="651" spans="1:15" ht="16" outlineLevel="3" x14ac:dyDescent="0.35">
      <c r="A651" s="4" t="s">
        <v>1844</v>
      </c>
      <c r="B651" s="5" t="s">
        <v>595</v>
      </c>
      <c r="C651" s="5">
        <v>20</v>
      </c>
      <c r="D651" s="8">
        <v>1.2743026176955058E-2</v>
      </c>
      <c r="E651" s="6">
        <v>46183</v>
      </c>
      <c r="F651" s="6">
        <v>46205</v>
      </c>
      <c r="G651" s="16">
        <f>VLOOKUP(A651,Sheet2!A:G,7,)</f>
        <v>1</v>
      </c>
      <c r="H651" s="16">
        <v>1</v>
      </c>
      <c r="I651" s="19">
        <f>IFERROR(J651-H651,0)</f>
        <v>0</v>
      </c>
      <c r="J651" s="16">
        <f>VLOOKUP(A651,Sheet2!A:H,8,)</f>
        <v>1</v>
      </c>
      <c r="K651" s="16"/>
      <c r="L651" s="16"/>
      <c r="M651" s="16"/>
      <c r="N651" s="22"/>
      <c r="O651" s="22"/>
    </row>
    <row r="652" spans="1:15" ht="16" outlineLevel="3" x14ac:dyDescent="0.35">
      <c r="A652" s="4" t="s">
        <v>1845</v>
      </c>
      <c r="B652" s="5" t="s">
        <v>596</v>
      </c>
      <c r="C652" s="5">
        <v>16</v>
      </c>
      <c r="D652" s="8">
        <v>1.1475268204970033E-2</v>
      </c>
      <c r="E652" s="6">
        <v>46207</v>
      </c>
      <c r="F652" s="6">
        <v>46224</v>
      </c>
      <c r="G652" s="16">
        <f>VLOOKUP(A652,Sheet2!A:G,7,)</f>
        <v>0</v>
      </c>
      <c r="H652" s="16">
        <v>1</v>
      </c>
      <c r="I652" s="19">
        <f>IFERROR(J652-H652,0)</f>
        <v>0</v>
      </c>
      <c r="J652" s="16">
        <f>VLOOKUP(A652,Sheet2!A:H,8,)</f>
        <v>1</v>
      </c>
      <c r="K652" s="16"/>
      <c r="L652" s="16"/>
      <c r="M652" s="16"/>
      <c r="N652" s="22"/>
      <c r="O652" s="22"/>
    </row>
    <row r="653" spans="1:15" ht="16" outlineLevel="3" x14ac:dyDescent="0.35">
      <c r="A653" s="4" t="s">
        <v>446</v>
      </c>
      <c r="B653" s="5"/>
      <c r="C653" s="5">
        <v>20</v>
      </c>
      <c r="D653" s="8"/>
      <c r="E653" s="6">
        <v>46225</v>
      </c>
      <c r="F653" s="6">
        <v>46247</v>
      </c>
      <c r="G653" s="17"/>
      <c r="H653" s="16"/>
      <c r="I653" s="16"/>
      <c r="J653" s="16"/>
      <c r="K653" s="16"/>
      <c r="L653" s="16"/>
      <c r="M653" s="16"/>
    </row>
    <row r="654" spans="1:15" ht="16" outlineLevel="3" x14ac:dyDescent="0.35">
      <c r="A654" s="4" t="s">
        <v>1846</v>
      </c>
      <c r="B654" s="5" t="s">
        <v>597</v>
      </c>
      <c r="C654" s="5">
        <v>20</v>
      </c>
      <c r="D654" s="8">
        <v>4.2428659888315491E-2</v>
      </c>
      <c r="E654" s="6">
        <v>46225</v>
      </c>
      <c r="F654" s="6">
        <v>46247</v>
      </c>
      <c r="G654" s="16">
        <f>VLOOKUP(A654,Sheet2!A:G,7,)</f>
        <v>0</v>
      </c>
      <c r="H654" s="16">
        <v>1</v>
      </c>
      <c r="I654" s="19">
        <f>IFERROR(J654-H654,0)</f>
        <v>0</v>
      </c>
      <c r="J654" s="16">
        <f>VLOOKUP(A654,Sheet2!A:H,8,)</f>
        <v>1</v>
      </c>
      <c r="K654" s="16"/>
      <c r="L654" s="16"/>
      <c r="M654" s="16"/>
      <c r="N654" s="22"/>
      <c r="O654" s="22"/>
    </row>
    <row r="655" spans="1:15" ht="16" outlineLevel="3" x14ac:dyDescent="0.35">
      <c r="A655" s="4" t="s">
        <v>598</v>
      </c>
      <c r="B655" s="5"/>
      <c r="C655" s="5">
        <v>86</v>
      </c>
      <c r="D655" s="8"/>
      <c r="E655" s="6">
        <v>46145</v>
      </c>
      <c r="F655" s="6">
        <v>46267</v>
      </c>
      <c r="G655" s="17"/>
      <c r="H655" s="16"/>
      <c r="I655" s="16"/>
      <c r="J655" s="16"/>
      <c r="K655" s="16"/>
      <c r="L655" s="16"/>
      <c r="M655" s="16"/>
    </row>
    <row r="656" spans="1:15" ht="16" outlineLevel="3" x14ac:dyDescent="0.35">
      <c r="A656" s="4" t="s">
        <v>323</v>
      </c>
      <c r="B656" s="5"/>
      <c r="C656" s="5">
        <v>14</v>
      </c>
      <c r="D656" s="8"/>
      <c r="E656" s="6">
        <v>46187</v>
      </c>
      <c r="F656" s="6">
        <v>46204</v>
      </c>
      <c r="G656" s="17"/>
      <c r="H656" s="16"/>
      <c r="I656" s="16"/>
      <c r="J656" s="16"/>
      <c r="K656" s="16"/>
      <c r="L656" s="16"/>
      <c r="M656" s="16"/>
    </row>
    <row r="657" spans="1:15" ht="16" outlineLevel="3" x14ac:dyDescent="0.35">
      <c r="A657" s="4" t="s">
        <v>1847</v>
      </c>
      <c r="B657" s="5" t="s">
        <v>599</v>
      </c>
      <c r="C657" s="5">
        <v>14</v>
      </c>
      <c r="D657" s="8">
        <v>1.1901738713832585E-2</v>
      </c>
      <c r="E657" s="6">
        <v>46187</v>
      </c>
      <c r="F657" s="6">
        <v>46204</v>
      </c>
      <c r="G657" s="16">
        <f>VLOOKUP(A657,Sheet2!A:G,7,)</f>
        <v>0</v>
      </c>
      <c r="H657" s="16">
        <v>1</v>
      </c>
      <c r="I657" s="19">
        <f>IFERROR(J657-H657,0)</f>
        <v>0</v>
      </c>
      <c r="J657" s="16">
        <f>VLOOKUP(A657,Sheet2!A:H,8,)</f>
        <v>1</v>
      </c>
      <c r="K657" s="16"/>
      <c r="L657" s="16"/>
      <c r="M657" s="16"/>
      <c r="N657" s="22"/>
      <c r="O657" s="22"/>
    </row>
    <row r="658" spans="1:15" ht="16" outlineLevel="3" x14ac:dyDescent="0.35">
      <c r="A658" s="4" t="s">
        <v>325</v>
      </c>
      <c r="B658" s="5"/>
      <c r="C658" s="5">
        <v>14</v>
      </c>
      <c r="D658" s="8"/>
      <c r="E658" s="6">
        <v>46145</v>
      </c>
      <c r="F658" s="6">
        <v>46162</v>
      </c>
      <c r="G658" s="17"/>
      <c r="H658" s="16"/>
      <c r="I658" s="16"/>
      <c r="J658" s="16"/>
      <c r="K658" s="16"/>
      <c r="L658" s="16"/>
      <c r="M658" s="16"/>
    </row>
    <row r="659" spans="1:15" ht="16" outlineLevel="3" x14ac:dyDescent="0.35">
      <c r="A659" s="4" t="s">
        <v>1848</v>
      </c>
      <c r="B659" s="5" t="s">
        <v>600</v>
      </c>
      <c r="C659" s="5">
        <v>14</v>
      </c>
      <c r="D659" s="8">
        <v>4.9901654284938259E-3</v>
      </c>
      <c r="E659" s="6">
        <v>46145</v>
      </c>
      <c r="F659" s="6">
        <v>46162</v>
      </c>
      <c r="G659" s="16">
        <f>VLOOKUP(A659,Sheet2!A:G,7,)</f>
        <v>0</v>
      </c>
      <c r="H659" s="16">
        <v>1</v>
      </c>
      <c r="I659" s="19">
        <f>IFERROR(J659-H659,0)</f>
        <v>0</v>
      </c>
      <c r="J659" s="16">
        <f>VLOOKUP(A659,Sheet2!A:H,8,)</f>
        <v>1</v>
      </c>
      <c r="K659" s="16"/>
      <c r="L659" s="16"/>
      <c r="M659" s="16"/>
      <c r="N659" s="22"/>
      <c r="O659" s="22"/>
    </row>
    <row r="660" spans="1:15" ht="16" outlineLevel="3" x14ac:dyDescent="0.35">
      <c r="A660" s="4" t="s">
        <v>460</v>
      </c>
      <c r="B660" s="5"/>
      <c r="C660" s="5">
        <v>14</v>
      </c>
      <c r="D660" s="8"/>
      <c r="E660" s="6">
        <v>46190</v>
      </c>
      <c r="F660" s="6">
        <v>46209</v>
      </c>
      <c r="G660" s="17"/>
      <c r="H660" s="16"/>
      <c r="I660" s="16"/>
      <c r="J660" s="16"/>
      <c r="K660" s="16"/>
      <c r="L660" s="16"/>
      <c r="M660" s="16"/>
    </row>
    <row r="661" spans="1:15" ht="16" outlineLevel="3" x14ac:dyDescent="0.35">
      <c r="A661" s="4" t="s">
        <v>1849</v>
      </c>
      <c r="B661" s="5" t="s">
        <v>601</v>
      </c>
      <c r="C661" s="5">
        <v>14</v>
      </c>
      <c r="D661" s="8">
        <v>1.1394653629176086E-2</v>
      </c>
      <c r="E661" s="6">
        <v>46190</v>
      </c>
      <c r="F661" s="6">
        <v>46209</v>
      </c>
      <c r="G661" s="16">
        <f>VLOOKUP(A661,Sheet2!A:G,7,)</f>
        <v>0</v>
      </c>
      <c r="H661" s="16">
        <v>1</v>
      </c>
      <c r="I661" s="19">
        <f>IFERROR(J661-H661,0)</f>
        <v>0</v>
      </c>
      <c r="J661" s="16">
        <f>VLOOKUP(A661,Sheet2!A:H,8,)</f>
        <v>1</v>
      </c>
      <c r="K661" s="16"/>
      <c r="L661" s="16"/>
      <c r="M661" s="16"/>
      <c r="N661" s="22"/>
      <c r="O661" s="22"/>
    </row>
    <row r="662" spans="1:15" ht="16" outlineLevel="3" x14ac:dyDescent="0.35">
      <c r="A662" s="4" t="s">
        <v>333</v>
      </c>
      <c r="B662" s="5"/>
      <c r="C662" s="5">
        <v>44</v>
      </c>
      <c r="D662" s="8"/>
      <c r="E662" s="6">
        <v>46183</v>
      </c>
      <c r="F662" s="6">
        <v>46244</v>
      </c>
      <c r="G662" s="17"/>
      <c r="H662" s="16"/>
      <c r="I662" s="16"/>
      <c r="J662" s="16"/>
      <c r="K662" s="16"/>
      <c r="L662" s="16"/>
      <c r="M662" s="16"/>
    </row>
    <row r="663" spans="1:15" ht="16" outlineLevel="3" x14ac:dyDescent="0.35">
      <c r="A663" s="4" t="s">
        <v>1850</v>
      </c>
      <c r="B663" s="5" t="s">
        <v>602</v>
      </c>
      <c r="C663" s="5">
        <v>14</v>
      </c>
      <c r="D663" s="8">
        <v>3.7657511231210476E-3</v>
      </c>
      <c r="E663" s="6">
        <v>46183</v>
      </c>
      <c r="F663" s="6">
        <v>46202</v>
      </c>
      <c r="G663" s="16">
        <f>VLOOKUP(A663,Sheet2!A:G,7,)</f>
        <v>0</v>
      </c>
      <c r="H663" s="16">
        <v>1</v>
      </c>
      <c r="I663" s="19">
        <f>IFERROR(J663-H663,0)</f>
        <v>0</v>
      </c>
      <c r="J663" s="16">
        <f>VLOOKUP(A663,Sheet2!A:H,8,)</f>
        <v>1</v>
      </c>
      <c r="K663" s="16"/>
      <c r="L663" s="16"/>
      <c r="M663" s="16"/>
      <c r="N663" s="22"/>
      <c r="O663" s="22"/>
    </row>
    <row r="664" spans="1:15" ht="16" outlineLevel="3" x14ac:dyDescent="0.35">
      <c r="A664" s="4" t="s">
        <v>1851</v>
      </c>
      <c r="B664" s="5" t="s">
        <v>603</v>
      </c>
      <c r="C664" s="5">
        <v>14</v>
      </c>
      <c r="D664" s="8">
        <v>1.2743026176955058E-2</v>
      </c>
      <c r="E664" s="6">
        <v>46208</v>
      </c>
      <c r="F664" s="6">
        <v>46225</v>
      </c>
      <c r="G664" s="16">
        <f>VLOOKUP(A664,Sheet2!A:G,7,)</f>
        <v>1</v>
      </c>
      <c r="H664" s="16">
        <v>0.2</v>
      </c>
      <c r="I664" s="19">
        <f>IFERROR(J664-H664,0)</f>
        <v>0</v>
      </c>
      <c r="J664" s="16">
        <f>VLOOKUP(A664,Sheet2!A:H,8,)</f>
        <v>0.2</v>
      </c>
      <c r="K664" s="16"/>
      <c r="L664" s="16" t="s">
        <v>2641</v>
      </c>
      <c r="M664" s="16"/>
      <c r="N664" s="22"/>
      <c r="O664" s="22"/>
    </row>
    <row r="665" spans="1:15" ht="16" outlineLevel="3" x14ac:dyDescent="0.35">
      <c r="A665" s="4" t="s">
        <v>1852</v>
      </c>
      <c r="B665" s="5" t="s">
        <v>604</v>
      </c>
      <c r="C665" s="5">
        <v>14</v>
      </c>
      <c r="D665" s="8">
        <v>1.1475268204970033E-2</v>
      </c>
      <c r="E665" s="6">
        <v>46225</v>
      </c>
      <c r="F665" s="6">
        <v>46244</v>
      </c>
      <c r="G665" s="16">
        <f>VLOOKUP(A665,Sheet2!A:G,7,)</f>
        <v>0</v>
      </c>
      <c r="H665" s="16">
        <v>0.8</v>
      </c>
      <c r="I665" s="19">
        <f>IFERROR(J665-H665,0)</f>
        <v>0</v>
      </c>
      <c r="J665" s="16">
        <f>VLOOKUP(A665,Sheet2!A:H,8,)</f>
        <v>0.8</v>
      </c>
      <c r="K665" s="16"/>
      <c r="L665" s="16" t="s">
        <v>2607</v>
      </c>
      <c r="M665" s="16"/>
      <c r="N665" s="22"/>
      <c r="O665" s="22"/>
    </row>
    <row r="666" spans="1:15" ht="16" outlineLevel="3" x14ac:dyDescent="0.35">
      <c r="A666" s="4" t="s">
        <v>471</v>
      </c>
      <c r="B666" s="5"/>
      <c r="C666" s="5">
        <v>14</v>
      </c>
      <c r="D666" s="8"/>
      <c r="E666" s="6">
        <v>46250</v>
      </c>
      <c r="F666" s="6">
        <v>46267</v>
      </c>
      <c r="G666" s="17"/>
      <c r="H666" s="16"/>
      <c r="I666" s="16"/>
      <c r="J666" s="16"/>
      <c r="K666" s="16"/>
      <c r="L666" s="16"/>
      <c r="M666" s="16"/>
    </row>
    <row r="667" spans="1:15" ht="16" outlineLevel="3" x14ac:dyDescent="0.35">
      <c r="A667" s="4" t="s">
        <v>1853</v>
      </c>
      <c r="B667" s="5" t="s">
        <v>605</v>
      </c>
      <c r="C667" s="5">
        <v>14</v>
      </c>
      <c r="D667" s="8">
        <v>4.2428659888315491E-2</v>
      </c>
      <c r="E667" s="6">
        <v>46250</v>
      </c>
      <c r="F667" s="6">
        <v>46267</v>
      </c>
      <c r="G667" s="16">
        <f>VLOOKUP(A667,Sheet2!A:G,7,)</f>
        <v>0</v>
      </c>
      <c r="H667" s="16">
        <v>1</v>
      </c>
      <c r="I667" s="19">
        <f>IFERROR(J667-H667,0)</f>
        <v>0</v>
      </c>
      <c r="J667" s="16">
        <f>VLOOKUP(A667,Sheet2!A:H,8,)</f>
        <v>1</v>
      </c>
      <c r="K667" s="16"/>
      <c r="L667" s="16"/>
      <c r="M667" s="16"/>
      <c r="N667" s="22"/>
      <c r="O667" s="22"/>
    </row>
    <row r="668" spans="1:15" ht="16" outlineLevel="3" x14ac:dyDescent="0.35">
      <c r="A668" s="4" t="s">
        <v>606</v>
      </c>
      <c r="B668" s="5"/>
      <c r="C668" s="5">
        <v>107</v>
      </c>
      <c r="D668" s="8"/>
      <c r="E668" s="6">
        <v>46163</v>
      </c>
      <c r="F668" s="6">
        <v>46292</v>
      </c>
      <c r="G668" s="17"/>
      <c r="H668" s="16"/>
      <c r="I668" s="16"/>
      <c r="J668" s="16"/>
      <c r="K668" s="16"/>
      <c r="L668" s="16"/>
      <c r="M668" s="16"/>
    </row>
    <row r="669" spans="1:15" ht="16" outlineLevel="3" x14ac:dyDescent="0.35">
      <c r="A669" s="4" t="s">
        <v>360</v>
      </c>
      <c r="B669" s="5"/>
      <c r="C669" s="5">
        <v>18</v>
      </c>
      <c r="D669" s="8"/>
      <c r="E669" s="6">
        <v>46205</v>
      </c>
      <c r="F669" s="6">
        <v>46225</v>
      </c>
      <c r="G669" s="17"/>
      <c r="H669" s="16"/>
      <c r="I669" s="16"/>
      <c r="J669" s="16"/>
      <c r="K669" s="16"/>
      <c r="L669" s="16"/>
      <c r="M669" s="16"/>
    </row>
    <row r="670" spans="1:15" ht="16" outlineLevel="3" x14ac:dyDescent="0.35">
      <c r="A670" s="4" t="s">
        <v>1854</v>
      </c>
      <c r="B670" s="5" t="s">
        <v>607</v>
      </c>
      <c r="C670" s="5">
        <v>18</v>
      </c>
      <c r="D670" s="8">
        <v>2.3803477427665171E-2</v>
      </c>
      <c r="E670" s="6">
        <v>46205</v>
      </c>
      <c r="F670" s="6">
        <v>46225</v>
      </c>
      <c r="G670" s="16">
        <f>VLOOKUP(A670,Sheet2!A:G,7,)</f>
        <v>0</v>
      </c>
      <c r="H670" s="16">
        <v>1</v>
      </c>
      <c r="I670" s="19">
        <f>IFERROR(J670-H670,0)</f>
        <v>0</v>
      </c>
      <c r="J670" s="16">
        <f>VLOOKUP(A670,Sheet2!A:H,8,)</f>
        <v>1</v>
      </c>
      <c r="K670" s="16"/>
      <c r="L670" s="16"/>
      <c r="M670" s="16"/>
      <c r="N670" s="22"/>
      <c r="O670" s="22"/>
    </row>
    <row r="671" spans="1:15" ht="16" outlineLevel="3" x14ac:dyDescent="0.35">
      <c r="A671" s="4" t="s">
        <v>362</v>
      </c>
      <c r="B671" s="5"/>
      <c r="C671" s="5">
        <v>16</v>
      </c>
      <c r="D671" s="8"/>
      <c r="E671" s="6">
        <v>46163</v>
      </c>
      <c r="F671" s="6">
        <v>46184</v>
      </c>
      <c r="G671" s="17"/>
      <c r="H671" s="16"/>
      <c r="I671" s="16"/>
      <c r="J671" s="16"/>
      <c r="K671" s="16"/>
      <c r="L671" s="16"/>
      <c r="M671" s="16"/>
    </row>
    <row r="672" spans="1:15" ht="16" outlineLevel="3" x14ac:dyDescent="0.35">
      <c r="A672" s="4" t="s">
        <v>1855</v>
      </c>
      <c r="B672" s="5" t="s">
        <v>608</v>
      </c>
      <c r="C672" s="5">
        <v>16</v>
      </c>
      <c r="D672" s="8">
        <v>9.9803308569876518E-3</v>
      </c>
      <c r="E672" s="6">
        <v>46163</v>
      </c>
      <c r="F672" s="6">
        <v>46184</v>
      </c>
      <c r="G672" s="16">
        <f>VLOOKUP(A672,Sheet2!A:G,7,)</f>
        <v>0</v>
      </c>
      <c r="H672" s="16">
        <v>1</v>
      </c>
      <c r="I672" s="19">
        <f>IFERROR(J672-H672,0)</f>
        <v>0</v>
      </c>
      <c r="J672" s="16">
        <f>VLOOKUP(A672,Sheet2!A:H,8,)</f>
        <v>1</v>
      </c>
      <c r="K672" s="16"/>
      <c r="L672" s="16"/>
      <c r="M672" s="16"/>
      <c r="N672" s="22"/>
      <c r="O672" s="22"/>
    </row>
    <row r="673" spans="1:15" ht="16" outlineLevel="3" x14ac:dyDescent="0.35">
      <c r="A673" s="4" t="s">
        <v>366</v>
      </c>
      <c r="B673" s="5"/>
      <c r="C673" s="5">
        <v>20</v>
      </c>
      <c r="D673" s="8"/>
      <c r="E673" s="6">
        <v>46210</v>
      </c>
      <c r="F673" s="6">
        <v>46232</v>
      </c>
      <c r="G673" s="17"/>
      <c r="H673" s="16"/>
      <c r="I673" s="16"/>
      <c r="J673" s="16"/>
      <c r="K673" s="16"/>
      <c r="L673" s="16"/>
      <c r="M673" s="16"/>
    </row>
    <row r="674" spans="1:15" ht="16" outlineLevel="3" x14ac:dyDescent="0.35">
      <c r="A674" s="4" t="s">
        <v>1856</v>
      </c>
      <c r="B674" s="5" t="s">
        <v>609</v>
      </c>
      <c r="C674" s="5">
        <v>20</v>
      </c>
      <c r="D674" s="8">
        <v>2.2789307258352171E-2</v>
      </c>
      <c r="E674" s="6">
        <v>46210</v>
      </c>
      <c r="F674" s="6">
        <v>46232</v>
      </c>
      <c r="G674" s="16">
        <f>VLOOKUP(A674,Sheet2!A:G,7,)</f>
        <v>0</v>
      </c>
      <c r="H674" s="16">
        <v>1</v>
      </c>
      <c r="I674" s="19">
        <f>IFERROR(J674-H674,0)</f>
        <v>0</v>
      </c>
      <c r="J674" s="16">
        <f>VLOOKUP(A674,Sheet2!A:H,8,)</f>
        <v>1</v>
      </c>
      <c r="K674" s="16"/>
      <c r="L674" s="16"/>
      <c r="M674" s="16"/>
      <c r="N674" s="22"/>
      <c r="O674" s="22"/>
    </row>
    <row r="675" spans="1:15" ht="16" outlineLevel="3" x14ac:dyDescent="0.35">
      <c r="A675" s="4" t="s">
        <v>370</v>
      </c>
      <c r="B675" s="5"/>
      <c r="C675" s="5">
        <v>51</v>
      </c>
      <c r="D675" s="8"/>
      <c r="E675" s="6">
        <v>46203</v>
      </c>
      <c r="F675" s="6">
        <v>46261</v>
      </c>
      <c r="G675" s="17"/>
      <c r="H675" s="16"/>
      <c r="I675" s="16"/>
      <c r="J675" s="16"/>
      <c r="K675" s="16"/>
      <c r="L675" s="16"/>
      <c r="M675" s="16"/>
    </row>
    <row r="676" spans="1:15" ht="16" outlineLevel="3" x14ac:dyDescent="0.35">
      <c r="A676" s="4" t="s">
        <v>1857</v>
      </c>
      <c r="B676" s="5" t="s">
        <v>610</v>
      </c>
      <c r="C676" s="5">
        <v>15</v>
      </c>
      <c r="D676" s="8">
        <v>1.1297253369363144E-2</v>
      </c>
      <c r="E676" s="6">
        <v>46203</v>
      </c>
      <c r="F676" s="6">
        <v>46219</v>
      </c>
      <c r="G676" s="16">
        <f>VLOOKUP(A676,Sheet2!A:G,7,)</f>
        <v>0</v>
      </c>
      <c r="H676" s="16">
        <v>1</v>
      </c>
      <c r="I676" s="19">
        <f>IFERROR(J676-H676,0)</f>
        <v>0</v>
      </c>
      <c r="J676" s="16">
        <f>VLOOKUP(A676,Sheet2!A:H,8,)</f>
        <v>1</v>
      </c>
      <c r="K676" s="16"/>
      <c r="L676" s="16"/>
      <c r="M676" s="16"/>
      <c r="N676" s="22"/>
      <c r="O676" s="22"/>
    </row>
    <row r="677" spans="1:15" ht="16" outlineLevel="3" x14ac:dyDescent="0.35">
      <c r="A677" s="4" t="s">
        <v>1858</v>
      </c>
      <c r="B677" s="5" t="s">
        <v>611</v>
      </c>
      <c r="C677" s="5">
        <v>18</v>
      </c>
      <c r="D677" s="8">
        <v>2.5486052353910115E-2</v>
      </c>
      <c r="E677" s="6">
        <v>46226</v>
      </c>
      <c r="F677" s="6">
        <v>46246</v>
      </c>
      <c r="G677" s="16">
        <f>VLOOKUP(A677,Sheet2!A:G,7,)</f>
        <v>0</v>
      </c>
      <c r="H677" s="16">
        <v>1</v>
      </c>
      <c r="I677" s="19">
        <f>IFERROR(J677-H677,0)</f>
        <v>0</v>
      </c>
      <c r="J677" s="16">
        <f>VLOOKUP(A677,Sheet2!A:H,8,)</f>
        <v>1</v>
      </c>
      <c r="K677" s="16"/>
      <c r="L677" s="16"/>
      <c r="M677" s="16"/>
      <c r="N677" s="22"/>
      <c r="O677" s="22"/>
    </row>
    <row r="678" spans="1:15" ht="16" outlineLevel="3" x14ac:dyDescent="0.35">
      <c r="A678" s="4" t="s">
        <v>1859</v>
      </c>
      <c r="B678" s="5" t="s">
        <v>612</v>
      </c>
      <c r="C678" s="5">
        <v>15</v>
      </c>
      <c r="D678" s="8">
        <v>3.4425804614910092E-2</v>
      </c>
      <c r="E678" s="6">
        <v>46245</v>
      </c>
      <c r="F678" s="6">
        <v>46261</v>
      </c>
      <c r="G678" s="16">
        <f>VLOOKUP(A678,Sheet2!A:G,7,)</f>
        <v>0</v>
      </c>
      <c r="H678" s="16">
        <v>1</v>
      </c>
      <c r="I678" s="19">
        <f>IFERROR(J678-H678,0)</f>
        <v>0</v>
      </c>
      <c r="J678" s="16">
        <f>VLOOKUP(A678,Sheet2!A:H,8,)</f>
        <v>1</v>
      </c>
      <c r="K678" s="16"/>
      <c r="L678" s="16"/>
      <c r="M678" s="16"/>
      <c r="N678" s="22"/>
      <c r="O678" s="22"/>
    </row>
    <row r="679" spans="1:15" ht="16" outlineLevel="3" x14ac:dyDescent="0.35">
      <c r="A679" s="4" t="s">
        <v>495</v>
      </c>
      <c r="B679" s="5"/>
      <c r="C679" s="5">
        <v>20</v>
      </c>
      <c r="D679" s="8"/>
      <c r="E679" s="6">
        <v>46268</v>
      </c>
      <c r="F679" s="6">
        <v>46292</v>
      </c>
      <c r="G679" s="17"/>
      <c r="H679" s="16"/>
      <c r="I679" s="16"/>
      <c r="J679" s="16"/>
      <c r="K679" s="16"/>
      <c r="L679" s="16"/>
      <c r="M679" s="16"/>
    </row>
    <row r="680" spans="1:15" ht="16" outlineLevel="3" x14ac:dyDescent="0.35">
      <c r="A680" s="4" t="s">
        <v>1860</v>
      </c>
      <c r="B680" s="5" t="s">
        <v>613</v>
      </c>
      <c r="C680" s="5">
        <v>20</v>
      </c>
      <c r="D680" s="8">
        <v>8.4857319776630982E-2</v>
      </c>
      <c r="E680" s="6">
        <v>46268</v>
      </c>
      <c r="F680" s="6">
        <v>46292</v>
      </c>
      <c r="G680" s="16">
        <f>VLOOKUP(A680,Sheet2!A:G,7,)</f>
        <v>0</v>
      </c>
      <c r="H680" s="16">
        <v>1</v>
      </c>
      <c r="I680" s="19">
        <f>IFERROR(J680-H680,0)</f>
        <v>0</v>
      </c>
      <c r="J680" s="16">
        <f>VLOOKUP(A680,Sheet2!A:H,8,)</f>
        <v>1</v>
      </c>
      <c r="K680" s="16"/>
      <c r="L680" s="16"/>
      <c r="M680" s="16"/>
      <c r="N680" s="22"/>
      <c r="O680" s="22"/>
    </row>
    <row r="681" spans="1:15" ht="16" outlineLevel="3" x14ac:dyDescent="0.35">
      <c r="A681" s="4" t="s">
        <v>614</v>
      </c>
      <c r="B681" s="5"/>
      <c r="C681" s="5">
        <v>188</v>
      </c>
      <c r="D681" s="8"/>
      <c r="E681" s="6">
        <v>46185</v>
      </c>
      <c r="F681" s="6">
        <v>46372</v>
      </c>
      <c r="G681" s="17"/>
      <c r="H681" s="16"/>
      <c r="I681" s="16"/>
      <c r="J681" s="16"/>
      <c r="K681" s="16"/>
      <c r="L681" s="16"/>
      <c r="M681" s="16"/>
    </row>
    <row r="682" spans="1:15" ht="16" outlineLevel="3" x14ac:dyDescent="0.35">
      <c r="A682" s="4" t="s">
        <v>397</v>
      </c>
      <c r="B682" s="5"/>
      <c r="C682" s="5">
        <v>50</v>
      </c>
      <c r="D682" s="8"/>
      <c r="E682" s="6">
        <v>46226</v>
      </c>
      <c r="F682" s="6">
        <v>46275</v>
      </c>
      <c r="G682" s="17"/>
      <c r="H682" s="16"/>
      <c r="I682" s="16"/>
      <c r="J682" s="16"/>
      <c r="K682" s="16"/>
      <c r="L682" s="16"/>
      <c r="M682" s="16"/>
    </row>
    <row r="683" spans="1:15" ht="16" outlineLevel="3" x14ac:dyDescent="0.35">
      <c r="A683" s="4" t="s">
        <v>1861</v>
      </c>
      <c r="B683" s="5" t="s">
        <v>615</v>
      </c>
      <c r="C683" s="5">
        <v>50</v>
      </c>
      <c r="D683" s="8">
        <v>3.1737969903553563E-2</v>
      </c>
      <c r="E683" s="6">
        <v>46226</v>
      </c>
      <c r="F683" s="6">
        <v>46275</v>
      </c>
      <c r="G683" s="16">
        <f>VLOOKUP(A683,Sheet2!A:G,7,)</f>
        <v>0.98</v>
      </c>
      <c r="H683" s="16">
        <v>0.6</v>
      </c>
      <c r="I683" s="19">
        <f>IFERROR(J683-H683,0)</f>
        <v>0</v>
      </c>
      <c r="J683" s="16">
        <f>VLOOKUP(A683,Sheet2!A:H,8,)</f>
        <v>0.6</v>
      </c>
      <c r="K683" s="16"/>
      <c r="L683" s="16" t="s">
        <v>2601</v>
      </c>
      <c r="M683" s="16"/>
      <c r="N683" s="22"/>
      <c r="O683" s="22"/>
    </row>
    <row r="684" spans="1:15" ht="16" outlineLevel="3" x14ac:dyDescent="0.35">
      <c r="A684" s="4" t="s">
        <v>399</v>
      </c>
      <c r="B684" s="5"/>
      <c r="C684" s="5">
        <v>70</v>
      </c>
      <c r="D684" s="8"/>
      <c r="E684" s="6">
        <v>46185</v>
      </c>
      <c r="F684" s="6">
        <v>46254</v>
      </c>
      <c r="G684" s="17"/>
      <c r="H684" s="16"/>
      <c r="I684" s="16"/>
      <c r="J684" s="16"/>
      <c r="K684" s="16"/>
      <c r="L684" s="16"/>
      <c r="M684" s="16"/>
    </row>
    <row r="685" spans="1:15" ht="16" outlineLevel="3" x14ac:dyDescent="0.35">
      <c r="A685" s="4" t="s">
        <v>1862</v>
      </c>
      <c r="B685" s="5" t="s">
        <v>616</v>
      </c>
      <c r="C685" s="5">
        <v>70</v>
      </c>
      <c r="D685" s="8">
        <v>1.3307107809316866E-2</v>
      </c>
      <c r="E685" s="6">
        <v>46185</v>
      </c>
      <c r="F685" s="6">
        <v>46254</v>
      </c>
      <c r="G685" s="16">
        <f>VLOOKUP(A685,Sheet2!A:G,7,)</f>
        <v>0</v>
      </c>
      <c r="H685" s="16">
        <v>0</v>
      </c>
      <c r="I685" s="19">
        <f>IFERROR(J685-H685,0)</f>
        <v>0</v>
      </c>
      <c r="J685" s="16">
        <f>VLOOKUP(A685,Sheet2!A:H,8,)</f>
        <v>0</v>
      </c>
      <c r="K685" s="16"/>
      <c r="L685" s="16" t="s">
        <v>2602</v>
      </c>
      <c r="M685" s="16"/>
      <c r="N685" s="22"/>
      <c r="O685" s="22"/>
    </row>
    <row r="686" spans="1:15" ht="16" outlineLevel="3" x14ac:dyDescent="0.35">
      <c r="A686" s="4" t="s">
        <v>403</v>
      </c>
      <c r="B686" s="5"/>
      <c r="C686" s="5">
        <v>70</v>
      </c>
      <c r="D686" s="8"/>
      <c r="E686" s="6">
        <v>46233</v>
      </c>
      <c r="F686" s="6">
        <v>46302</v>
      </c>
      <c r="G686" s="17"/>
      <c r="H686" s="16"/>
      <c r="I686" s="16"/>
      <c r="J686" s="16"/>
      <c r="K686" s="16"/>
      <c r="L686" s="16"/>
      <c r="M686" s="16"/>
    </row>
    <row r="687" spans="1:15" ht="16" outlineLevel="3" x14ac:dyDescent="0.35">
      <c r="A687" s="4" t="s">
        <v>1863</v>
      </c>
      <c r="B687" s="5" t="s">
        <v>617</v>
      </c>
      <c r="C687" s="5">
        <v>70</v>
      </c>
      <c r="D687" s="8">
        <v>3.0385743011136238E-2</v>
      </c>
      <c r="E687" s="6">
        <v>46233</v>
      </c>
      <c r="F687" s="6">
        <v>46302</v>
      </c>
      <c r="G687" s="16">
        <f>VLOOKUP(A687,Sheet2!A:G,7,)</f>
        <v>0.4</v>
      </c>
      <c r="H687" s="16">
        <v>0.9</v>
      </c>
      <c r="I687" s="19">
        <f>IFERROR(J687-H687,0)</f>
        <v>0</v>
      </c>
      <c r="J687" s="16">
        <f>VLOOKUP(A687,Sheet2!A:H,8,)</f>
        <v>0.9</v>
      </c>
      <c r="K687" s="16"/>
      <c r="L687" s="16" t="s">
        <v>2626</v>
      </c>
      <c r="M687" s="16"/>
      <c r="N687" s="22"/>
      <c r="O687" s="22"/>
    </row>
    <row r="688" spans="1:15" ht="16" outlineLevel="3" x14ac:dyDescent="0.35">
      <c r="A688" s="4" t="s">
        <v>407</v>
      </c>
      <c r="B688" s="5"/>
      <c r="C688" s="5">
        <v>112</v>
      </c>
      <c r="D688" s="8"/>
      <c r="E688" s="6">
        <v>46220</v>
      </c>
      <c r="F688" s="6">
        <v>46331</v>
      </c>
      <c r="G688" s="17"/>
      <c r="H688" s="16"/>
      <c r="I688" s="16"/>
      <c r="J688" s="16"/>
      <c r="K688" s="16"/>
      <c r="L688" s="16"/>
      <c r="M688" s="16"/>
    </row>
    <row r="689" spans="1:15" ht="16" outlineLevel="3" x14ac:dyDescent="0.35">
      <c r="A689" s="4" t="s">
        <v>1864</v>
      </c>
      <c r="B689" s="5" t="s">
        <v>618</v>
      </c>
      <c r="C689" s="5">
        <v>48</v>
      </c>
      <c r="D689" s="8">
        <v>1.8828755615605239E-2</v>
      </c>
      <c r="E689" s="6">
        <v>46220</v>
      </c>
      <c r="F689" s="6">
        <v>46267</v>
      </c>
      <c r="G689" s="16">
        <f>VLOOKUP(A689,Sheet2!A:G,7,)</f>
        <v>0</v>
      </c>
      <c r="H689" s="16">
        <v>0</v>
      </c>
      <c r="I689" s="19">
        <f>IFERROR(J689-H689,0)</f>
        <v>0</v>
      </c>
      <c r="J689" s="16">
        <f>VLOOKUP(A689,Sheet2!A:H,8,)</f>
        <v>0</v>
      </c>
      <c r="K689" s="16"/>
      <c r="L689" s="16" t="s">
        <v>2603</v>
      </c>
      <c r="M689" s="16"/>
      <c r="N689" s="22"/>
      <c r="O689" s="22"/>
    </row>
    <row r="690" spans="1:15" ht="16" outlineLevel="3" x14ac:dyDescent="0.35">
      <c r="A690" s="4" t="s">
        <v>1865</v>
      </c>
      <c r="B690" s="5" t="s">
        <v>619</v>
      </c>
      <c r="C690" s="5">
        <v>50</v>
      </c>
      <c r="D690" s="8">
        <v>3.398140313854682E-2</v>
      </c>
      <c r="E690" s="6">
        <v>46247</v>
      </c>
      <c r="F690" s="6">
        <v>46296</v>
      </c>
      <c r="G690" s="16">
        <f>VLOOKUP(A690,Sheet2!A:G,7,)</f>
        <v>0</v>
      </c>
      <c r="H690" s="16">
        <v>0</v>
      </c>
      <c r="I690" s="19">
        <f>IFERROR(J690-H690,0)</f>
        <v>0</v>
      </c>
      <c r="J690" s="16">
        <f>VLOOKUP(A690,Sheet2!A:H,8,)</f>
        <v>0</v>
      </c>
      <c r="K690" s="16"/>
      <c r="L690" s="16" t="s">
        <v>2642</v>
      </c>
      <c r="M690" s="16"/>
      <c r="N690" s="22"/>
      <c r="O690" s="22"/>
    </row>
    <row r="691" spans="1:15" ht="16" outlineLevel="3" x14ac:dyDescent="0.35">
      <c r="A691" s="4" t="s">
        <v>1866</v>
      </c>
      <c r="B691" s="5" t="s">
        <v>620</v>
      </c>
      <c r="C691" s="5">
        <v>70</v>
      </c>
      <c r="D691" s="8">
        <v>5.7376341024850154E-2</v>
      </c>
      <c r="E691" s="6">
        <v>46262</v>
      </c>
      <c r="F691" s="6">
        <v>46331</v>
      </c>
      <c r="G691" s="16">
        <f>VLOOKUP(A691,Sheet2!A:G,7,)</f>
        <v>0</v>
      </c>
      <c r="H691" s="16">
        <v>0</v>
      </c>
      <c r="I691" s="19">
        <f>IFERROR(J691-H691,0)</f>
        <v>0</v>
      </c>
      <c r="J691" s="16">
        <f>VLOOKUP(A691,Sheet2!A:H,8,)</f>
        <v>0</v>
      </c>
      <c r="K691" s="16"/>
      <c r="L691" s="16"/>
      <c r="M691" s="16"/>
      <c r="N691" s="22"/>
      <c r="O691" s="22"/>
    </row>
    <row r="692" spans="1:15" ht="16" outlineLevel="3" x14ac:dyDescent="0.35">
      <c r="A692" s="4" t="s">
        <v>519</v>
      </c>
      <c r="B692" s="5"/>
      <c r="C692" s="5">
        <v>80</v>
      </c>
      <c r="D692" s="8"/>
      <c r="E692" s="6">
        <v>46293</v>
      </c>
      <c r="F692" s="6">
        <v>46372</v>
      </c>
      <c r="G692" s="17"/>
      <c r="H692" s="16"/>
      <c r="I692" s="16"/>
      <c r="J692" s="16"/>
      <c r="K692" s="16"/>
      <c r="L692" s="16"/>
      <c r="M692" s="16"/>
    </row>
    <row r="693" spans="1:15" ht="16" outlineLevel="3" x14ac:dyDescent="0.35">
      <c r="A693" s="4" t="s">
        <v>1867</v>
      </c>
      <c r="B693" s="5" t="s">
        <v>621</v>
      </c>
      <c r="C693" s="5">
        <v>80</v>
      </c>
      <c r="D693" s="8">
        <v>0.11314309303550797</v>
      </c>
      <c r="E693" s="6">
        <v>46293</v>
      </c>
      <c r="F693" s="6">
        <v>46372</v>
      </c>
      <c r="G693" s="16">
        <f>VLOOKUP(A693,Sheet2!A:G,7,)</f>
        <v>0</v>
      </c>
      <c r="H693" s="16">
        <v>0</v>
      </c>
      <c r="I693" s="19">
        <f>IFERROR(J693-H693,0)</f>
        <v>0</v>
      </c>
      <c r="J693" s="16">
        <f>VLOOKUP(A693,Sheet2!A:H,8,)</f>
        <v>0</v>
      </c>
      <c r="K693" s="16"/>
      <c r="L693" s="16"/>
      <c r="M693" s="16"/>
      <c r="N693" s="22"/>
      <c r="O693" s="22"/>
    </row>
    <row r="694" spans="1:15" ht="16" outlineLevel="1" x14ac:dyDescent="0.35">
      <c r="A694" s="4" t="s">
        <v>257</v>
      </c>
      <c r="B694" s="5"/>
      <c r="C694" s="5">
        <v>323</v>
      </c>
      <c r="D694" s="8"/>
      <c r="E694" s="6">
        <v>46037</v>
      </c>
      <c r="F694" s="6">
        <v>46359</v>
      </c>
      <c r="G694" s="17"/>
      <c r="H694" s="16"/>
      <c r="I694" s="16"/>
      <c r="J694" s="16"/>
      <c r="K694" s="16"/>
      <c r="L694" s="16"/>
      <c r="M694" s="16"/>
    </row>
    <row r="695" spans="1:15" ht="16" outlineLevel="2" x14ac:dyDescent="0.35">
      <c r="A695" s="4" t="s">
        <v>275</v>
      </c>
      <c r="B695" s="5"/>
      <c r="C695" s="5">
        <v>117</v>
      </c>
      <c r="D695" s="8"/>
      <c r="E695" s="6">
        <v>46037</v>
      </c>
      <c r="F695" s="6">
        <v>46153</v>
      </c>
      <c r="G695" s="17"/>
      <c r="H695" s="16"/>
      <c r="I695" s="16"/>
      <c r="J695" s="16"/>
      <c r="K695" s="16"/>
      <c r="L695" s="16"/>
      <c r="M695" s="16"/>
    </row>
    <row r="696" spans="1:15" ht="16" outlineLevel="3" x14ac:dyDescent="0.35">
      <c r="A696" s="4" t="s">
        <v>622</v>
      </c>
      <c r="B696" s="5"/>
      <c r="C696" s="5">
        <v>25</v>
      </c>
      <c r="D696" s="8"/>
      <c r="E696" s="6">
        <v>46037</v>
      </c>
      <c r="F696" s="6">
        <v>46065</v>
      </c>
      <c r="G696" s="17"/>
      <c r="H696" s="16"/>
      <c r="I696" s="16"/>
      <c r="J696" s="16"/>
      <c r="K696" s="16"/>
      <c r="L696" s="16"/>
      <c r="M696" s="16"/>
    </row>
    <row r="697" spans="1:15" ht="16" outlineLevel="3" x14ac:dyDescent="0.35">
      <c r="A697" s="4" t="s">
        <v>288</v>
      </c>
      <c r="B697" s="5"/>
      <c r="C697" s="5">
        <v>25</v>
      </c>
      <c r="D697" s="8"/>
      <c r="E697" s="6">
        <v>46037</v>
      </c>
      <c r="F697" s="6">
        <v>46065</v>
      </c>
      <c r="G697" s="17"/>
      <c r="H697" s="16"/>
      <c r="I697" s="16"/>
      <c r="J697" s="16"/>
      <c r="K697" s="16"/>
      <c r="L697" s="16"/>
      <c r="M697" s="16"/>
    </row>
    <row r="698" spans="1:15" ht="16" outlineLevel="3" x14ac:dyDescent="0.35">
      <c r="A698" s="4" t="s">
        <v>1868</v>
      </c>
      <c r="B698" s="5" t="s">
        <v>623</v>
      </c>
      <c r="C698" s="5">
        <v>25</v>
      </c>
      <c r="D698" s="8">
        <v>5.185098449415994E-3</v>
      </c>
      <c r="E698" s="6">
        <v>46037</v>
      </c>
      <c r="F698" s="6">
        <v>46065</v>
      </c>
      <c r="G698" s="16">
        <f>VLOOKUP(A698,Sheet2!A:G,7,)</f>
        <v>0.68</v>
      </c>
      <c r="H698" s="16">
        <v>1</v>
      </c>
      <c r="I698" s="19">
        <f>IFERROR(J698-H698,0)</f>
        <v>0</v>
      </c>
      <c r="J698" s="16">
        <f>VLOOKUP(A698,Sheet2!A:H,8,)</f>
        <v>1</v>
      </c>
      <c r="K698" s="16"/>
      <c r="L698" s="16"/>
      <c r="M698" s="16"/>
      <c r="N698" s="22"/>
      <c r="O698" s="22"/>
    </row>
    <row r="699" spans="1:15" ht="16" outlineLevel="3" x14ac:dyDescent="0.35">
      <c r="A699" s="4" t="s">
        <v>624</v>
      </c>
      <c r="B699" s="5"/>
      <c r="C699" s="5">
        <v>14</v>
      </c>
      <c r="D699" s="8"/>
      <c r="E699" s="6">
        <v>46068</v>
      </c>
      <c r="F699" s="6">
        <v>46086</v>
      </c>
      <c r="G699" s="17"/>
      <c r="H699" s="16"/>
      <c r="I699" s="16"/>
      <c r="J699" s="16"/>
      <c r="K699" s="16"/>
      <c r="L699" s="16"/>
      <c r="M699" s="16"/>
    </row>
    <row r="700" spans="1:15" ht="16" outlineLevel="3" x14ac:dyDescent="0.35">
      <c r="A700" s="4" t="s">
        <v>325</v>
      </c>
      <c r="B700" s="5"/>
      <c r="C700" s="5">
        <v>14</v>
      </c>
      <c r="D700" s="8"/>
      <c r="E700" s="6">
        <v>46068</v>
      </c>
      <c r="F700" s="6">
        <v>46086</v>
      </c>
      <c r="G700" s="17"/>
      <c r="H700" s="16"/>
      <c r="I700" s="16"/>
      <c r="J700" s="16"/>
      <c r="K700" s="16"/>
      <c r="L700" s="16"/>
      <c r="M700" s="16"/>
    </row>
    <row r="701" spans="1:15" ht="16" outlineLevel="3" x14ac:dyDescent="0.35">
      <c r="A701" s="4" t="s">
        <v>1869</v>
      </c>
      <c r="B701" s="5" t="s">
        <v>625</v>
      </c>
      <c r="C701" s="5">
        <v>14</v>
      </c>
      <c r="D701" s="8">
        <v>5.185098449415994E-3</v>
      </c>
      <c r="E701" s="6">
        <v>46068</v>
      </c>
      <c r="F701" s="6">
        <v>46086</v>
      </c>
      <c r="G701" s="16">
        <f>VLOOKUP(A701,Sheet2!A:G,7,)</f>
        <v>0</v>
      </c>
      <c r="H701" s="16">
        <v>1</v>
      </c>
      <c r="I701" s="19">
        <f>IFERROR(J701-H701,0)</f>
        <v>0</v>
      </c>
      <c r="J701" s="16">
        <f>VLOOKUP(A701,Sheet2!A:H,8,)</f>
        <v>1</v>
      </c>
      <c r="K701" s="16"/>
      <c r="L701" s="16"/>
      <c r="M701" s="16"/>
      <c r="N701" s="22"/>
      <c r="O701" s="22"/>
    </row>
    <row r="702" spans="1:15" ht="16" outlineLevel="3" x14ac:dyDescent="0.35">
      <c r="A702" s="4" t="s">
        <v>626</v>
      </c>
      <c r="B702" s="5"/>
      <c r="C702" s="5">
        <v>20</v>
      </c>
      <c r="D702" s="8"/>
      <c r="E702" s="6">
        <v>46088</v>
      </c>
      <c r="F702" s="6">
        <v>46113</v>
      </c>
      <c r="G702" s="17"/>
      <c r="H702" s="16"/>
      <c r="I702" s="16"/>
      <c r="J702" s="16"/>
      <c r="K702" s="16"/>
      <c r="L702" s="16"/>
      <c r="M702" s="16"/>
    </row>
    <row r="703" spans="1:15" ht="16" outlineLevel="3" x14ac:dyDescent="0.35">
      <c r="A703" s="4" t="s">
        <v>362</v>
      </c>
      <c r="B703" s="5"/>
      <c r="C703" s="5">
        <v>20</v>
      </c>
      <c r="D703" s="8"/>
      <c r="E703" s="6">
        <v>46088</v>
      </c>
      <c r="F703" s="6">
        <v>46113</v>
      </c>
      <c r="G703" s="17"/>
      <c r="H703" s="16"/>
      <c r="I703" s="16"/>
      <c r="J703" s="16"/>
      <c r="K703" s="16"/>
      <c r="L703" s="16"/>
      <c r="M703" s="16"/>
    </row>
    <row r="704" spans="1:15" ht="16" outlineLevel="3" x14ac:dyDescent="0.35">
      <c r="A704" s="4" t="s">
        <v>1870</v>
      </c>
      <c r="B704" s="5" t="s">
        <v>627</v>
      </c>
      <c r="C704" s="5">
        <v>20</v>
      </c>
      <c r="D704" s="8">
        <v>1.0370196898831988E-2</v>
      </c>
      <c r="E704" s="6">
        <v>46088</v>
      </c>
      <c r="F704" s="6">
        <v>46113</v>
      </c>
      <c r="G704" s="16">
        <f>VLOOKUP(A704,Sheet2!A:G,7,)</f>
        <v>0</v>
      </c>
      <c r="H704" s="16">
        <v>1</v>
      </c>
      <c r="I704" s="19">
        <f>IFERROR(J704-H704,0)</f>
        <v>0</v>
      </c>
      <c r="J704" s="16">
        <f>VLOOKUP(A704,Sheet2!A:H,8,)</f>
        <v>1</v>
      </c>
      <c r="K704" s="16"/>
      <c r="L704" s="16"/>
      <c r="M704" s="16"/>
      <c r="N704" s="22"/>
      <c r="O704" s="22"/>
    </row>
    <row r="705" spans="1:15" ht="16" outlineLevel="3" x14ac:dyDescent="0.35">
      <c r="A705" s="4" t="s">
        <v>628</v>
      </c>
      <c r="B705" s="5"/>
      <c r="C705" s="5">
        <v>40</v>
      </c>
      <c r="D705" s="8"/>
      <c r="E705" s="6">
        <v>46114</v>
      </c>
      <c r="F705" s="6">
        <v>46153</v>
      </c>
      <c r="G705" s="17"/>
      <c r="H705" s="16"/>
      <c r="I705" s="16"/>
      <c r="J705" s="16"/>
      <c r="K705" s="16"/>
      <c r="L705" s="16"/>
      <c r="M705" s="16"/>
    </row>
    <row r="706" spans="1:15" ht="16" outlineLevel="3" x14ac:dyDescent="0.35">
      <c r="A706" s="4" t="s">
        <v>629</v>
      </c>
      <c r="B706" s="5"/>
      <c r="C706" s="5">
        <v>40</v>
      </c>
      <c r="D706" s="8"/>
      <c r="E706" s="6">
        <v>46114</v>
      </c>
      <c r="F706" s="6">
        <v>46153</v>
      </c>
      <c r="G706" s="17"/>
      <c r="H706" s="16"/>
      <c r="I706" s="16"/>
      <c r="J706" s="16"/>
      <c r="K706" s="16"/>
      <c r="L706" s="16"/>
      <c r="M706" s="16"/>
    </row>
    <row r="707" spans="1:15" ht="16" outlineLevel="3" x14ac:dyDescent="0.35">
      <c r="A707" s="4" t="s">
        <v>1871</v>
      </c>
      <c r="B707" s="5" t="s">
        <v>630</v>
      </c>
      <c r="C707" s="5">
        <v>40</v>
      </c>
      <c r="D707" s="8">
        <v>3.1110590696495962E-2</v>
      </c>
      <c r="E707" s="6">
        <v>46114</v>
      </c>
      <c r="F707" s="6">
        <v>46153</v>
      </c>
      <c r="G707" s="16">
        <f>VLOOKUP(A707,Sheet2!A:G,7,)</f>
        <v>0</v>
      </c>
      <c r="H707" s="16">
        <v>1</v>
      </c>
      <c r="I707" s="19">
        <f>IFERROR(J707-H707,0)</f>
        <v>0</v>
      </c>
      <c r="J707" s="16">
        <f>VLOOKUP(A707,Sheet2!A:H,8,)</f>
        <v>1</v>
      </c>
      <c r="K707" s="16"/>
      <c r="L707" s="16"/>
      <c r="M707" s="16"/>
      <c r="N707" s="22"/>
      <c r="O707" s="22"/>
    </row>
    <row r="708" spans="1:15" ht="16" outlineLevel="2" x14ac:dyDescent="0.35">
      <c r="A708" s="4" t="s">
        <v>424</v>
      </c>
      <c r="B708" s="5"/>
      <c r="C708" s="5">
        <v>293</v>
      </c>
      <c r="D708" s="8"/>
      <c r="E708" s="6">
        <v>46067</v>
      </c>
      <c r="F708" s="6">
        <v>46359</v>
      </c>
      <c r="G708" s="17"/>
      <c r="H708" s="16"/>
      <c r="I708" s="16"/>
      <c r="J708" s="16"/>
      <c r="K708" s="16"/>
      <c r="L708" s="16"/>
      <c r="M708" s="16"/>
    </row>
    <row r="709" spans="1:15" ht="16" outlineLevel="3" x14ac:dyDescent="0.35">
      <c r="A709" s="4" t="s">
        <v>631</v>
      </c>
      <c r="B709" s="5"/>
      <c r="C709" s="5">
        <v>140</v>
      </c>
      <c r="D709" s="8"/>
      <c r="E709" s="6">
        <v>46067</v>
      </c>
      <c r="F709" s="6">
        <v>46237</v>
      </c>
      <c r="G709" s="17"/>
      <c r="H709" s="16"/>
      <c r="I709" s="16"/>
      <c r="J709" s="16"/>
      <c r="K709" s="16"/>
      <c r="L709" s="16"/>
      <c r="M709" s="16"/>
    </row>
    <row r="710" spans="1:15" ht="16" outlineLevel="3" x14ac:dyDescent="0.35">
      <c r="A710" s="4" t="s">
        <v>288</v>
      </c>
      <c r="B710" s="5"/>
      <c r="C710" s="5">
        <v>60</v>
      </c>
      <c r="D710" s="8"/>
      <c r="E710" s="6">
        <v>46067</v>
      </c>
      <c r="F710" s="6">
        <v>46140</v>
      </c>
      <c r="G710" s="17"/>
      <c r="H710" s="16"/>
      <c r="I710" s="16"/>
      <c r="J710" s="16"/>
      <c r="K710" s="16"/>
      <c r="L710" s="16"/>
      <c r="M710" s="16"/>
    </row>
    <row r="711" spans="1:15" ht="16" outlineLevel="3" x14ac:dyDescent="0.35">
      <c r="A711" s="4" t="s">
        <v>1872</v>
      </c>
      <c r="B711" s="5" t="s">
        <v>632</v>
      </c>
      <c r="C711" s="5">
        <v>20</v>
      </c>
      <c r="D711" s="8">
        <v>0.14001220441515425</v>
      </c>
      <c r="E711" s="6">
        <v>46067</v>
      </c>
      <c r="F711" s="6">
        <v>46090</v>
      </c>
      <c r="G711" s="16">
        <f>VLOOKUP(A711,Sheet2!A:G,7,)</f>
        <v>0</v>
      </c>
      <c r="H711" s="16">
        <v>1</v>
      </c>
      <c r="I711" s="19">
        <f>IFERROR(J711-H711,0)</f>
        <v>0</v>
      </c>
      <c r="J711" s="16">
        <f>VLOOKUP(A711,Sheet2!A:H,8,)</f>
        <v>1</v>
      </c>
      <c r="K711" s="16"/>
      <c r="L711" s="16"/>
      <c r="M711" s="16"/>
      <c r="N711" s="22"/>
      <c r="O711" s="22"/>
    </row>
    <row r="712" spans="1:15" ht="16" outlineLevel="3" x14ac:dyDescent="0.35">
      <c r="A712" s="4" t="s">
        <v>1873</v>
      </c>
      <c r="B712" s="5" t="s">
        <v>633</v>
      </c>
      <c r="C712" s="5">
        <v>20</v>
      </c>
      <c r="D712" s="8">
        <v>3.6165001411927494E-2</v>
      </c>
      <c r="E712" s="6">
        <v>46091</v>
      </c>
      <c r="F712" s="6">
        <v>46117</v>
      </c>
      <c r="G712" s="16">
        <f>VLOOKUP(A712,Sheet2!A:G,7,)</f>
        <v>0</v>
      </c>
      <c r="H712" s="16">
        <v>1</v>
      </c>
      <c r="I712" s="19">
        <f>IFERROR(J712-H712,0)</f>
        <v>0</v>
      </c>
      <c r="J712" s="16">
        <f>VLOOKUP(A712,Sheet2!A:H,8,)</f>
        <v>1</v>
      </c>
      <c r="K712" s="16"/>
      <c r="L712" s="16"/>
      <c r="M712" s="16"/>
      <c r="N712" s="22"/>
      <c r="O712" s="22"/>
    </row>
    <row r="713" spans="1:15" ht="16" outlineLevel="3" x14ac:dyDescent="0.35">
      <c r="A713" s="4" t="s">
        <v>1874</v>
      </c>
      <c r="B713" s="5" t="s">
        <v>634</v>
      </c>
      <c r="C713" s="5">
        <v>20</v>
      </c>
      <c r="D713" s="8">
        <v>1.5505225600981928E-2</v>
      </c>
      <c r="E713" s="6">
        <v>46091</v>
      </c>
      <c r="F713" s="6">
        <v>46117</v>
      </c>
      <c r="G713" s="16">
        <f>VLOOKUP(A713,Sheet2!A:G,7,)</f>
        <v>0</v>
      </c>
      <c r="H713" s="16">
        <v>1</v>
      </c>
      <c r="I713" s="19">
        <f>IFERROR(J713-H713,0)</f>
        <v>0</v>
      </c>
      <c r="J713" s="16">
        <f>VLOOKUP(A713,Sheet2!A:H,8,)</f>
        <v>1</v>
      </c>
      <c r="K713" s="16"/>
      <c r="L713" s="16"/>
      <c r="M713" s="16"/>
      <c r="N713" s="22"/>
      <c r="O713" s="22"/>
    </row>
    <row r="714" spans="1:15" ht="16" outlineLevel="3" x14ac:dyDescent="0.35">
      <c r="A714" s="4" t="s">
        <v>1875</v>
      </c>
      <c r="B714" s="5" t="s">
        <v>635</v>
      </c>
      <c r="C714" s="5">
        <v>20</v>
      </c>
      <c r="D714" s="8">
        <v>0.12900360184000481</v>
      </c>
      <c r="E714" s="6">
        <v>46118</v>
      </c>
      <c r="F714" s="6">
        <v>46140</v>
      </c>
      <c r="G714" s="16">
        <f>VLOOKUP(A714,Sheet2!A:G,7,)</f>
        <v>0</v>
      </c>
      <c r="H714" s="16">
        <v>1</v>
      </c>
      <c r="I714" s="19">
        <f>IFERROR(J714-H714,0)</f>
        <v>0</v>
      </c>
      <c r="J714" s="16">
        <f>VLOOKUP(A714,Sheet2!A:H,8,)</f>
        <v>1</v>
      </c>
      <c r="K714" s="16"/>
      <c r="L714" s="16"/>
      <c r="M714" s="16"/>
      <c r="N714" s="22"/>
      <c r="O714" s="22"/>
    </row>
    <row r="715" spans="1:15" ht="16" outlineLevel="3" x14ac:dyDescent="0.35">
      <c r="A715" s="4" t="s">
        <v>296</v>
      </c>
      <c r="B715" s="5"/>
      <c r="C715" s="5">
        <v>80</v>
      </c>
      <c r="D715" s="8"/>
      <c r="E715" s="6">
        <v>46141</v>
      </c>
      <c r="F715" s="6">
        <v>46237</v>
      </c>
      <c r="G715" s="17"/>
      <c r="H715" s="16"/>
      <c r="I715" s="16"/>
      <c r="J715" s="16"/>
      <c r="K715" s="16"/>
      <c r="L715" s="16"/>
      <c r="M715" s="16"/>
    </row>
    <row r="716" spans="1:15" ht="16" outlineLevel="3" x14ac:dyDescent="0.35">
      <c r="A716" s="4" t="s">
        <v>1876</v>
      </c>
      <c r="B716" s="5" t="s">
        <v>636</v>
      </c>
      <c r="C716" s="5">
        <v>25</v>
      </c>
      <c r="D716" s="8">
        <v>6.6637079643932562E-2</v>
      </c>
      <c r="E716" s="6">
        <v>46141</v>
      </c>
      <c r="F716" s="6">
        <v>46173</v>
      </c>
      <c r="G716" s="16">
        <f>VLOOKUP(A716,Sheet2!A:G,7,)</f>
        <v>0</v>
      </c>
      <c r="H716" s="16">
        <v>1</v>
      </c>
      <c r="I716" s="19">
        <f>IFERROR(J716-H716,0)</f>
        <v>0</v>
      </c>
      <c r="J716" s="16">
        <f>VLOOKUP(A716,Sheet2!A:H,8,)</f>
        <v>1</v>
      </c>
      <c r="K716" s="16"/>
      <c r="L716" s="16"/>
      <c r="M716" s="16"/>
      <c r="N716" s="22"/>
      <c r="O716" s="22"/>
    </row>
    <row r="717" spans="1:15" ht="16" outlineLevel="3" x14ac:dyDescent="0.35">
      <c r="A717" s="4" t="s">
        <v>1877</v>
      </c>
      <c r="B717" s="5" t="s">
        <v>637</v>
      </c>
      <c r="C717" s="5">
        <v>25</v>
      </c>
      <c r="D717" s="8">
        <v>1.9084909482985451E-2</v>
      </c>
      <c r="E717" s="6">
        <v>46174</v>
      </c>
      <c r="F717" s="6">
        <v>46202</v>
      </c>
      <c r="G717" s="16">
        <f>VLOOKUP(A717,Sheet2!A:G,7,)</f>
        <v>0</v>
      </c>
      <c r="H717" s="16">
        <v>1</v>
      </c>
      <c r="I717" s="19">
        <f>IFERROR(J717-H717,0)</f>
        <v>0</v>
      </c>
      <c r="J717" s="16">
        <f>VLOOKUP(A717,Sheet2!A:H,8,)</f>
        <v>1</v>
      </c>
      <c r="K717" s="16"/>
      <c r="L717" s="16"/>
      <c r="M717" s="16"/>
      <c r="N717" s="22"/>
      <c r="O717" s="22"/>
    </row>
    <row r="718" spans="1:15" ht="16" outlineLevel="3" x14ac:dyDescent="0.35">
      <c r="A718" s="4" t="s">
        <v>1878</v>
      </c>
      <c r="B718" s="5" t="s">
        <v>638</v>
      </c>
      <c r="C718" s="5">
        <v>30</v>
      </c>
      <c r="D718" s="8">
        <v>5.6340012965495664E-2</v>
      </c>
      <c r="E718" s="6">
        <v>46203</v>
      </c>
      <c r="F718" s="6">
        <v>46237</v>
      </c>
      <c r="G718" s="16">
        <f>VLOOKUP(A718,Sheet2!A:G,7,)</f>
        <v>0</v>
      </c>
      <c r="H718" s="16">
        <v>1</v>
      </c>
      <c r="I718" s="19">
        <f>IFERROR(J718-H718,0)</f>
        <v>0</v>
      </c>
      <c r="J718" s="16">
        <f>VLOOKUP(A718,Sheet2!A:H,8,)</f>
        <v>1</v>
      </c>
      <c r="K718" s="16"/>
      <c r="L718" s="16"/>
      <c r="M718" s="16"/>
      <c r="N718" s="22"/>
      <c r="O718" s="22"/>
    </row>
    <row r="719" spans="1:15" ht="16" outlineLevel="3" x14ac:dyDescent="0.35">
      <c r="A719" s="4" t="s">
        <v>639</v>
      </c>
      <c r="B719" s="5"/>
      <c r="C719" s="5">
        <v>113</v>
      </c>
      <c r="D719" s="8"/>
      <c r="E719" s="6">
        <v>46091</v>
      </c>
      <c r="F719" s="6">
        <v>46257</v>
      </c>
      <c r="G719" s="17"/>
      <c r="H719" s="16"/>
      <c r="I719" s="16"/>
      <c r="J719" s="16"/>
      <c r="K719" s="16"/>
      <c r="L719" s="16"/>
      <c r="M719" s="16"/>
    </row>
    <row r="720" spans="1:15" ht="16" outlineLevel="3" x14ac:dyDescent="0.35">
      <c r="A720" s="4" t="s">
        <v>325</v>
      </c>
      <c r="B720" s="5"/>
      <c r="C720" s="5">
        <v>47</v>
      </c>
      <c r="D720" s="8"/>
      <c r="E720" s="6">
        <v>46091</v>
      </c>
      <c r="F720" s="6">
        <v>46160</v>
      </c>
      <c r="G720" s="17"/>
      <c r="H720" s="16"/>
      <c r="I720" s="16"/>
      <c r="J720" s="16"/>
      <c r="K720" s="16"/>
      <c r="L720" s="16"/>
      <c r="M720" s="16"/>
    </row>
    <row r="721" spans="1:15" ht="16" outlineLevel="3" x14ac:dyDescent="0.35">
      <c r="A721" s="4" t="s">
        <v>1879</v>
      </c>
      <c r="B721" s="5" t="s">
        <v>640</v>
      </c>
      <c r="C721" s="5">
        <v>14</v>
      </c>
      <c r="D721" s="8">
        <v>0.14001220441515425</v>
      </c>
      <c r="E721" s="6">
        <v>46091</v>
      </c>
      <c r="F721" s="6">
        <v>46113</v>
      </c>
      <c r="G721" s="16">
        <f>VLOOKUP(A721,Sheet2!A:G,7,)</f>
        <v>0</v>
      </c>
      <c r="H721" s="16">
        <v>1</v>
      </c>
      <c r="I721" s="19">
        <f>IFERROR(J721-H721,0)</f>
        <v>0</v>
      </c>
      <c r="J721" s="16">
        <f>VLOOKUP(A721,Sheet2!A:H,8,)</f>
        <v>1</v>
      </c>
      <c r="K721" s="16"/>
      <c r="L721" s="16"/>
      <c r="M721" s="16"/>
      <c r="N721" s="22"/>
      <c r="O721" s="22"/>
    </row>
    <row r="722" spans="1:15" ht="16" outlineLevel="3" x14ac:dyDescent="0.35">
      <c r="A722" s="4" t="s">
        <v>1880</v>
      </c>
      <c r="B722" s="5" t="s">
        <v>641</v>
      </c>
      <c r="C722" s="5">
        <v>14</v>
      </c>
      <c r="D722" s="8">
        <v>3.6165001411927494E-2</v>
      </c>
      <c r="E722" s="6">
        <v>46118</v>
      </c>
      <c r="F722" s="6">
        <v>46135</v>
      </c>
      <c r="G722" s="16">
        <f>VLOOKUP(A722,Sheet2!A:G,7,)</f>
        <v>0</v>
      </c>
      <c r="H722" s="16">
        <v>1</v>
      </c>
      <c r="I722" s="19">
        <f>IFERROR(J722-H722,0)</f>
        <v>0</v>
      </c>
      <c r="J722" s="16">
        <f>VLOOKUP(A722,Sheet2!A:H,8,)</f>
        <v>1</v>
      </c>
      <c r="K722" s="16"/>
      <c r="L722" s="16"/>
      <c r="M722" s="16"/>
      <c r="N722" s="22"/>
      <c r="O722" s="22"/>
    </row>
    <row r="723" spans="1:15" ht="16" outlineLevel="3" x14ac:dyDescent="0.35">
      <c r="A723" s="4" t="s">
        <v>1881</v>
      </c>
      <c r="B723" s="5" t="s">
        <v>642</v>
      </c>
      <c r="C723" s="5">
        <v>14</v>
      </c>
      <c r="D723" s="8">
        <v>1.5505225600981928E-2</v>
      </c>
      <c r="E723" s="6">
        <v>46118</v>
      </c>
      <c r="F723" s="6">
        <v>46135</v>
      </c>
      <c r="G723" s="16">
        <f>VLOOKUP(A723,Sheet2!A:G,7,)</f>
        <v>0</v>
      </c>
      <c r="H723" s="16">
        <v>1</v>
      </c>
      <c r="I723" s="19">
        <f>IFERROR(J723-H723,0)</f>
        <v>0</v>
      </c>
      <c r="J723" s="16">
        <f>VLOOKUP(A723,Sheet2!A:H,8,)</f>
        <v>1</v>
      </c>
      <c r="K723" s="16"/>
      <c r="L723" s="16"/>
      <c r="M723" s="16"/>
      <c r="N723" s="22"/>
      <c r="O723" s="22"/>
    </row>
    <row r="724" spans="1:15" ht="16" outlineLevel="3" x14ac:dyDescent="0.35">
      <c r="A724" s="4" t="s">
        <v>1882</v>
      </c>
      <c r="B724" s="5" t="s">
        <v>643</v>
      </c>
      <c r="C724" s="5">
        <v>14</v>
      </c>
      <c r="D724" s="8">
        <v>0.12900360184000481</v>
      </c>
      <c r="E724" s="6">
        <v>46141</v>
      </c>
      <c r="F724" s="6">
        <v>46160</v>
      </c>
      <c r="G724" s="16">
        <f>VLOOKUP(A724,Sheet2!A:G,7,)</f>
        <v>0</v>
      </c>
      <c r="H724" s="16">
        <v>1</v>
      </c>
      <c r="I724" s="19">
        <f>IFERROR(J724-H724,0)</f>
        <v>0</v>
      </c>
      <c r="J724" s="16">
        <f>VLOOKUP(A724,Sheet2!A:H,8,)</f>
        <v>1</v>
      </c>
      <c r="K724" s="16"/>
      <c r="L724" s="16"/>
      <c r="M724" s="16"/>
      <c r="N724" s="22"/>
      <c r="O724" s="22"/>
    </row>
    <row r="725" spans="1:15" ht="16" outlineLevel="3" x14ac:dyDescent="0.35">
      <c r="A725" s="4" t="s">
        <v>333</v>
      </c>
      <c r="B725" s="5"/>
      <c r="C725" s="5">
        <v>60</v>
      </c>
      <c r="D725" s="8"/>
      <c r="E725" s="6">
        <v>46174</v>
      </c>
      <c r="F725" s="6">
        <v>46257</v>
      </c>
      <c r="G725" s="17"/>
      <c r="H725" s="16"/>
      <c r="I725" s="16"/>
      <c r="J725" s="16"/>
      <c r="K725" s="16"/>
      <c r="L725" s="16"/>
      <c r="M725" s="16"/>
    </row>
    <row r="726" spans="1:15" ht="16" outlineLevel="3" x14ac:dyDescent="0.35">
      <c r="A726" s="4" t="s">
        <v>1883</v>
      </c>
      <c r="B726" s="5" t="s">
        <v>644</v>
      </c>
      <c r="C726" s="5">
        <v>14</v>
      </c>
      <c r="D726" s="8">
        <v>6.6637079643932562E-2</v>
      </c>
      <c r="E726" s="6">
        <v>46174</v>
      </c>
      <c r="F726" s="6">
        <v>46191</v>
      </c>
      <c r="G726" s="16">
        <f>VLOOKUP(A726,Sheet2!A:G,7,)</f>
        <v>0</v>
      </c>
      <c r="H726" s="16">
        <v>1</v>
      </c>
      <c r="I726" s="19">
        <f>IFERROR(J726-H726,0)</f>
        <v>0</v>
      </c>
      <c r="J726" s="16">
        <f>VLOOKUP(A726,Sheet2!A:H,8,)</f>
        <v>1</v>
      </c>
      <c r="K726" s="16"/>
      <c r="L726" s="16"/>
      <c r="M726" s="16"/>
      <c r="N726" s="22"/>
      <c r="O726" s="22"/>
    </row>
    <row r="727" spans="1:15" ht="16" outlineLevel="3" x14ac:dyDescent="0.35">
      <c r="A727" s="4" t="s">
        <v>1884</v>
      </c>
      <c r="B727" s="5" t="s">
        <v>645</v>
      </c>
      <c r="C727" s="5">
        <v>14</v>
      </c>
      <c r="D727" s="8">
        <v>1.9084909482985451E-2</v>
      </c>
      <c r="E727" s="6">
        <v>46203</v>
      </c>
      <c r="F727" s="6">
        <v>46222</v>
      </c>
      <c r="G727" s="16">
        <f>VLOOKUP(A727,Sheet2!A:G,7,)</f>
        <v>0</v>
      </c>
      <c r="H727" s="16">
        <v>1</v>
      </c>
      <c r="I727" s="19">
        <f>IFERROR(J727-H727,0)</f>
        <v>0</v>
      </c>
      <c r="J727" s="16">
        <f>VLOOKUP(A727,Sheet2!A:H,8,)</f>
        <v>1</v>
      </c>
      <c r="K727" s="16"/>
      <c r="L727" s="16"/>
      <c r="M727" s="16"/>
      <c r="N727" s="22"/>
      <c r="O727" s="22"/>
    </row>
    <row r="728" spans="1:15" ht="16" outlineLevel="3" x14ac:dyDescent="0.35">
      <c r="A728" s="4" t="s">
        <v>1885</v>
      </c>
      <c r="B728" s="5" t="s">
        <v>646</v>
      </c>
      <c r="C728" s="5">
        <v>14</v>
      </c>
      <c r="D728" s="8">
        <v>5.6340012965495664E-2</v>
      </c>
      <c r="E728" s="6">
        <v>46238</v>
      </c>
      <c r="F728" s="6">
        <v>46257</v>
      </c>
      <c r="G728" s="16">
        <f>VLOOKUP(A728,Sheet2!A:G,7,)</f>
        <v>0</v>
      </c>
      <c r="H728" s="16">
        <v>1</v>
      </c>
      <c r="I728" s="19">
        <f>IFERROR(J728-H728,0)</f>
        <v>0</v>
      </c>
      <c r="J728" s="16">
        <f>VLOOKUP(A728,Sheet2!A:H,8,)</f>
        <v>1</v>
      </c>
      <c r="K728" s="16"/>
      <c r="L728" s="16"/>
      <c r="M728" s="16"/>
      <c r="N728" s="22"/>
      <c r="O728" s="22"/>
    </row>
    <row r="729" spans="1:15" ht="16" outlineLevel="3" x14ac:dyDescent="0.35">
      <c r="A729" s="4" t="s">
        <v>647</v>
      </c>
      <c r="B729" s="5"/>
      <c r="C729" s="5">
        <v>155</v>
      </c>
      <c r="D729" s="8"/>
      <c r="E729" s="6">
        <v>46114</v>
      </c>
      <c r="F729" s="6">
        <v>46299</v>
      </c>
      <c r="G729" s="17"/>
      <c r="H729" s="16"/>
      <c r="I729" s="16"/>
      <c r="J729" s="16"/>
      <c r="K729" s="16"/>
      <c r="L729" s="16"/>
      <c r="M729" s="16"/>
    </row>
    <row r="730" spans="1:15" ht="16" outlineLevel="3" x14ac:dyDescent="0.35">
      <c r="A730" s="4" t="s">
        <v>362</v>
      </c>
      <c r="B730" s="5"/>
      <c r="C730" s="5">
        <v>60</v>
      </c>
      <c r="D730" s="8"/>
      <c r="E730" s="6">
        <v>46114</v>
      </c>
      <c r="F730" s="6">
        <v>46187</v>
      </c>
      <c r="G730" s="17"/>
      <c r="H730" s="16"/>
      <c r="I730" s="16"/>
      <c r="J730" s="16"/>
      <c r="K730" s="16"/>
      <c r="L730" s="16"/>
      <c r="M730" s="16"/>
    </row>
    <row r="731" spans="1:15" ht="16" outlineLevel="3" x14ac:dyDescent="0.35">
      <c r="A731" s="4" t="s">
        <v>1886</v>
      </c>
      <c r="B731" s="5" t="s">
        <v>648</v>
      </c>
      <c r="C731" s="5">
        <v>20</v>
      </c>
      <c r="D731" s="8">
        <v>0.42003661324546276</v>
      </c>
      <c r="E731" s="6">
        <v>46114</v>
      </c>
      <c r="F731" s="6">
        <v>46137</v>
      </c>
      <c r="G731" s="16">
        <f>VLOOKUP(A731,Sheet2!A:G,7,)</f>
        <v>0</v>
      </c>
      <c r="H731" s="16">
        <v>1</v>
      </c>
      <c r="I731" s="19">
        <f>IFERROR(J731-H731,0)</f>
        <v>0</v>
      </c>
      <c r="J731" s="16">
        <f>VLOOKUP(A731,Sheet2!A:H,8,)</f>
        <v>1</v>
      </c>
      <c r="K731" s="16"/>
      <c r="L731" s="16"/>
      <c r="M731" s="16"/>
      <c r="N731" s="22"/>
      <c r="O731" s="22"/>
    </row>
    <row r="732" spans="1:15" ht="16" outlineLevel="3" x14ac:dyDescent="0.35">
      <c r="A732" s="4" t="s">
        <v>1887</v>
      </c>
      <c r="B732" s="5" t="s">
        <v>649</v>
      </c>
      <c r="C732" s="5">
        <v>10</v>
      </c>
      <c r="D732" s="8">
        <v>4.6515676802945778E-2</v>
      </c>
      <c r="E732" s="6">
        <v>46137</v>
      </c>
      <c r="F732" s="6">
        <v>46147</v>
      </c>
      <c r="G732" s="16">
        <f>VLOOKUP(A732,Sheet2!A:G,7,)</f>
        <v>0</v>
      </c>
      <c r="H732" s="16">
        <v>1</v>
      </c>
      <c r="I732" s="19">
        <f>IFERROR(J732-H732,0)</f>
        <v>0</v>
      </c>
      <c r="J732" s="16">
        <f>VLOOKUP(A732,Sheet2!A:H,8,)</f>
        <v>1</v>
      </c>
      <c r="K732" s="16"/>
      <c r="L732" s="16"/>
      <c r="M732" s="16"/>
      <c r="N732" s="22"/>
      <c r="O732" s="22"/>
    </row>
    <row r="733" spans="1:15" ht="16" outlineLevel="3" x14ac:dyDescent="0.35">
      <c r="A733" s="4" t="s">
        <v>1888</v>
      </c>
      <c r="B733" s="5" t="s">
        <v>650</v>
      </c>
      <c r="C733" s="5">
        <v>20</v>
      </c>
      <c r="D733" s="8">
        <v>0.10849500423578248</v>
      </c>
      <c r="E733" s="6">
        <v>46137</v>
      </c>
      <c r="F733" s="6">
        <v>46159</v>
      </c>
      <c r="G733" s="16">
        <f>VLOOKUP(A733,Sheet2!A:G,7,)</f>
        <v>0</v>
      </c>
      <c r="H733" s="16">
        <v>1</v>
      </c>
      <c r="I733" s="19">
        <f>IFERROR(J733-H733,0)</f>
        <v>0</v>
      </c>
      <c r="J733" s="16">
        <f>VLOOKUP(A733,Sheet2!A:H,8,)</f>
        <v>1</v>
      </c>
      <c r="K733" s="16"/>
      <c r="L733" s="16"/>
      <c r="M733" s="16"/>
      <c r="N733" s="22"/>
      <c r="O733" s="22"/>
    </row>
    <row r="734" spans="1:15" ht="16" outlineLevel="3" x14ac:dyDescent="0.35">
      <c r="A734" s="4" t="s">
        <v>1889</v>
      </c>
      <c r="B734" s="5" t="s">
        <v>651</v>
      </c>
      <c r="C734" s="5">
        <v>20</v>
      </c>
      <c r="D734" s="8">
        <v>0.25800720368000962</v>
      </c>
      <c r="E734" s="6">
        <v>46161</v>
      </c>
      <c r="F734" s="6">
        <v>46187</v>
      </c>
      <c r="G734" s="16">
        <f>VLOOKUP(A734,Sheet2!A:G,7,)</f>
        <v>0</v>
      </c>
      <c r="H734" s="16">
        <v>1</v>
      </c>
      <c r="I734" s="19">
        <f>IFERROR(J734-H734,0)</f>
        <v>0</v>
      </c>
      <c r="J734" s="16">
        <f>VLOOKUP(A734,Sheet2!A:H,8,)</f>
        <v>1</v>
      </c>
      <c r="K734" s="16"/>
      <c r="L734" s="16"/>
      <c r="M734" s="16"/>
      <c r="N734" s="22"/>
      <c r="O734" s="22"/>
    </row>
    <row r="735" spans="1:15" ht="16" outlineLevel="3" x14ac:dyDescent="0.35">
      <c r="A735" s="4" t="s">
        <v>370</v>
      </c>
      <c r="B735" s="5"/>
      <c r="C735" s="5">
        <v>91</v>
      </c>
      <c r="D735" s="8"/>
      <c r="E735" s="6">
        <v>46193</v>
      </c>
      <c r="F735" s="6">
        <v>46299</v>
      </c>
      <c r="G735" s="17"/>
      <c r="H735" s="16"/>
      <c r="I735" s="16"/>
      <c r="J735" s="16"/>
      <c r="K735" s="16"/>
      <c r="L735" s="16"/>
      <c r="M735" s="16"/>
    </row>
    <row r="736" spans="1:15" ht="16" outlineLevel="3" x14ac:dyDescent="0.35">
      <c r="A736" s="4" t="s">
        <v>1890</v>
      </c>
      <c r="B736" s="5" t="s">
        <v>652</v>
      </c>
      <c r="C736" s="5">
        <v>30</v>
      </c>
      <c r="D736" s="8">
        <v>0.19991123893179771</v>
      </c>
      <c r="E736" s="6">
        <v>46193</v>
      </c>
      <c r="F736" s="6">
        <v>46226</v>
      </c>
      <c r="G736" s="16">
        <f>VLOOKUP(A736,Sheet2!A:G,7,)</f>
        <v>0</v>
      </c>
      <c r="H736" s="16">
        <v>1</v>
      </c>
      <c r="I736" s="19">
        <f>IFERROR(J736-H736,0)</f>
        <v>0</v>
      </c>
      <c r="J736" s="16">
        <f>VLOOKUP(A736,Sheet2!A:H,8,)</f>
        <v>1</v>
      </c>
      <c r="K736" s="16"/>
      <c r="L736" s="16"/>
      <c r="M736" s="16"/>
      <c r="N736" s="22"/>
      <c r="O736" s="22"/>
    </row>
    <row r="737" spans="1:15" ht="16" outlineLevel="3" x14ac:dyDescent="0.35">
      <c r="A737" s="4" t="s">
        <v>1891</v>
      </c>
      <c r="B737" s="5" t="s">
        <v>653</v>
      </c>
      <c r="C737" s="5">
        <v>35</v>
      </c>
      <c r="D737" s="8">
        <v>5.7254728448956349E-2</v>
      </c>
      <c r="E737" s="6">
        <v>46223</v>
      </c>
      <c r="F737" s="6">
        <v>46263</v>
      </c>
      <c r="G737" s="16">
        <f>VLOOKUP(A737,Sheet2!A:G,7,)</f>
        <v>0</v>
      </c>
      <c r="H737" s="16">
        <v>1</v>
      </c>
      <c r="I737" s="19">
        <f>IFERROR(J737-H737,0)</f>
        <v>0</v>
      </c>
      <c r="J737" s="16">
        <f>VLOOKUP(A737,Sheet2!A:H,8,)</f>
        <v>1</v>
      </c>
      <c r="K737" s="16"/>
      <c r="L737" s="16"/>
      <c r="M737" s="16"/>
      <c r="N737" s="22"/>
      <c r="O737" s="22"/>
    </row>
    <row r="738" spans="1:15" ht="16" outlineLevel="3" x14ac:dyDescent="0.35">
      <c r="A738" s="4" t="s">
        <v>1892</v>
      </c>
      <c r="B738" s="5" t="s">
        <v>654</v>
      </c>
      <c r="C738" s="5">
        <v>35</v>
      </c>
      <c r="D738" s="8">
        <v>0.11268002593099133</v>
      </c>
      <c r="E738" s="6">
        <v>46258</v>
      </c>
      <c r="F738" s="6">
        <v>46299</v>
      </c>
      <c r="G738" s="16">
        <f>VLOOKUP(A738,Sheet2!A:G,7,)</f>
        <v>0</v>
      </c>
      <c r="H738" s="16">
        <v>1</v>
      </c>
      <c r="I738" s="19">
        <f>IFERROR(J738-H738,0)</f>
        <v>0</v>
      </c>
      <c r="J738" s="16">
        <f>VLOOKUP(A738,Sheet2!A:H,8,)</f>
        <v>1</v>
      </c>
      <c r="K738" s="16"/>
      <c r="L738" s="16"/>
      <c r="M738" s="16"/>
      <c r="N738" s="22"/>
      <c r="O738" s="22"/>
    </row>
    <row r="739" spans="1:15" ht="16" outlineLevel="3" x14ac:dyDescent="0.35">
      <c r="A739" s="4" t="s">
        <v>655</v>
      </c>
      <c r="B739" s="5"/>
      <c r="C739" s="5">
        <v>222</v>
      </c>
      <c r="D739" s="8"/>
      <c r="E739" s="6">
        <v>46138</v>
      </c>
      <c r="F739" s="6">
        <v>46359</v>
      </c>
      <c r="G739" s="17"/>
      <c r="H739" s="16"/>
      <c r="I739" s="16"/>
      <c r="J739" s="16"/>
      <c r="K739" s="16"/>
      <c r="L739" s="16"/>
      <c r="M739" s="16"/>
    </row>
    <row r="740" spans="1:15" ht="16" outlineLevel="3" x14ac:dyDescent="0.35">
      <c r="A740" s="4" t="s">
        <v>629</v>
      </c>
      <c r="B740" s="5"/>
      <c r="C740" s="5">
        <v>120</v>
      </c>
      <c r="D740" s="8"/>
      <c r="E740" s="6">
        <v>46138</v>
      </c>
      <c r="F740" s="6">
        <v>46257</v>
      </c>
      <c r="G740" s="17"/>
      <c r="H740" s="16"/>
      <c r="I740" s="16"/>
      <c r="J740" s="16"/>
      <c r="K740" s="16"/>
      <c r="L740" s="16"/>
      <c r="M740" s="16"/>
    </row>
    <row r="741" spans="1:15" ht="16" outlineLevel="3" x14ac:dyDescent="0.35">
      <c r="A741" s="4" t="s">
        <v>1893</v>
      </c>
      <c r="B741" s="5" t="s">
        <v>656</v>
      </c>
      <c r="C741" s="5">
        <v>40</v>
      </c>
      <c r="D741" s="8">
        <v>0.70006102207577126</v>
      </c>
      <c r="E741" s="6">
        <v>46138</v>
      </c>
      <c r="F741" s="6">
        <v>46177</v>
      </c>
      <c r="G741" s="16">
        <f>VLOOKUP(A741,Sheet2!A:G,7,)</f>
        <v>0</v>
      </c>
      <c r="H741" s="16">
        <v>1</v>
      </c>
      <c r="I741" s="19">
        <f>IFERROR(J741-H741,0)</f>
        <v>0</v>
      </c>
      <c r="J741" s="16">
        <f>VLOOKUP(A741,Sheet2!A:H,8,)</f>
        <v>1</v>
      </c>
      <c r="K741" s="16"/>
      <c r="L741" s="16" t="s">
        <v>2627</v>
      </c>
      <c r="M741" s="16"/>
      <c r="N741" s="22"/>
      <c r="O741" s="22"/>
    </row>
    <row r="742" spans="1:15" ht="16" outlineLevel="3" x14ac:dyDescent="0.35">
      <c r="A742" s="4" t="s">
        <v>1894</v>
      </c>
      <c r="B742" s="5" t="s">
        <v>657</v>
      </c>
      <c r="C742" s="5">
        <v>30</v>
      </c>
      <c r="D742" s="8">
        <v>7.7526128004909642E-2</v>
      </c>
      <c r="E742" s="6">
        <v>46148</v>
      </c>
      <c r="F742" s="6">
        <v>46177</v>
      </c>
      <c r="G742" s="16">
        <f>VLOOKUP(A742,Sheet2!A:G,7,)</f>
        <v>0</v>
      </c>
      <c r="H742" s="16">
        <v>0</v>
      </c>
      <c r="I742" s="19">
        <f>IFERROR(J742-H742,0)</f>
        <v>0</v>
      </c>
      <c r="J742" s="16">
        <f>VLOOKUP(A742,Sheet2!A:H,8,)</f>
        <v>0</v>
      </c>
      <c r="K742" s="16"/>
      <c r="L742" s="16" t="s">
        <v>2600</v>
      </c>
      <c r="M742" s="16"/>
      <c r="N742" s="22"/>
      <c r="O742" s="22"/>
    </row>
    <row r="743" spans="1:15" ht="16" outlineLevel="3" x14ac:dyDescent="0.35">
      <c r="A743" s="4" t="s">
        <v>1895</v>
      </c>
      <c r="B743" s="5" t="s">
        <v>658</v>
      </c>
      <c r="C743" s="5">
        <v>50</v>
      </c>
      <c r="D743" s="8">
        <v>0.18082500705963747</v>
      </c>
      <c r="E743" s="6">
        <v>46160</v>
      </c>
      <c r="F743" s="6">
        <v>46209</v>
      </c>
      <c r="G743" s="16">
        <f>VLOOKUP(A743,Sheet2!A:G,7,)</f>
        <v>0</v>
      </c>
      <c r="H743" s="16">
        <v>0.97</v>
      </c>
      <c r="I743" s="19">
        <f>IFERROR(J743-H743,0)</f>
        <v>0</v>
      </c>
      <c r="J743" s="16">
        <f>VLOOKUP(A743,Sheet2!A:H,8,)</f>
        <v>0.97</v>
      </c>
      <c r="K743" s="16"/>
      <c r="L743" s="16" t="s">
        <v>2604</v>
      </c>
      <c r="M743" s="16" t="s">
        <v>2617</v>
      </c>
      <c r="N743" s="22"/>
      <c r="O743" s="22"/>
    </row>
    <row r="744" spans="1:15" ht="16" outlineLevel="3" x14ac:dyDescent="0.35">
      <c r="A744" s="4" t="s">
        <v>1896</v>
      </c>
      <c r="B744" s="5" t="s">
        <v>659</v>
      </c>
      <c r="C744" s="5">
        <v>70</v>
      </c>
      <c r="D744" s="8">
        <v>0.34400960490667953</v>
      </c>
      <c r="E744" s="6">
        <v>46188</v>
      </c>
      <c r="F744" s="6">
        <v>46257</v>
      </c>
      <c r="G744" s="16">
        <f>VLOOKUP(A744,Sheet2!A:G,7,)</f>
        <v>0</v>
      </c>
      <c r="H744" s="16">
        <v>0</v>
      </c>
      <c r="I744" s="19">
        <f>IFERROR(J744-H744,0)</f>
        <v>0</v>
      </c>
      <c r="J744" s="16">
        <f>VLOOKUP(A744,Sheet2!A:H,8,)</f>
        <v>0</v>
      </c>
      <c r="K744" s="16"/>
      <c r="L744" s="16" t="s">
        <v>2602</v>
      </c>
      <c r="M744" s="16"/>
      <c r="N744" s="22"/>
      <c r="O744" s="22"/>
    </row>
    <row r="745" spans="1:15" ht="16" outlineLevel="3" x14ac:dyDescent="0.35">
      <c r="A745" s="4" t="s">
        <v>660</v>
      </c>
      <c r="B745" s="5"/>
      <c r="C745" s="5">
        <v>133</v>
      </c>
      <c r="D745" s="8"/>
      <c r="E745" s="6">
        <v>46227</v>
      </c>
      <c r="F745" s="6">
        <v>46359</v>
      </c>
      <c r="G745" s="17"/>
      <c r="H745" s="16"/>
      <c r="I745" s="16"/>
      <c r="J745" s="16"/>
      <c r="K745" s="16"/>
      <c r="L745" s="16"/>
      <c r="M745" s="16"/>
    </row>
    <row r="746" spans="1:15" ht="16" outlineLevel="3" x14ac:dyDescent="0.35">
      <c r="A746" s="4" t="s">
        <v>1897</v>
      </c>
      <c r="B746" s="5" t="s">
        <v>661</v>
      </c>
      <c r="C746" s="5">
        <v>40</v>
      </c>
      <c r="D746" s="8">
        <v>0.33318539821966281</v>
      </c>
      <c r="E746" s="6">
        <v>46227</v>
      </c>
      <c r="F746" s="6">
        <v>46266</v>
      </c>
      <c r="G746" s="16">
        <f>VLOOKUP(A746,Sheet2!A:G,7,)</f>
        <v>0</v>
      </c>
      <c r="H746" s="16">
        <v>0.4</v>
      </c>
      <c r="I746" s="19">
        <f>IFERROR(J746-H746,0)</f>
        <v>0</v>
      </c>
      <c r="J746" s="16">
        <f>VLOOKUP(A746,Sheet2!A:H,8,)</f>
        <v>0.4</v>
      </c>
      <c r="K746" s="16"/>
      <c r="L746" s="16" t="s">
        <v>2643</v>
      </c>
      <c r="M746" s="16"/>
      <c r="N746" s="22"/>
      <c r="O746" s="22"/>
    </row>
    <row r="747" spans="1:15" ht="16" outlineLevel="3" x14ac:dyDescent="0.35">
      <c r="A747" s="4" t="s">
        <v>1898</v>
      </c>
      <c r="B747" s="5" t="s">
        <v>662</v>
      </c>
      <c r="C747" s="5">
        <v>50</v>
      </c>
      <c r="D747" s="8">
        <v>9.5424547414927258E-2</v>
      </c>
      <c r="E747" s="6">
        <v>46264</v>
      </c>
      <c r="F747" s="6">
        <v>46313</v>
      </c>
      <c r="G747" s="16">
        <f>VLOOKUP(A747,Sheet2!A:G,7,)</f>
        <v>0</v>
      </c>
      <c r="H747" s="16">
        <v>0.6</v>
      </c>
      <c r="I747" s="19">
        <f>IFERROR(J747-H747,0)</f>
        <v>0</v>
      </c>
      <c r="J747" s="16">
        <f>VLOOKUP(A747,Sheet2!A:H,8,)</f>
        <v>0.6</v>
      </c>
      <c r="K747" s="16"/>
      <c r="L747" s="16"/>
      <c r="M747" s="16"/>
      <c r="N747" s="22"/>
      <c r="O747" s="22"/>
    </row>
    <row r="748" spans="1:15" ht="16" outlineLevel="3" x14ac:dyDescent="0.35">
      <c r="A748" s="4" t="s">
        <v>1899</v>
      </c>
      <c r="B748" s="5" t="s">
        <v>663</v>
      </c>
      <c r="C748" s="5">
        <v>60</v>
      </c>
      <c r="D748" s="8">
        <v>0.15024003457465512</v>
      </c>
      <c r="E748" s="6">
        <v>46300</v>
      </c>
      <c r="F748" s="6">
        <v>46359</v>
      </c>
      <c r="G748" s="16">
        <f>VLOOKUP(A748,Sheet2!A:G,7,)</f>
        <v>0</v>
      </c>
      <c r="H748" s="16">
        <v>0</v>
      </c>
      <c r="I748" s="19">
        <f>IFERROR(J748-H748,0)</f>
        <v>0</v>
      </c>
      <c r="J748" s="16">
        <f>VLOOKUP(A748,Sheet2!A:H,8,)</f>
        <v>0</v>
      </c>
      <c r="K748" s="16"/>
      <c r="L748" s="16"/>
      <c r="M748" s="16"/>
      <c r="N748" s="22"/>
      <c r="O748" s="22"/>
    </row>
    <row r="749" spans="1:15" ht="16" x14ac:dyDescent="0.35">
      <c r="A749" s="4" t="s">
        <v>664</v>
      </c>
      <c r="B749" s="5"/>
      <c r="C749" s="5">
        <v>422</v>
      </c>
      <c r="D749" s="8"/>
      <c r="E749" s="6">
        <v>45955</v>
      </c>
      <c r="F749" s="6">
        <v>46460</v>
      </c>
      <c r="G749" s="16">
        <f>SUMPRODUCT($D$753:$D$1412,G753:G1412)/SUM($D$753:$D$1412)</f>
        <v>0.32960011555265473</v>
      </c>
      <c r="H749" s="16">
        <f>SUMPRODUCT($D$753:$D$1412,H753:H1412)/SUM($D$753:$D$1412)</f>
        <v>0.33519497332111964</v>
      </c>
      <c r="I749" s="19">
        <f>IFERROR(J749-H749,0)</f>
        <v>1.338167542683133E-2</v>
      </c>
      <c r="J749" s="16">
        <f>SUMPRODUCT($D$753:$D$1412,J753:J1412)/SUM($D$753:$D$1412)</f>
        <v>0.34857664874795097</v>
      </c>
      <c r="K749" s="16"/>
      <c r="L749" s="16"/>
      <c r="M749" s="16"/>
    </row>
    <row r="750" spans="1:15" ht="16" outlineLevel="1" x14ac:dyDescent="0.35">
      <c r="A750" s="4" t="s">
        <v>30</v>
      </c>
      <c r="B750" s="5"/>
      <c r="C750" s="5">
        <v>422</v>
      </c>
      <c r="D750" s="8"/>
      <c r="E750" s="6">
        <v>45955</v>
      </c>
      <c r="F750" s="6">
        <v>46460</v>
      </c>
      <c r="G750" s="16">
        <f>SUMPRODUCT($D$753:$D$1135,G753:G1135)/SUM($D$753:$D$1135)</f>
        <v>0.35686885125820361</v>
      </c>
      <c r="H750" s="16">
        <f>SUMPRODUCT($D$753:$D$1135,H753:H1135)/SUM($D$753:$D$1135)</f>
        <v>0.3331723447921589</v>
      </c>
      <c r="I750" s="19">
        <f>IFERROR(J750-H750,0)</f>
        <v>1.5002029803844685E-2</v>
      </c>
      <c r="J750" s="16">
        <f>SUMPRODUCT($D$753:$D$1135,J753:J1135)/SUM($D$753:$D$1135)</f>
        <v>0.34817437459600359</v>
      </c>
      <c r="K750" s="16"/>
      <c r="L750" s="16"/>
      <c r="M750" s="16"/>
    </row>
    <row r="751" spans="1:15" ht="16" outlineLevel="2" x14ac:dyDescent="0.35">
      <c r="A751" s="4" t="s">
        <v>665</v>
      </c>
      <c r="B751" s="5"/>
      <c r="C751" s="5">
        <v>352</v>
      </c>
      <c r="D751" s="8"/>
      <c r="E751" s="6">
        <v>45969</v>
      </c>
      <c r="F751" s="6">
        <v>46387</v>
      </c>
      <c r="G751" s="17"/>
      <c r="H751" s="16"/>
      <c r="I751" s="16"/>
      <c r="J751" s="16"/>
      <c r="K751" s="16"/>
      <c r="L751" s="16"/>
      <c r="M751" s="16"/>
    </row>
    <row r="752" spans="1:15" ht="16" outlineLevel="3" x14ac:dyDescent="0.35">
      <c r="A752" s="4" t="s">
        <v>666</v>
      </c>
      <c r="B752" s="5"/>
      <c r="C752" s="5">
        <v>282</v>
      </c>
      <c r="D752" s="8"/>
      <c r="E752" s="6">
        <v>45969</v>
      </c>
      <c r="F752" s="6">
        <v>46306</v>
      </c>
      <c r="G752" s="17"/>
      <c r="H752" s="16"/>
      <c r="I752" s="16"/>
      <c r="J752" s="16"/>
      <c r="K752" s="16"/>
      <c r="L752" s="16"/>
      <c r="M752" s="16"/>
    </row>
    <row r="753" spans="1:15" ht="16" outlineLevel="3" x14ac:dyDescent="0.35">
      <c r="A753" s="4" t="s">
        <v>1900</v>
      </c>
      <c r="B753" s="5" t="s">
        <v>667</v>
      </c>
      <c r="C753" s="5">
        <v>12</v>
      </c>
      <c r="D753" s="8">
        <v>0.24140568596768877</v>
      </c>
      <c r="E753" s="6">
        <v>45974</v>
      </c>
      <c r="F753" s="6">
        <v>45987</v>
      </c>
      <c r="G753" s="16">
        <f>VLOOKUP(A753,Sheet2!A:G,7,)</f>
        <v>1</v>
      </c>
      <c r="H753" s="16">
        <v>1</v>
      </c>
      <c r="I753" s="19">
        <f t="shared" ref="I753:I763" si="13">IFERROR(J753-H753,0)</f>
        <v>0</v>
      </c>
      <c r="J753" s="16">
        <f>VLOOKUP(A753,Sheet2!A:H,8,)</f>
        <v>1</v>
      </c>
      <c r="K753" s="16"/>
      <c r="L753" s="16"/>
      <c r="M753" s="16"/>
      <c r="N753" s="22"/>
      <c r="O753" s="22"/>
    </row>
    <row r="754" spans="1:15" ht="16" outlineLevel="3" x14ac:dyDescent="0.35">
      <c r="A754" s="4" t="s">
        <v>1901</v>
      </c>
      <c r="B754" s="5" t="s">
        <v>668</v>
      </c>
      <c r="C754" s="5">
        <v>25</v>
      </c>
      <c r="D754" s="8">
        <v>0.16093712397845919</v>
      </c>
      <c r="E754" s="6">
        <v>45969</v>
      </c>
      <c r="F754" s="6">
        <v>45997</v>
      </c>
      <c r="G754" s="16">
        <f>VLOOKUP(A754,Sheet2!A:G,7,)</f>
        <v>1</v>
      </c>
      <c r="H754" s="16">
        <v>1</v>
      </c>
      <c r="I754" s="19">
        <f t="shared" si="13"/>
        <v>0</v>
      </c>
      <c r="J754" s="16">
        <f>VLOOKUP(A754,Sheet2!A:H,8,)</f>
        <v>1</v>
      </c>
      <c r="K754" s="16"/>
      <c r="L754" s="16"/>
      <c r="M754" s="16"/>
      <c r="N754" s="22"/>
      <c r="O754" s="22"/>
    </row>
    <row r="755" spans="1:15" ht="16" outlineLevel="3" x14ac:dyDescent="0.35">
      <c r="A755" s="4" t="s">
        <v>1902</v>
      </c>
      <c r="B755" s="5" t="s">
        <v>669</v>
      </c>
      <c r="C755" s="5">
        <v>10</v>
      </c>
      <c r="D755" s="8">
        <v>0.24140568596768877</v>
      </c>
      <c r="E755" s="6">
        <v>45988</v>
      </c>
      <c r="F755" s="6">
        <v>45999</v>
      </c>
      <c r="G755" s="16">
        <f>VLOOKUP(A755,Sheet2!A:G,7,)</f>
        <v>1</v>
      </c>
      <c r="H755" s="16">
        <v>1</v>
      </c>
      <c r="I755" s="19">
        <f t="shared" si="13"/>
        <v>0</v>
      </c>
      <c r="J755" s="16">
        <f>VLOOKUP(A755,Sheet2!A:H,8,)</f>
        <v>1</v>
      </c>
      <c r="K755" s="16"/>
      <c r="L755" s="16"/>
      <c r="M755" s="16"/>
      <c r="N755" s="22"/>
      <c r="O755" s="22"/>
    </row>
    <row r="756" spans="1:15" ht="16" outlineLevel="3" x14ac:dyDescent="0.35">
      <c r="A756" s="4" t="s">
        <v>1903</v>
      </c>
      <c r="B756" s="5" t="s">
        <v>670</v>
      </c>
      <c r="C756" s="5">
        <v>24</v>
      </c>
      <c r="D756" s="8">
        <v>1.6285789425480917</v>
      </c>
      <c r="E756" s="6">
        <v>46000</v>
      </c>
      <c r="F756" s="6">
        <v>46027</v>
      </c>
      <c r="G756" s="16">
        <f>VLOOKUP(A756,Sheet2!A:G,7,)</f>
        <v>1</v>
      </c>
      <c r="H756" s="16">
        <v>1</v>
      </c>
      <c r="I756" s="19">
        <f t="shared" si="13"/>
        <v>0</v>
      </c>
      <c r="J756" s="16">
        <f>VLOOKUP(A756,Sheet2!A:H,8,)</f>
        <v>1</v>
      </c>
      <c r="K756" s="16"/>
      <c r="L756" s="16"/>
      <c r="M756" s="16"/>
      <c r="N756" s="22"/>
      <c r="O756" s="22"/>
    </row>
    <row r="757" spans="1:15" ht="16" outlineLevel="3" x14ac:dyDescent="0.35">
      <c r="A757" s="4" t="s">
        <v>1904</v>
      </c>
      <c r="B757" s="5" t="s">
        <v>671</v>
      </c>
      <c r="C757" s="5">
        <v>21</v>
      </c>
      <c r="D757" s="8">
        <v>1.6285789425480917</v>
      </c>
      <c r="E757" s="6">
        <v>46028</v>
      </c>
      <c r="F757" s="6">
        <v>46051</v>
      </c>
      <c r="G757" s="16">
        <f>VLOOKUP(A757,Sheet2!A:G,7,)</f>
        <v>1</v>
      </c>
      <c r="H757" s="16">
        <v>1</v>
      </c>
      <c r="I757" s="19">
        <f t="shared" si="13"/>
        <v>0</v>
      </c>
      <c r="J757" s="16">
        <f>VLOOKUP(A757,Sheet2!A:H,8,)</f>
        <v>1</v>
      </c>
      <c r="K757" s="16"/>
      <c r="L757" s="16"/>
      <c r="M757" s="16"/>
      <c r="N757" s="22"/>
      <c r="O757" s="22"/>
    </row>
    <row r="758" spans="1:15" ht="16" outlineLevel="3" x14ac:dyDescent="0.35">
      <c r="A758" s="4" t="s">
        <v>1905</v>
      </c>
      <c r="B758" s="5" t="s">
        <v>672</v>
      </c>
      <c r="C758" s="5">
        <v>11</v>
      </c>
      <c r="D758" s="8">
        <v>0.18590194247067923</v>
      </c>
      <c r="E758" s="6">
        <v>46040</v>
      </c>
      <c r="F758" s="6">
        <v>46051</v>
      </c>
      <c r="G758" s="16">
        <f>VLOOKUP(A758,Sheet2!A:G,7,)</f>
        <v>1</v>
      </c>
      <c r="H758" s="16">
        <v>1</v>
      </c>
      <c r="I758" s="19">
        <f t="shared" si="13"/>
        <v>0</v>
      </c>
      <c r="J758" s="16">
        <f>VLOOKUP(A758,Sheet2!A:H,8,)</f>
        <v>1</v>
      </c>
      <c r="K758" s="16"/>
      <c r="L758" s="16"/>
      <c r="M758" s="16"/>
      <c r="N758" s="22"/>
      <c r="O758" s="22"/>
    </row>
    <row r="759" spans="1:15" ht="16" outlineLevel="3" x14ac:dyDescent="0.35">
      <c r="A759" s="4" t="s">
        <v>1906</v>
      </c>
      <c r="B759" s="5" t="s">
        <v>673</v>
      </c>
      <c r="C759" s="5">
        <v>11</v>
      </c>
      <c r="D759" s="8">
        <v>0.18590194247067923</v>
      </c>
      <c r="E759" s="6">
        <v>46053</v>
      </c>
      <c r="F759" s="6">
        <v>46064</v>
      </c>
      <c r="G759" s="16">
        <f>VLOOKUP(A759,Sheet2!A:G,7,)</f>
        <v>0.36359999999999998</v>
      </c>
      <c r="H759" s="16">
        <v>1</v>
      </c>
      <c r="I759" s="19">
        <f t="shared" si="13"/>
        <v>0</v>
      </c>
      <c r="J759" s="16">
        <f>VLOOKUP(A759,Sheet2!A:H,8,)</f>
        <v>1</v>
      </c>
      <c r="K759" s="16"/>
      <c r="L759" s="16"/>
      <c r="M759" s="16"/>
      <c r="N759" s="22"/>
      <c r="O759" s="22"/>
    </row>
    <row r="760" spans="1:15" ht="16" outlineLevel="3" x14ac:dyDescent="0.35">
      <c r="A760" s="4" t="s">
        <v>1907</v>
      </c>
      <c r="B760" s="5" t="s">
        <v>674</v>
      </c>
      <c r="C760" s="5">
        <v>35</v>
      </c>
      <c r="D760" s="8">
        <v>0.48281137193537754</v>
      </c>
      <c r="E760" s="6">
        <v>46053</v>
      </c>
      <c r="F760" s="6">
        <v>46093</v>
      </c>
      <c r="G760" s="16">
        <f>VLOOKUP(A760,Sheet2!A:G,7,)</f>
        <v>8.5699999999999998E-2</v>
      </c>
      <c r="H760" s="16">
        <v>1</v>
      </c>
      <c r="I760" s="19">
        <f t="shared" si="13"/>
        <v>0</v>
      </c>
      <c r="J760" s="16">
        <f>VLOOKUP(A760,Sheet2!A:H,8,)</f>
        <v>1</v>
      </c>
      <c r="K760" s="16"/>
      <c r="L760" s="16"/>
      <c r="M760" s="16"/>
      <c r="N760" s="22"/>
      <c r="O760" s="22"/>
    </row>
    <row r="761" spans="1:15" ht="16" outlineLevel="3" x14ac:dyDescent="0.35">
      <c r="A761" s="4" t="s">
        <v>1908</v>
      </c>
      <c r="B761" s="5" t="s">
        <v>675</v>
      </c>
      <c r="C761" s="5">
        <v>38</v>
      </c>
      <c r="D761" s="8">
        <v>0.48281137193537754</v>
      </c>
      <c r="E761" s="6">
        <v>46095</v>
      </c>
      <c r="F761" s="6">
        <v>46141</v>
      </c>
      <c r="G761" s="16">
        <f>VLOOKUP(A761,Sheet2!A:G,7,)</f>
        <v>0</v>
      </c>
      <c r="H761" s="16">
        <v>1</v>
      </c>
      <c r="I761" s="19">
        <f t="shared" si="13"/>
        <v>0</v>
      </c>
      <c r="J761" s="16">
        <f>VLOOKUP(A761,Sheet2!A:H,8,)</f>
        <v>1</v>
      </c>
      <c r="K761" s="16"/>
      <c r="L761" s="16"/>
      <c r="M761" s="16"/>
      <c r="N761" s="22"/>
      <c r="O761" s="22"/>
    </row>
    <row r="762" spans="1:15" ht="16" outlineLevel="3" x14ac:dyDescent="0.35">
      <c r="A762" s="4" t="s">
        <v>1909</v>
      </c>
      <c r="B762" s="5" t="s">
        <v>676</v>
      </c>
      <c r="C762" s="5">
        <v>3</v>
      </c>
      <c r="D762" s="8">
        <v>4.4394493724341309E-2</v>
      </c>
      <c r="E762" s="6">
        <v>46142</v>
      </c>
      <c r="F762" s="6">
        <v>46145</v>
      </c>
      <c r="G762" s="16">
        <f>VLOOKUP(A762,Sheet2!A:G,7,)</f>
        <v>0</v>
      </c>
      <c r="H762" s="16">
        <v>1</v>
      </c>
      <c r="I762" s="19">
        <f t="shared" si="13"/>
        <v>0</v>
      </c>
      <c r="J762" s="16">
        <f>VLOOKUP(A762,Sheet2!A:H,8,)</f>
        <v>1</v>
      </c>
      <c r="K762" s="16"/>
      <c r="L762" s="16"/>
      <c r="M762" s="16"/>
      <c r="N762" s="22"/>
      <c r="O762" s="22"/>
    </row>
    <row r="763" spans="1:15" ht="16" outlineLevel="3" x14ac:dyDescent="0.35">
      <c r="A763" s="4" t="s">
        <v>1910</v>
      </c>
      <c r="B763" s="5" t="s">
        <v>677</v>
      </c>
      <c r="C763" s="5">
        <v>30</v>
      </c>
      <c r="D763" s="8">
        <v>0.45685363858079858</v>
      </c>
      <c r="E763" s="6">
        <v>46271</v>
      </c>
      <c r="F763" s="6">
        <v>46306</v>
      </c>
      <c r="G763" s="16">
        <f>VLOOKUP(A763,Sheet2!A:G,7,)</f>
        <v>0</v>
      </c>
      <c r="H763" s="16">
        <v>0</v>
      </c>
      <c r="I763" s="19">
        <f t="shared" si="13"/>
        <v>0</v>
      </c>
      <c r="J763" s="16">
        <f>VLOOKUP(A763,Sheet2!A:H,8,)</f>
        <v>0</v>
      </c>
      <c r="K763" s="16"/>
      <c r="L763" s="16"/>
      <c r="M763" s="16"/>
      <c r="N763" s="22"/>
      <c r="O763" s="22"/>
    </row>
    <row r="764" spans="1:15" ht="16" outlineLevel="3" x14ac:dyDescent="0.35">
      <c r="A764" s="4" t="s">
        <v>678</v>
      </c>
      <c r="B764" s="5"/>
      <c r="C764" s="5">
        <v>143</v>
      </c>
      <c r="D764" s="8"/>
      <c r="E764" s="6">
        <v>46146</v>
      </c>
      <c r="F764" s="6">
        <v>46316</v>
      </c>
      <c r="G764" s="17"/>
      <c r="H764" s="16"/>
      <c r="I764" s="16"/>
      <c r="J764" s="16"/>
      <c r="K764" s="16"/>
      <c r="L764" s="16"/>
      <c r="M764" s="16"/>
    </row>
    <row r="765" spans="1:15" ht="16" outlineLevel="3" x14ac:dyDescent="0.35">
      <c r="A765" s="4" t="s">
        <v>1911</v>
      </c>
      <c r="B765" s="5" t="s">
        <v>679</v>
      </c>
      <c r="C765" s="5">
        <v>6</v>
      </c>
      <c r="D765" s="8">
        <v>0.11103871007175674</v>
      </c>
      <c r="E765" s="6">
        <v>46146</v>
      </c>
      <c r="F765" s="6">
        <v>46152</v>
      </c>
      <c r="G765" s="16">
        <f>VLOOKUP(A765,Sheet2!A:G,7,)</f>
        <v>1</v>
      </c>
      <c r="H765" s="16">
        <v>1</v>
      </c>
      <c r="I765" s="19">
        <f t="shared" ref="I765:I783" si="14">IFERROR(J765-H765,0)</f>
        <v>0</v>
      </c>
      <c r="J765" s="16">
        <f>VLOOKUP(A765,Sheet2!A:H,8,)</f>
        <v>1</v>
      </c>
      <c r="K765" s="16"/>
      <c r="L765" s="16"/>
      <c r="M765" s="16"/>
      <c r="N765" s="22"/>
      <c r="O765" s="22"/>
    </row>
    <row r="766" spans="1:15" ht="16" outlineLevel="3" x14ac:dyDescent="0.35">
      <c r="A766" s="4" t="s">
        <v>1912</v>
      </c>
      <c r="B766" s="5" t="s">
        <v>680</v>
      </c>
      <c r="C766" s="5">
        <v>6</v>
      </c>
      <c r="D766" s="8">
        <v>0.88214835671492964</v>
      </c>
      <c r="E766" s="6">
        <v>46153</v>
      </c>
      <c r="F766" s="6">
        <v>46159</v>
      </c>
      <c r="G766" s="16">
        <f>VLOOKUP(A766,Sheet2!A:G,7,)</f>
        <v>1</v>
      </c>
      <c r="H766" s="16">
        <v>0.96</v>
      </c>
      <c r="I766" s="19">
        <f t="shared" si="14"/>
        <v>0</v>
      </c>
      <c r="J766" s="16">
        <f>VLOOKUP(A766,Sheet2!A:H,8,)</f>
        <v>0.96</v>
      </c>
      <c r="K766" s="16"/>
      <c r="L766" s="16"/>
      <c r="M766" s="16"/>
      <c r="N766" s="22"/>
      <c r="O766" s="22"/>
    </row>
    <row r="767" spans="1:15" ht="16" outlineLevel="3" x14ac:dyDescent="0.35">
      <c r="A767" s="4" t="s">
        <v>1913</v>
      </c>
      <c r="B767" s="5" t="s">
        <v>681</v>
      </c>
      <c r="C767" s="5">
        <v>7</v>
      </c>
      <c r="D767" s="8">
        <v>1.3232225350723943</v>
      </c>
      <c r="E767" s="6">
        <v>46160</v>
      </c>
      <c r="F767" s="6">
        <v>46167</v>
      </c>
      <c r="G767" s="16">
        <f>VLOOKUP(A767,Sheet2!A:G,7,)</f>
        <v>1</v>
      </c>
      <c r="H767" s="16">
        <v>0.96</v>
      </c>
      <c r="I767" s="19">
        <f t="shared" si="14"/>
        <v>0</v>
      </c>
      <c r="J767" s="16">
        <f>VLOOKUP(A767,Sheet2!A:H,8,)</f>
        <v>0.96</v>
      </c>
      <c r="K767" s="16"/>
      <c r="L767" s="16"/>
      <c r="M767" s="16"/>
      <c r="N767" s="22"/>
      <c r="O767" s="22"/>
    </row>
    <row r="768" spans="1:15" ht="16" outlineLevel="3" x14ac:dyDescent="0.35">
      <c r="A768" s="4" t="s">
        <v>1914</v>
      </c>
      <c r="B768" s="5" t="s">
        <v>682</v>
      </c>
      <c r="C768" s="5">
        <v>6</v>
      </c>
      <c r="D768" s="8">
        <v>0.88214835671492964</v>
      </c>
      <c r="E768" s="6">
        <v>46172</v>
      </c>
      <c r="F768" s="6">
        <v>46177</v>
      </c>
      <c r="G768" s="16">
        <f>VLOOKUP(A768,Sheet2!A:G,7,)</f>
        <v>1</v>
      </c>
      <c r="H768" s="16">
        <v>1</v>
      </c>
      <c r="I768" s="19">
        <f t="shared" si="14"/>
        <v>0</v>
      </c>
      <c r="J768" s="16">
        <f>VLOOKUP(A768,Sheet2!A:H,8,)</f>
        <v>1</v>
      </c>
      <c r="K768" s="16"/>
      <c r="L768" s="16"/>
      <c r="M768" s="16"/>
      <c r="N768" s="22"/>
      <c r="O768" s="22"/>
    </row>
    <row r="769" spans="1:15" ht="16" outlineLevel="3" x14ac:dyDescent="0.35">
      <c r="A769" s="4" t="s">
        <v>1915</v>
      </c>
      <c r="B769" s="5" t="s">
        <v>683</v>
      </c>
      <c r="C769" s="5">
        <v>7</v>
      </c>
      <c r="D769" s="8">
        <v>1.3232225350723943</v>
      </c>
      <c r="E769" s="6">
        <v>46179</v>
      </c>
      <c r="F769" s="6">
        <v>46186</v>
      </c>
      <c r="G769" s="16">
        <f>VLOOKUP(A769,Sheet2!A:G,7,)</f>
        <v>1</v>
      </c>
      <c r="H769" s="16">
        <v>1</v>
      </c>
      <c r="I769" s="19">
        <f t="shared" si="14"/>
        <v>0</v>
      </c>
      <c r="J769" s="16">
        <f>VLOOKUP(A769,Sheet2!A:H,8,)</f>
        <v>1</v>
      </c>
      <c r="K769" s="16"/>
      <c r="L769" s="16"/>
      <c r="M769" s="16"/>
      <c r="N769" s="22"/>
      <c r="O769" s="22"/>
    </row>
    <row r="770" spans="1:15" ht="16" outlineLevel="3" x14ac:dyDescent="0.35">
      <c r="A770" s="4" t="s">
        <v>1916</v>
      </c>
      <c r="B770" s="5" t="s">
        <v>684</v>
      </c>
      <c r="C770" s="5">
        <v>8</v>
      </c>
      <c r="D770" s="8">
        <v>1.5609868935166304</v>
      </c>
      <c r="E770" s="6">
        <v>46187</v>
      </c>
      <c r="F770" s="6">
        <v>46195</v>
      </c>
      <c r="G770" s="16">
        <f>VLOOKUP(A770,Sheet2!A:G,7,)</f>
        <v>1</v>
      </c>
      <c r="H770" s="16">
        <v>1</v>
      </c>
      <c r="I770" s="19">
        <f t="shared" si="14"/>
        <v>0</v>
      </c>
      <c r="J770" s="16">
        <f>VLOOKUP(A770,Sheet2!A:H,8,)</f>
        <v>1</v>
      </c>
      <c r="K770" s="16"/>
      <c r="L770" s="16"/>
      <c r="M770" s="16"/>
      <c r="N770" s="22"/>
      <c r="O770" s="22"/>
    </row>
    <row r="771" spans="1:15" ht="16" outlineLevel="3" x14ac:dyDescent="0.35">
      <c r="A771" s="4" t="s">
        <v>1917</v>
      </c>
      <c r="B771" s="5" t="s">
        <v>685</v>
      </c>
      <c r="C771" s="5">
        <v>10</v>
      </c>
      <c r="D771" s="8">
        <v>2.3414803402749458</v>
      </c>
      <c r="E771" s="6">
        <v>46196</v>
      </c>
      <c r="F771" s="6">
        <v>46207</v>
      </c>
      <c r="G771" s="16">
        <f>VLOOKUP(A771,Sheet2!A:G,7,)</f>
        <v>1</v>
      </c>
      <c r="H771" s="16">
        <v>1</v>
      </c>
      <c r="I771" s="19">
        <f t="shared" si="14"/>
        <v>0</v>
      </c>
      <c r="J771" s="16">
        <f>VLOOKUP(A771,Sheet2!A:H,8,)</f>
        <v>1</v>
      </c>
      <c r="K771" s="16"/>
      <c r="L771" s="16"/>
      <c r="M771" s="16"/>
      <c r="N771" s="22"/>
      <c r="O771" s="22"/>
    </row>
    <row r="772" spans="1:15" ht="16" outlineLevel="3" x14ac:dyDescent="0.35">
      <c r="A772" s="4" t="s">
        <v>1918</v>
      </c>
      <c r="B772" s="5" t="s">
        <v>686</v>
      </c>
      <c r="C772" s="5">
        <v>8</v>
      </c>
      <c r="D772" s="8">
        <v>1.5609868935166304</v>
      </c>
      <c r="E772" s="6">
        <v>46208</v>
      </c>
      <c r="F772" s="6">
        <v>46216</v>
      </c>
      <c r="G772" s="16">
        <f>VLOOKUP(A772,Sheet2!A:G,7,)</f>
        <v>1</v>
      </c>
      <c r="H772" s="16">
        <v>0.63</v>
      </c>
      <c r="I772" s="19">
        <f t="shared" si="14"/>
        <v>0.21999999999999997</v>
      </c>
      <c r="J772" s="16">
        <f>VLOOKUP(A772,Sheet2!A:H,8,)</f>
        <v>0.85</v>
      </c>
      <c r="K772" s="16"/>
      <c r="L772" s="16"/>
      <c r="M772" s="16"/>
      <c r="N772" s="22"/>
      <c r="O772" s="22"/>
    </row>
    <row r="773" spans="1:15" ht="16" outlineLevel="3" x14ac:dyDescent="0.35">
      <c r="A773" s="4" t="s">
        <v>1919</v>
      </c>
      <c r="B773" s="5" t="s">
        <v>687</v>
      </c>
      <c r="C773" s="5">
        <v>10</v>
      </c>
      <c r="D773" s="8">
        <v>2.3414803402749458</v>
      </c>
      <c r="E773" s="6">
        <v>46217</v>
      </c>
      <c r="F773" s="6">
        <v>46228</v>
      </c>
      <c r="G773" s="16">
        <f>VLOOKUP(A773,Sheet2!A:G,7,)</f>
        <v>1</v>
      </c>
      <c r="H773" s="16">
        <v>0.34</v>
      </c>
      <c r="I773" s="19">
        <f t="shared" si="14"/>
        <v>0.15999999999999998</v>
      </c>
      <c r="J773" s="16">
        <f>VLOOKUP(A773,Sheet2!A:H,8,)</f>
        <v>0.5</v>
      </c>
      <c r="K773" s="16"/>
      <c r="L773" s="16"/>
      <c r="M773" s="16"/>
      <c r="N773" s="22"/>
      <c r="O773" s="22"/>
    </row>
    <row r="774" spans="1:15" ht="16" outlineLevel="3" x14ac:dyDescent="0.35">
      <c r="A774" s="4" t="s">
        <v>1920</v>
      </c>
      <c r="B774" s="5" t="s">
        <v>688</v>
      </c>
      <c r="C774" s="5">
        <v>8</v>
      </c>
      <c r="D774" s="8">
        <v>1.5609868935166304</v>
      </c>
      <c r="E774" s="6">
        <v>46229</v>
      </c>
      <c r="F774" s="6">
        <v>46237</v>
      </c>
      <c r="G774" s="16">
        <f>VLOOKUP(A774,Sheet2!A:G,7,)</f>
        <v>0</v>
      </c>
      <c r="H774" s="16">
        <v>0</v>
      </c>
      <c r="I774" s="19">
        <f t="shared" si="14"/>
        <v>0</v>
      </c>
      <c r="J774" s="16">
        <f>VLOOKUP(A774,Sheet2!A:H,8,)</f>
        <v>0</v>
      </c>
      <c r="K774" s="16"/>
      <c r="L774" s="16"/>
      <c r="M774" s="16"/>
      <c r="N774" s="22"/>
      <c r="O774" s="22"/>
    </row>
    <row r="775" spans="1:15" ht="16" outlineLevel="3" x14ac:dyDescent="0.35">
      <c r="A775" s="4" t="s">
        <v>1921</v>
      </c>
      <c r="B775" s="5" t="s">
        <v>689</v>
      </c>
      <c r="C775" s="5">
        <v>10</v>
      </c>
      <c r="D775" s="8">
        <v>2.3414803402749458</v>
      </c>
      <c r="E775" s="6">
        <v>46238</v>
      </c>
      <c r="F775" s="6">
        <v>46249</v>
      </c>
      <c r="G775" s="16">
        <f>VLOOKUP(A775,Sheet2!A:G,7,)</f>
        <v>0</v>
      </c>
      <c r="H775" s="16">
        <v>0</v>
      </c>
      <c r="I775" s="19">
        <f t="shared" si="14"/>
        <v>0</v>
      </c>
      <c r="J775" s="16">
        <f>VLOOKUP(A775,Sheet2!A:H,8,)</f>
        <v>0</v>
      </c>
      <c r="K775" s="16"/>
      <c r="L775" s="16"/>
      <c r="M775" s="16"/>
      <c r="N775" s="22"/>
      <c r="O775" s="22"/>
    </row>
    <row r="776" spans="1:15" ht="16" outlineLevel="3" x14ac:dyDescent="0.35">
      <c r="A776" s="4" t="s">
        <v>1922</v>
      </c>
      <c r="B776" s="5" t="s">
        <v>690</v>
      </c>
      <c r="C776" s="5">
        <v>8</v>
      </c>
      <c r="D776" s="8">
        <v>1.5609868935166304</v>
      </c>
      <c r="E776" s="6">
        <v>46250</v>
      </c>
      <c r="F776" s="6">
        <v>46258</v>
      </c>
      <c r="G776" s="16">
        <f>VLOOKUP(A776,Sheet2!A:G,7,)</f>
        <v>0</v>
      </c>
      <c r="H776" s="16">
        <v>0</v>
      </c>
      <c r="I776" s="19">
        <f t="shared" si="14"/>
        <v>0</v>
      </c>
      <c r="J776" s="16">
        <f>VLOOKUP(A776,Sheet2!A:H,8,)</f>
        <v>0</v>
      </c>
      <c r="K776" s="16"/>
      <c r="L776" s="16"/>
      <c r="M776" s="16"/>
      <c r="N776" s="22"/>
      <c r="O776" s="22"/>
    </row>
    <row r="777" spans="1:15" ht="16" outlineLevel="3" x14ac:dyDescent="0.35">
      <c r="A777" s="4" t="s">
        <v>1923</v>
      </c>
      <c r="B777" s="5" t="s">
        <v>691</v>
      </c>
      <c r="C777" s="5">
        <v>10</v>
      </c>
      <c r="D777" s="8">
        <v>2.3414803402749458</v>
      </c>
      <c r="E777" s="6">
        <v>46259</v>
      </c>
      <c r="F777" s="6">
        <v>46270</v>
      </c>
      <c r="G777" s="16">
        <f>VLOOKUP(A777,Sheet2!A:G,7,)</f>
        <v>0</v>
      </c>
      <c r="H777" s="16">
        <v>0</v>
      </c>
      <c r="I777" s="19">
        <f t="shared" si="14"/>
        <v>0</v>
      </c>
      <c r="J777" s="16">
        <f>VLOOKUP(A777,Sheet2!A:H,8,)</f>
        <v>0</v>
      </c>
      <c r="K777" s="16"/>
      <c r="L777" s="16"/>
      <c r="M777" s="16"/>
      <c r="N777" s="22"/>
      <c r="O777" s="22"/>
    </row>
    <row r="778" spans="1:15" ht="16" outlineLevel="3" x14ac:dyDescent="0.35">
      <c r="A778" s="4" t="s">
        <v>1924</v>
      </c>
      <c r="B778" s="5" t="s">
        <v>692</v>
      </c>
      <c r="C778" s="5">
        <v>9</v>
      </c>
      <c r="D778" s="8">
        <v>0.46942092420225862</v>
      </c>
      <c r="E778" s="6">
        <v>46271</v>
      </c>
      <c r="F778" s="6">
        <v>46280</v>
      </c>
      <c r="G778" s="16">
        <f>VLOOKUP(A778,Sheet2!A:G,7,)</f>
        <v>0</v>
      </c>
      <c r="H778" s="16">
        <v>0</v>
      </c>
      <c r="I778" s="19">
        <f t="shared" si="14"/>
        <v>0</v>
      </c>
      <c r="J778" s="16">
        <f>VLOOKUP(A778,Sheet2!A:H,8,)</f>
        <v>0</v>
      </c>
      <c r="K778" s="16"/>
      <c r="L778" s="16"/>
      <c r="M778" s="16"/>
      <c r="N778" s="22"/>
      <c r="O778" s="22"/>
    </row>
    <row r="779" spans="1:15" ht="16" outlineLevel="3" x14ac:dyDescent="0.35">
      <c r="A779" s="4" t="s">
        <v>1925</v>
      </c>
      <c r="B779" s="5" t="s">
        <v>693</v>
      </c>
      <c r="C779" s="5">
        <v>14</v>
      </c>
      <c r="D779" s="8">
        <v>0</v>
      </c>
      <c r="E779" s="6">
        <v>46271</v>
      </c>
      <c r="F779" s="6">
        <v>46286</v>
      </c>
      <c r="G779" s="16">
        <f>VLOOKUP(A779,Sheet2!A:G,7,)</f>
        <v>0</v>
      </c>
      <c r="H779" s="16">
        <v>0</v>
      </c>
      <c r="I779" s="19">
        <f t="shared" si="14"/>
        <v>0</v>
      </c>
      <c r="J779" s="16">
        <f>VLOOKUP(A779,Sheet2!A:H,8,)</f>
        <v>0</v>
      </c>
      <c r="K779" s="16"/>
      <c r="L779" s="16"/>
      <c r="M779" s="16"/>
      <c r="N779" s="22"/>
      <c r="O779" s="22"/>
    </row>
    <row r="780" spans="1:15" ht="16" outlineLevel="3" x14ac:dyDescent="0.35">
      <c r="A780" s="4" t="s">
        <v>1926</v>
      </c>
      <c r="B780" s="5" t="s">
        <v>694</v>
      </c>
      <c r="C780" s="5">
        <v>7</v>
      </c>
      <c r="D780" s="8">
        <v>0.70413138630338801</v>
      </c>
      <c r="E780" s="6">
        <v>46281</v>
      </c>
      <c r="F780" s="6">
        <v>46289</v>
      </c>
      <c r="G780" s="16">
        <f>VLOOKUP(A780,Sheet2!A:G,7,)</f>
        <v>0</v>
      </c>
      <c r="H780" s="16">
        <v>0</v>
      </c>
      <c r="I780" s="19">
        <f t="shared" si="14"/>
        <v>0</v>
      </c>
      <c r="J780" s="16">
        <f>VLOOKUP(A780,Sheet2!A:H,8,)</f>
        <v>0</v>
      </c>
      <c r="K780" s="16"/>
      <c r="L780" s="16"/>
      <c r="M780" s="16"/>
      <c r="N780" s="22"/>
      <c r="O780" s="22"/>
    </row>
    <row r="781" spans="1:15" ht="16" outlineLevel="3" x14ac:dyDescent="0.35">
      <c r="A781" s="4" t="s">
        <v>1927</v>
      </c>
      <c r="B781" s="5" t="s">
        <v>695</v>
      </c>
      <c r="C781" s="5">
        <v>9</v>
      </c>
      <c r="D781" s="8">
        <v>0.46942092420225862</v>
      </c>
      <c r="E781" s="6">
        <v>46281</v>
      </c>
      <c r="F781" s="6">
        <v>46292</v>
      </c>
      <c r="G781" s="16">
        <f>VLOOKUP(A781,Sheet2!A:G,7,)</f>
        <v>0</v>
      </c>
      <c r="H781" s="16">
        <v>0</v>
      </c>
      <c r="I781" s="19">
        <f t="shared" si="14"/>
        <v>0</v>
      </c>
      <c r="J781" s="16">
        <f>VLOOKUP(A781,Sheet2!A:H,8,)</f>
        <v>0</v>
      </c>
      <c r="K781" s="16"/>
      <c r="L781" s="16"/>
      <c r="M781" s="16"/>
      <c r="N781" s="22"/>
      <c r="O781" s="22"/>
    </row>
    <row r="782" spans="1:15" ht="16" outlineLevel="3" x14ac:dyDescent="0.35">
      <c r="A782" s="4" t="s">
        <v>1928</v>
      </c>
      <c r="B782" s="5" t="s">
        <v>696</v>
      </c>
      <c r="C782" s="5">
        <v>7</v>
      </c>
      <c r="D782" s="8">
        <v>0.70413138630338801</v>
      </c>
      <c r="E782" s="6">
        <v>46293</v>
      </c>
      <c r="F782" s="6">
        <v>46300</v>
      </c>
      <c r="G782" s="16">
        <f>VLOOKUP(A782,Sheet2!A:G,7,)</f>
        <v>0</v>
      </c>
      <c r="H782" s="16">
        <v>0</v>
      </c>
      <c r="I782" s="19">
        <f t="shared" si="14"/>
        <v>0</v>
      </c>
      <c r="J782" s="16">
        <f>VLOOKUP(A782,Sheet2!A:H,8,)</f>
        <v>0</v>
      </c>
      <c r="K782" s="16"/>
      <c r="L782" s="16"/>
      <c r="M782" s="16"/>
      <c r="N782" s="22"/>
      <c r="O782" s="22"/>
    </row>
    <row r="783" spans="1:15" ht="16" outlineLevel="3" x14ac:dyDescent="0.35">
      <c r="A783" s="4" t="s">
        <v>1929</v>
      </c>
      <c r="B783" s="5" t="s">
        <v>697</v>
      </c>
      <c r="C783" s="5">
        <v>14</v>
      </c>
      <c r="D783" s="8">
        <v>0</v>
      </c>
      <c r="E783" s="6">
        <v>46301</v>
      </c>
      <c r="F783" s="6">
        <v>46316</v>
      </c>
      <c r="G783" s="16">
        <f>VLOOKUP(A783,Sheet2!A:G,7,)</f>
        <v>0</v>
      </c>
      <c r="H783" s="16">
        <v>0</v>
      </c>
      <c r="I783" s="19">
        <f t="shared" si="14"/>
        <v>0</v>
      </c>
      <c r="J783" s="16">
        <f>VLOOKUP(A783,Sheet2!A:H,8,)</f>
        <v>0</v>
      </c>
      <c r="K783" s="16"/>
      <c r="L783" s="16"/>
      <c r="M783" s="16"/>
      <c r="N783" s="22"/>
      <c r="O783" s="22"/>
    </row>
    <row r="784" spans="1:15" ht="16" outlineLevel="3" x14ac:dyDescent="0.35">
      <c r="A784" s="4" t="s">
        <v>698</v>
      </c>
      <c r="B784" s="5"/>
      <c r="C784" s="5">
        <v>5</v>
      </c>
      <c r="D784" s="8"/>
      <c r="E784" s="6">
        <v>46383</v>
      </c>
      <c r="F784" s="6">
        <v>46387</v>
      </c>
      <c r="G784" s="17"/>
      <c r="H784" s="16"/>
      <c r="I784" s="16"/>
      <c r="J784" s="16"/>
      <c r="K784" s="16"/>
      <c r="L784" s="16"/>
      <c r="M784" s="16"/>
    </row>
    <row r="785" spans="1:15" ht="16" outlineLevel="3" x14ac:dyDescent="0.35">
      <c r="A785" s="4" t="s">
        <v>1930</v>
      </c>
      <c r="B785" s="5" t="s">
        <v>699</v>
      </c>
      <c r="C785" s="5">
        <v>5</v>
      </c>
      <c r="D785" s="8">
        <v>6.4731474862483717E-3</v>
      </c>
      <c r="E785" s="6">
        <v>46383</v>
      </c>
      <c r="F785" s="6">
        <v>46387</v>
      </c>
      <c r="G785" s="16">
        <f>VLOOKUP(A785,Sheet2!A:G,7,)</f>
        <v>0</v>
      </c>
      <c r="H785" s="16">
        <v>0</v>
      </c>
      <c r="I785" s="19">
        <f>IFERROR(J785-H785,0)</f>
        <v>0</v>
      </c>
      <c r="J785" s="16">
        <f>VLOOKUP(A785,Sheet2!A:H,8,)</f>
        <v>0</v>
      </c>
      <c r="K785" s="16"/>
      <c r="L785" s="16"/>
      <c r="M785" s="16"/>
      <c r="N785" s="22"/>
      <c r="O785" s="22"/>
    </row>
    <row r="786" spans="1:15" ht="16" outlineLevel="3" x14ac:dyDescent="0.35">
      <c r="A786" s="4" t="s">
        <v>700</v>
      </c>
      <c r="B786" s="5"/>
      <c r="C786" s="5">
        <v>4</v>
      </c>
      <c r="D786" s="8"/>
      <c r="E786" s="6">
        <v>46383</v>
      </c>
      <c r="F786" s="6">
        <v>46386</v>
      </c>
      <c r="G786" s="17"/>
      <c r="H786" s="16"/>
      <c r="I786" s="16"/>
      <c r="J786" s="16"/>
      <c r="K786" s="16"/>
      <c r="L786" s="16"/>
      <c r="M786" s="16"/>
    </row>
    <row r="787" spans="1:15" ht="16" outlineLevel="3" x14ac:dyDescent="0.35">
      <c r="A787" s="4" t="s">
        <v>1931</v>
      </c>
      <c r="B787" s="5" t="s">
        <v>701</v>
      </c>
      <c r="C787" s="5">
        <v>4</v>
      </c>
      <c r="D787" s="8">
        <v>4.5877458727473563E-2</v>
      </c>
      <c r="E787" s="6">
        <v>46383</v>
      </c>
      <c r="F787" s="6">
        <v>46386</v>
      </c>
      <c r="G787" s="16">
        <f>VLOOKUP(A787,Sheet2!A:G,7,)</f>
        <v>0</v>
      </c>
      <c r="H787" s="16">
        <v>0</v>
      </c>
      <c r="I787" s="19">
        <f>IFERROR(J787-H787,0)</f>
        <v>0</v>
      </c>
      <c r="J787" s="16">
        <f>VLOOKUP(A787,Sheet2!A:H,8,)</f>
        <v>0</v>
      </c>
      <c r="K787" s="16"/>
      <c r="L787" s="16"/>
      <c r="M787" s="16"/>
      <c r="N787" s="22"/>
      <c r="O787" s="22"/>
    </row>
    <row r="788" spans="1:15" ht="16" outlineLevel="3" x14ac:dyDescent="0.35">
      <c r="A788" s="4" t="s">
        <v>702</v>
      </c>
      <c r="B788" s="5"/>
      <c r="C788" s="5">
        <v>148</v>
      </c>
      <c r="D788" s="8"/>
      <c r="E788" s="6">
        <v>46172</v>
      </c>
      <c r="F788" s="6">
        <v>46344</v>
      </c>
      <c r="G788" s="17"/>
      <c r="H788" s="16"/>
      <c r="I788" s="16"/>
      <c r="J788" s="16"/>
      <c r="K788" s="16"/>
      <c r="L788" s="16"/>
      <c r="M788" s="16"/>
    </row>
    <row r="789" spans="1:15" ht="16" outlineLevel="3" x14ac:dyDescent="0.35">
      <c r="A789" s="4" t="s">
        <v>1932</v>
      </c>
      <c r="B789" s="5" t="s">
        <v>703</v>
      </c>
      <c r="C789" s="5">
        <v>6</v>
      </c>
      <c r="D789" s="8">
        <v>0.49979226578493818</v>
      </c>
      <c r="E789" s="6">
        <v>46172</v>
      </c>
      <c r="F789" s="6">
        <v>46177</v>
      </c>
      <c r="G789" s="16">
        <f>VLOOKUP(A789,Sheet2!A:G,7,)</f>
        <v>1</v>
      </c>
      <c r="H789" s="16">
        <v>0.98</v>
      </c>
      <c r="I789" s="19">
        <f>IFERROR(J789-H789,0)</f>
        <v>0</v>
      </c>
      <c r="J789" s="16">
        <f>VLOOKUP(A789,Sheet2!A:H,8,)</f>
        <v>0.98</v>
      </c>
      <c r="K789" s="16"/>
      <c r="L789" s="16"/>
      <c r="M789" s="16"/>
      <c r="N789" s="22"/>
      <c r="O789" s="22"/>
    </row>
    <row r="790" spans="1:15" ht="16" outlineLevel="3" x14ac:dyDescent="0.35">
      <c r="A790" s="4" t="s">
        <v>1933</v>
      </c>
      <c r="B790" s="5" t="s">
        <v>704</v>
      </c>
      <c r="C790" s="5">
        <v>12</v>
      </c>
      <c r="D790" s="8">
        <v>6.2128677121671264E-2</v>
      </c>
      <c r="E790" s="6">
        <v>46287</v>
      </c>
      <c r="F790" s="6">
        <v>46301</v>
      </c>
      <c r="G790" s="16">
        <f>VLOOKUP(A790,Sheet2!A:G,7,)</f>
        <v>0</v>
      </c>
      <c r="H790" s="16">
        <v>0</v>
      </c>
      <c r="I790" s="19">
        <f>IFERROR(J790-H790,0)</f>
        <v>0</v>
      </c>
      <c r="J790" s="16">
        <f>VLOOKUP(A790,Sheet2!A:H,8,)</f>
        <v>0</v>
      </c>
      <c r="K790" s="16"/>
      <c r="L790" s="16"/>
      <c r="M790" s="16"/>
      <c r="N790" s="22"/>
      <c r="O790" s="22"/>
    </row>
    <row r="791" spans="1:15" ht="16" outlineLevel="3" x14ac:dyDescent="0.35">
      <c r="A791" s="4" t="s">
        <v>1934</v>
      </c>
      <c r="B791" s="5" t="s">
        <v>705</v>
      </c>
      <c r="C791" s="5">
        <v>12</v>
      </c>
      <c r="D791" s="8">
        <v>0.7916230911093981</v>
      </c>
      <c r="E791" s="6">
        <v>46317</v>
      </c>
      <c r="F791" s="6">
        <v>46330</v>
      </c>
      <c r="G791" s="16">
        <f>VLOOKUP(A791,Sheet2!A:G,7,)</f>
        <v>0</v>
      </c>
      <c r="H791" s="16">
        <v>0</v>
      </c>
      <c r="I791" s="19">
        <f>IFERROR(J791-H791,0)</f>
        <v>0</v>
      </c>
      <c r="J791" s="16">
        <f>VLOOKUP(A791,Sheet2!A:H,8,)</f>
        <v>0</v>
      </c>
      <c r="K791" s="16"/>
      <c r="L791" s="16"/>
      <c r="M791" s="16"/>
      <c r="N791" s="22"/>
      <c r="O791" s="22"/>
    </row>
    <row r="792" spans="1:15" ht="16" outlineLevel="3" x14ac:dyDescent="0.35">
      <c r="A792" s="4" t="s">
        <v>1935</v>
      </c>
      <c r="B792" s="5" t="s">
        <v>706</v>
      </c>
      <c r="C792" s="5">
        <v>4</v>
      </c>
      <c r="D792" s="8">
        <v>2.9281474584140009E-2</v>
      </c>
      <c r="E792" s="6">
        <v>46341</v>
      </c>
      <c r="F792" s="6">
        <v>46344</v>
      </c>
      <c r="G792" s="16">
        <f>VLOOKUP(A792,Sheet2!A:G,7,)</f>
        <v>0</v>
      </c>
      <c r="H792" s="16">
        <v>0</v>
      </c>
      <c r="I792" s="19">
        <f>IFERROR(J792-H792,0)</f>
        <v>0</v>
      </c>
      <c r="J792" s="16">
        <f>VLOOKUP(A792,Sheet2!A:H,8,)</f>
        <v>0</v>
      </c>
      <c r="K792" s="16"/>
      <c r="L792" s="16"/>
      <c r="M792" s="16"/>
      <c r="N792" s="22"/>
      <c r="O792" s="22"/>
    </row>
    <row r="793" spans="1:15" ht="16" outlineLevel="3" x14ac:dyDescent="0.35">
      <c r="A793" s="4" t="s">
        <v>707</v>
      </c>
      <c r="B793" s="5"/>
      <c r="C793" s="5">
        <v>32</v>
      </c>
      <c r="D793" s="8"/>
      <c r="E793" s="6">
        <v>46345</v>
      </c>
      <c r="F793" s="6">
        <v>46382</v>
      </c>
      <c r="G793" s="17"/>
      <c r="H793" s="16"/>
      <c r="I793" s="16"/>
      <c r="J793" s="16"/>
      <c r="K793" s="16"/>
      <c r="L793" s="16"/>
      <c r="M793" s="16"/>
    </row>
    <row r="794" spans="1:15" ht="16" outlineLevel="3" x14ac:dyDescent="0.35">
      <c r="A794" s="4" t="s">
        <v>1936</v>
      </c>
      <c r="B794" s="5" t="s">
        <v>708</v>
      </c>
      <c r="C794" s="5">
        <v>4</v>
      </c>
      <c r="D794" s="8">
        <v>1.2462415981205784E-2</v>
      </c>
      <c r="E794" s="6">
        <v>46345</v>
      </c>
      <c r="F794" s="6">
        <v>46349</v>
      </c>
      <c r="G794" s="16">
        <f>VLOOKUP(A794,Sheet2!A:G,7,)</f>
        <v>0</v>
      </c>
      <c r="H794" s="16">
        <v>0</v>
      </c>
      <c r="I794" s="19">
        <f>IFERROR(J794-H794,0)</f>
        <v>0</v>
      </c>
      <c r="J794" s="16">
        <f>VLOOKUP(A794,Sheet2!A:H,8,)</f>
        <v>0</v>
      </c>
      <c r="K794" s="16"/>
      <c r="L794" s="16"/>
      <c r="M794" s="16"/>
      <c r="N794" s="22"/>
      <c r="O794" s="22"/>
    </row>
    <row r="795" spans="1:15" ht="16" outlineLevel="3" x14ac:dyDescent="0.35">
      <c r="A795" s="4" t="s">
        <v>1937</v>
      </c>
      <c r="B795" s="5" t="s">
        <v>709</v>
      </c>
      <c r="C795" s="5">
        <v>5</v>
      </c>
      <c r="D795" s="8">
        <v>9.3850694393910167E-2</v>
      </c>
      <c r="E795" s="6">
        <v>46350</v>
      </c>
      <c r="F795" s="6">
        <v>46355</v>
      </c>
      <c r="G795" s="16">
        <f>VLOOKUP(A795,Sheet2!A:G,7,)</f>
        <v>0</v>
      </c>
      <c r="H795" s="16">
        <v>0</v>
      </c>
      <c r="I795" s="19">
        <f>IFERROR(J795-H795,0)</f>
        <v>0</v>
      </c>
      <c r="J795" s="16">
        <f>VLOOKUP(A795,Sheet2!A:H,8,)</f>
        <v>0</v>
      </c>
      <c r="K795" s="16"/>
      <c r="L795" s="16"/>
      <c r="M795" s="16"/>
      <c r="N795" s="22"/>
      <c r="O795" s="22"/>
    </row>
    <row r="796" spans="1:15" ht="16" outlineLevel="3" x14ac:dyDescent="0.35">
      <c r="A796" s="4" t="s">
        <v>1938</v>
      </c>
      <c r="B796" s="5" t="s">
        <v>710</v>
      </c>
      <c r="C796" s="5">
        <v>6</v>
      </c>
      <c r="D796" s="8">
        <v>9.3024699679409018E-2</v>
      </c>
      <c r="E796" s="6">
        <v>46356</v>
      </c>
      <c r="F796" s="6">
        <v>46362</v>
      </c>
      <c r="G796" s="16">
        <f>VLOOKUP(A796,Sheet2!A:G,7,)</f>
        <v>0</v>
      </c>
      <c r="H796" s="16">
        <v>0</v>
      </c>
      <c r="I796" s="19">
        <f>IFERROR(J796-H796,0)</f>
        <v>0</v>
      </c>
      <c r="J796" s="16">
        <f>VLOOKUP(A796,Sheet2!A:H,8,)</f>
        <v>0</v>
      </c>
      <c r="K796" s="16"/>
      <c r="L796" s="16"/>
      <c r="M796" s="16"/>
      <c r="N796" s="22"/>
      <c r="O796" s="22"/>
    </row>
    <row r="797" spans="1:15" ht="16" outlineLevel="3" x14ac:dyDescent="0.35">
      <c r="A797" s="4" t="s">
        <v>1939</v>
      </c>
      <c r="B797" s="5" t="s">
        <v>711</v>
      </c>
      <c r="C797" s="5">
        <v>6</v>
      </c>
      <c r="D797" s="8">
        <v>2.7947120935886402E-2</v>
      </c>
      <c r="E797" s="6">
        <v>46363</v>
      </c>
      <c r="F797" s="6">
        <v>46369</v>
      </c>
      <c r="G797" s="16">
        <f>VLOOKUP(A797,Sheet2!A:G,7,)</f>
        <v>0</v>
      </c>
      <c r="H797" s="16">
        <v>0</v>
      </c>
      <c r="I797" s="19">
        <f>IFERROR(J797-H797,0)</f>
        <v>0</v>
      </c>
      <c r="J797" s="16">
        <f>VLOOKUP(A797,Sheet2!A:H,8,)</f>
        <v>0</v>
      </c>
      <c r="K797" s="16"/>
      <c r="L797" s="16"/>
      <c r="M797" s="16"/>
      <c r="N797" s="22"/>
      <c r="O797" s="22"/>
    </row>
    <row r="798" spans="1:15" ht="16" outlineLevel="3" x14ac:dyDescent="0.35">
      <c r="A798" s="4" t="s">
        <v>1940</v>
      </c>
      <c r="B798" s="5" t="s">
        <v>712</v>
      </c>
      <c r="C798" s="5">
        <v>11</v>
      </c>
      <c r="D798" s="8">
        <v>0.14701142140445994</v>
      </c>
      <c r="E798" s="6">
        <v>46370</v>
      </c>
      <c r="F798" s="6">
        <v>46382</v>
      </c>
      <c r="G798" s="16">
        <f>VLOOKUP(A798,Sheet2!A:G,7,)</f>
        <v>0</v>
      </c>
      <c r="H798" s="16">
        <v>0</v>
      </c>
      <c r="I798" s="19">
        <f>IFERROR(J798-H798,0)</f>
        <v>0</v>
      </c>
      <c r="J798" s="16">
        <f>VLOOKUP(A798,Sheet2!A:H,8,)</f>
        <v>0</v>
      </c>
      <c r="K798" s="16"/>
      <c r="L798" s="16"/>
      <c r="M798" s="16"/>
      <c r="N798" s="22"/>
      <c r="O798" s="22"/>
    </row>
    <row r="799" spans="1:15" ht="16" outlineLevel="3" x14ac:dyDescent="0.35">
      <c r="A799" s="4" t="s">
        <v>713</v>
      </c>
      <c r="B799" s="5"/>
      <c r="C799" s="5">
        <v>8</v>
      </c>
      <c r="D799" s="8"/>
      <c r="E799" s="6">
        <v>46345</v>
      </c>
      <c r="F799" s="6">
        <v>46354</v>
      </c>
      <c r="G799" s="17"/>
      <c r="H799" s="16"/>
      <c r="I799" s="16"/>
      <c r="J799" s="16"/>
      <c r="K799" s="16"/>
      <c r="L799" s="16"/>
      <c r="M799" s="16"/>
    </row>
    <row r="800" spans="1:15" ht="16" outlineLevel="3" x14ac:dyDescent="0.35">
      <c r="A800" s="4" t="s">
        <v>1941</v>
      </c>
      <c r="B800" s="5" t="s">
        <v>714</v>
      </c>
      <c r="C800" s="5">
        <v>8</v>
      </c>
      <c r="D800" s="8">
        <v>6.6397055513560066E-2</v>
      </c>
      <c r="E800" s="6">
        <v>46345</v>
      </c>
      <c r="F800" s="6">
        <v>46354</v>
      </c>
      <c r="G800" s="16">
        <f>VLOOKUP(A800,Sheet2!A:G,7,)</f>
        <v>0</v>
      </c>
      <c r="H800" s="16">
        <v>0</v>
      </c>
      <c r="I800" s="19">
        <f>IFERROR(J800-H800,0)</f>
        <v>0</v>
      </c>
      <c r="J800" s="16">
        <f>VLOOKUP(A800,Sheet2!A:H,8,)</f>
        <v>0</v>
      </c>
      <c r="K800" s="16"/>
      <c r="L800" s="16"/>
      <c r="M800" s="16"/>
      <c r="N800" s="22"/>
      <c r="O800" s="22"/>
    </row>
    <row r="801" spans="1:15" ht="16" outlineLevel="2" x14ac:dyDescent="0.35">
      <c r="A801" s="4" t="s">
        <v>715</v>
      </c>
      <c r="B801" s="5"/>
      <c r="C801" s="5">
        <v>129</v>
      </c>
      <c r="D801" s="8"/>
      <c r="E801" s="6">
        <v>46301</v>
      </c>
      <c r="F801" s="6">
        <v>46452</v>
      </c>
      <c r="G801" s="17"/>
      <c r="H801" s="16"/>
      <c r="I801" s="16"/>
      <c r="J801" s="16"/>
      <c r="K801" s="16"/>
      <c r="L801" s="16"/>
      <c r="M801" s="16"/>
    </row>
    <row r="802" spans="1:15" ht="16" outlineLevel="3" x14ac:dyDescent="0.35">
      <c r="A802" s="4" t="s">
        <v>678</v>
      </c>
      <c r="B802" s="5"/>
      <c r="C802" s="5">
        <v>82</v>
      </c>
      <c r="D802" s="8"/>
      <c r="E802" s="6">
        <v>46301</v>
      </c>
      <c r="F802" s="6">
        <v>46396</v>
      </c>
      <c r="G802" s="17"/>
      <c r="H802" s="16"/>
      <c r="I802" s="16"/>
      <c r="J802" s="16"/>
      <c r="K802" s="16"/>
      <c r="L802" s="16"/>
      <c r="M802" s="16"/>
    </row>
    <row r="803" spans="1:15" ht="16" outlineLevel="3" x14ac:dyDescent="0.35">
      <c r="A803" s="4" t="s">
        <v>1942</v>
      </c>
      <c r="B803" s="5" t="s">
        <v>716</v>
      </c>
      <c r="C803" s="5">
        <v>4</v>
      </c>
      <c r="D803" s="8">
        <v>5.1053283064381234E-2</v>
      </c>
      <c r="E803" s="6">
        <v>46301</v>
      </c>
      <c r="F803" s="6">
        <v>46305</v>
      </c>
      <c r="G803" s="16">
        <f>VLOOKUP(A803,Sheet2!A:G,7,)</f>
        <v>0</v>
      </c>
      <c r="H803" s="16">
        <v>0</v>
      </c>
      <c r="I803" s="19">
        <f t="shared" ref="I803:I811" si="15">IFERROR(J803-H803,0)</f>
        <v>0</v>
      </c>
      <c r="J803" s="16">
        <f>VLOOKUP(A803,Sheet2!A:H,8,)</f>
        <v>0</v>
      </c>
      <c r="K803" s="16"/>
      <c r="L803" s="16"/>
      <c r="M803" s="16"/>
      <c r="N803" s="22"/>
      <c r="O803" s="22"/>
    </row>
    <row r="804" spans="1:15" ht="16" outlineLevel="3" x14ac:dyDescent="0.35">
      <c r="A804" s="4" t="s">
        <v>1943</v>
      </c>
      <c r="B804" s="5" t="s">
        <v>717</v>
      </c>
      <c r="C804" s="5">
        <v>4</v>
      </c>
      <c r="D804" s="8">
        <v>7.6579924596571841E-2</v>
      </c>
      <c r="E804" s="6">
        <v>46306</v>
      </c>
      <c r="F804" s="6">
        <v>46309</v>
      </c>
      <c r="G804" s="16">
        <f>VLOOKUP(A804,Sheet2!A:G,7,)</f>
        <v>0</v>
      </c>
      <c r="H804" s="16">
        <v>0</v>
      </c>
      <c r="I804" s="19">
        <f t="shared" si="15"/>
        <v>0</v>
      </c>
      <c r="J804" s="16">
        <f>VLOOKUP(A804,Sheet2!A:H,8,)</f>
        <v>0</v>
      </c>
      <c r="K804" s="16"/>
      <c r="L804" s="16"/>
      <c r="M804" s="16"/>
      <c r="N804" s="22"/>
      <c r="O804" s="22"/>
    </row>
    <row r="805" spans="1:15" ht="16" outlineLevel="3" x14ac:dyDescent="0.35">
      <c r="A805" s="4" t="s">
        <v>1944</v>
      </c>
      <c r="B805" s="5" t="s">
        <v>718</v>
      </c>
      <c r="C805" s="5">
        <v>7</v>
      </c>
      <c r="D805" s="8">
        <v>0.27718888793148461</v>
      </c>
      <c r="E805" s="6">
        <v>46310</v>
      </c>
      <c r="F805" s="6">
        <v>46317</v>
      </c>
      <c r="G805" s="16">
        <f>VLOOKUP(A805,Sheet2!A:G,7,)</f>
        <v>0</v>
      </c>
      <c r="H805" s="16">
        <v>0</v>
      </c>
      <c r="I805" s="19">
        <f t="shared" si="15"/>
        <v>0</v>
      </c>
      <c r="J805" s="16">
        <f>VLOOKUP(A805,Sheet2!A:H,8,)</f>
        <v>0</v>
      </c>
      <c r="K805" s="16"/>
      <c r="L805" s="16"/>
      <c r="M805" s="16"/>
      <c r="N805" s="22"/>
      <c r="O805" s="22"/>
    </row>
    <row r="806" spans="1:15" ht="16" outlineLevel="3" x14ac:dyDescent="0.35">
      <c r="A806" s="4" t="s">
        <v>1945</v>
      </c>
      <c r="B806" s="5" t="s">
        <v>719</v>
      </c>
      <c r="C806" s="5">
        <v>7</v>
      </c>
      <c r="D806" s="8">
        <v>0.41578333189722683</v>
      </c>
      <c r="E806" s="6">
        <v>46319</v>
      </c>
      <c r="F806" s="6">
        <v>46326</v>
      </c>
      <c r="G806" s="16">
        <f>VLOOKUP(A806,Sheet2!A:G,7,)</f>
        <v>0</v>
      </c>
      <c r="H806" s="16">
        <v>0</v>
      </c>
      <c r="I806" s="19">
        <f t="shared" si="15"/>
        <v>0</v>
      </c>
      <c r="J806" s="16">
        <f>VLOOKUP(A806,Sheet2!A:H,8,)</f>
        <v>0</v>
      </c>
      <c r="K806" s="16"/>
      <c r="L806" s="16"/>
      <c r="M806" s="16"/>
      <c r="N806" s="22"/>
      <c r="O806" s="22"/>
    </row>
    <row r="807" spans="1:15" ht="16" outlineLevel="3" x14ac:dyDescent="0.35">
      <c r="A807" s="4" t="s">
        <v>1946</v>
      </c>
      <c r="B807" s="5" t="s">
        <v>720</v>
      </c>
      <c r="C807" s="5">
        <v>12</v>
      </c>
      <c r="D807" s="8">
        <v>0</v>
      </c>
      <c r="E807" s="6">
        <v>46327</v>
      </c>
      <c r="F807" s="6">
        <v>46340</v>
      </c>
      <c r="G807" s="16">
        <f>VLOOKUP(A807,Sheet2!A:G,7,)</f>
        <v>0</v>
      </c>
      <c r="H807" s="16">
        <v>0</v>
      </c>
      <c r="I807" s="19">
        <f t="shared" si="15"/>
        <v>0</v>
      </c>
      <c r="J807" s="16">
        <f>VLOOKUP(A807,Sheet2!A:H,8,)</f>
        <v>0</v>
      </c>
      <c r="K807" s="16"/>
      <c r="L807" s="16"/>
      <c r="M807" s="16"/>
      <c r="N807" s="22"/>
      <c r="O807" s="22"/>
    </row>
    <row r="808" spans="1:15" ht="16" outlineLevel="3" x14ac:dyDescent="0.35">
      <c r="A808" s="4" t="s">
        <v>1947</v>
      </c>
      <c r="B808" s="5" t="s">
        <v>721</v>
      </c>
      <c r="C808" s="5">
        <v>6</v>
      </c>
      <c r="D808" s="8">
        <v>0.39767791442296985</v>
      </c>
      <c r="E808" s="6">
        <v>46350</v>
      </c>
      <c r="F808" s="6">
        <v>46356</v>
      </c>
      <c r="G808" s="16">
        <f>VLOOKUP(A808,Sheet2!A:G,7,)</f>
        <v>0</v>
      </c>
      <c r="H808" s="16">
        <v>0</v>
      </c>
      <c r="I808" s="19">
        <f t="shared" si="15"/>
        <v>0</v>
      </c>
      <c r="J808" s="16">
        <f>VLOOKUP(A808,Sheet2!A:H,8,)</f>
        <v>0</v>
      </c>
      <c r="K808" s="16"/>
      <c r="L808" s="16"/>
      <c r="M808" s="16"/>
      <c r="N808" s="22"/>
      <c r="O808" s="22"/>
    </row>
    <row r="809" spans="1:15" ht="16" outlineLevel="3" x14ac:dyDescent="0.35">
      <c r="A809" s="4" t="s">
        <v>1948</v>
      </c>
      <c r="B809" s="5" t="s">
        <v>722</v>
      </c>
      <c r="C809" s="5">
        <v>7</v>
      </c>
      <c r="D809" s="8">
        <v>1.9028124150217773E-2</v>
      </c>
      <c r="E809" s="6">
        <v>46371</v>
      </c>
      <c r="F809" s="6">
        <v>46378</v>
      </c>
      <c r="G809" s="16">
        <f>VLOOKUP(A809,Sheet2!A:G,7,)</f>
        <v>0</v>
      </c>
      <c r="H809" s="16">
        <v>0</v>
      </c>
      <c r="I809" s="19">
        <f t="shared" si="15"/>
        <v>0</v>
      </c>
      <c r="J809" s="16">
        <f>VLOOKUP(A809,Sheet2!A:H,8,)</f>
        <v>0</v>
      </c>
      <c r="K809" s="16"/>
      <c r="L809" s="16"/>
      <c r="M809" s="16"/>
      <c r="N809" s="22"/>
      <c r="O809" s="22"/>
    </row>
    <row r="810" spans="1:15" ht="16" outlineLevel="3" x14ac:dyDescent="0.35">
      <c r="A810" s="4" t="s">
        <v>1949</v>
      </c>
      <c r="B810" s="5" t="s">
        <v>723</v>
      </c>
      <c r="C810" s="5">
        <v>7</v>
      </c>
      <c r="D810" s="8">
        <v>6.0456235264856779E-2</v>
      </c>
      <c r="E810" s="6">
        <v>46375</v>
      </c>
      <c r="F810" s="6">
        <v>46382</v>
      </c>
      <c r="G810" s="16">
        <f>VLOOKUP(A810,Sheet2!A:G,7,)</f>
        <v>0</v>
      </c>
      <c r="H810" s="16">
        <v>0</v>
      </c>
      <c r="I810" s="19">
        <f t="shared" si="15"/>
        <v>0</v>
      </c>
      <c r="J810" s="16">
        <f>VLOOKUP(A810,Sheet2!A:H,8,)</f>
        <v>0</v>
      </c>
      <c r="K810" s="16"/>
      <c r="L810" s="16"/>
      <c r="M810" s="16"/>
      <c r="N810" s="22"/>
      <c r="O810" s="22"/>
    </row>
    <row r="811" spans="1:15" ht="16" outlineLevel="3" x14ac:dyDescent="0.35">
      <c r="A811" s="4" t="s">
        <v>1950</v>
      </c>
      <c r="B811" s="5" t="s">
        <v>724</v>
      </c>
      <c r="C811" s="5">
        <v>12</v>
      </c>
      <c r="D811" s="8">
        <v>4.5734199900207065E-2</v>
      </c>
      <c r="E811" s="6">
        <v>46383</v>
      </c>
      <c r="F811" s="6">
        <v>46396</v>
      </c>
      <c r="G811" s="16">
        <f>VLOOKUP(A811,Sheet2!A:G,7,)</f>
        <v>0</v>
      </c>
      <c r="H811" s="16">
        <v>0</v>
      </c>
      <c r="I811" s="19">
        <f t="shared" si="15"/>
        <v>0</v>
      </c>
      <c r="J811" s="16">
        <f>VLOOKUP(A811,Sheet2!A:H,8,)</f>
        <v>0</v>
      </c>
      <c r="K811" s="16"/>
      <c r="L811" s="16"/>
      <c r="M811" s="16"/>
      <c r="N811" s="22"/>
      <c r="O811" s="22"/>
    </row>
    <row r="812" spans="1:15" ht="16" outlineLevel="3" x14ac:dyDescent="0.35">
      <c r="A812" s="4" t="s">
        <v>725</v>
      </c>
      <c r="B812" s="5"/>
      <c r="C812" s="5">
        <v>9</v>
      </c>
      <c r="D812" s="8"/>
      <c r="E812" s="6">
        <v>46357</v>
      </c>
      <c r="F812" s="6">
        <v>46366</v>
      </c>
      <c r="G812" s="17"/>
      <c r="H812" s="16"/>
      <c r="I812" s="16"/>
      <c r="J812" s="16"/>
      <c r="K812" s="16"/>
      <c r="L812" s="16"/>
      <c r="M812" s="16"/>
    </row>
    <row r="813" spans="1:15" ht="16" outlineLevel="3" x14ac:dyDescent="0.35">
      <c r="A813" s="4" t="s">
        <v>1951</v>
      </c>
      <c r="B813" s="5" t="s">
        <v>726</v>
      </c>
      <c r="C813" s="5">
        <v>9</v>
      </c>
      <c r="D813" s="8">
        <v>0.12942923404858694</v>
      </c>
      <c r="E813" s="6">
        <v>46357</v>
      </c>
      <c r="F813" s="6">
        <v>46366</v>
      </c>
      <c r="G813" s="16">
        <f>VLOOKUP(A813,Sheet2!A:G,7,)</f>
        <v>0</v>
      </c>
      <c r="H813" s="16">
        <v>0</v>
      </c>
      <c r="I813" s="19">
        <f>IFERROR(J813-H813,0)</f>
        <v>0</v>
      </c>
      <c r="J813" s="16">
        <f>VLOOKUP(A813,Sheet2!A:H,8,)</f>
        <v>0</v>
      </c>
      <c r="K813" s="16"/>
      <c r="L813" s="16"/>
      <c r="M813" s="16"/>
      <c r="N813" s="22"/>
      <c r="O813" s="22"/>
    </row>
    <row r="814" spans="1:15" ht="16" outlineLevel="3" x14ac:dyDescent="0.35">
      <c r="A814" s="4" t="s">
        <v>698</v>
      </c>
      <c r="B814" s="5"/>
      <c r="C814" s="5">
        <v>6</v>
      </c>
      <c r="D814" s="8"/>
      <c r="E814" s="6">
        <v>46429</v>
      </c>
      <c r="F814" s="6">
        <v>46435</v>
      </c>
      <c r="G814" s="17"/>
      <c r="H814" s="16"/>
      <c r="I814" s="16"/>
      <c r="J814" s="16"/>
      <c r="K814" s="16"/>
      <c r="L814" s="16"/>
      <c r="M814" s="16"/>
    </row>
    <row r="815" spans="1:15" ht="16" outlineLevel="3" x14ac:dyDescent="0.35">
      <c r="A815" s="4" t="s">
        <v>1952</v>
      </c>
      <c r="B815" s="5" t="s">
        <v>727</v>
      </c>
      <c r="C815" s="5">
        <v>5</v>
      </c>
      <c r="D815" s="8">
        <v>6.4731474862483717E-3</v>
      </c>
      <c r="E815" s="6">
        <v>46429</v>
      </c>
      <c r="F815" s="6">
        <v>46434</v>
      </c>
      <c r="G815" s="16">
        <f>VLOOKUP(A815,Sheet2!A:G,7,)</f>
        <v>0</v>
      </c>
      <c r="H815" s="16">
        <v>0</v>
      </c>
      <c r="I815" s="19">
        <f>IFERROR(J815-H815,0)</f>
        <v>0</v>
      </c>
      <c r="J815" s="16">
        <f>VLOOKUP(A815,Sheet2!A:H,8,)</f>
        <v>0</v>
      </c>
      <c r="K815" s="16"/>
      <c r="L815" s="16"/>
      <c r="M815" s="16"/>
      <c r="N815" s="22"/>
      <c r="O815" s="22"/>
    </row>
    <row r="816" spans="1:15" ht="16" outlineLevel="3" x14ac:dyDescent="0.35">
      <c r="A816" s="4" t="s">
        <v>1953</v>
      </c>
      <c r="B816" s="5" t="s">
        <v>728</v>
      </c>
      <c r="C816" s="5">
        <v>6</v>
      </c>
      <c r="D816" s="8">
        <v>0.16111291777748579</v>
      </c>
      <c r="E816" s="6">
        <v>46429</v>
      </c>
      <c r="F816" s="6">
        <v>46435</v>
      </c>
      <c r="G816" s="16">
        <f>VLOOKUP(A816,Sheet2!A:G,7,)</f>
        <v>0</v>
      </c>
      <c r="H816" s="16">
        <v>0</v>
      </c>
      <c r="I816" s="19">
        <f>IFERROR(J816-H816,0)</f>
        <v>0</v>
      </c>
      <c r="J816" s="16">
        <f>VLOOKUP(A816,Sheet2!A:H,8,)</f>
        <v>0</v>
      </c>
      <c r="K816" s="16"/>
      <c r="L816" s="16"/>
      <c r="M816" s="16"/>
      <c r="N816" s="22"/>
      <c r="O816" s="22"/>
    </row>
    <row r="817" spans="1:15" ht="16" outlineLevel="3" x14ac:dyDescent="0.35">
      <c r="A817" s="4" t="s">
        <v>1954</v>
      </c>
      <c r="B817" s="5" t="s">
        <v>729</v>
      </c>
      <c r="C817" s="5">
        <v>6</v>
      </c>
      <c r="D817" s="8">
        <v>1.6970661076184369E-2</v>
      </c>
      <c r="E817" s="6">
        <v>46429</v>
      </c>
      <c r="F817" s="6">
        <v>46435</v>
      </c>
      <c r="G817" s="16">
        <f>VLOOKUP(A817,Sheet2!A:G,7,)</f>
        <v>0</v>
      </c>
      <c r="H817" s="16">
        <v>0</v>
      </c>
      <c r="I817" s="19">
        <f>IFERROR(J817-H817,0)</f>
        <v>0</v>
      </c>
      <c r="J817" s="16">
        <f>VLOOKUP(A817,Sheet2!A:H,8,)</f>
        <v>0</v>
      </c>
      <c r="K817" s="16"/>
      <c r="L817" s="16"/>
      <c r="M817" s="16"/>
      <c r="N817" s="22"/>
      <c r="O817" s="22"/>
    </row>
    <row r="818" spans="1:15" ht="16" outlineLevel="3" x14ac:dyDescent="0.35">
      <c r="A818" s="4" t="s">
        <v>730</v>
      </c>
      <c r="B818" s="5"/>
      <c r="C818" s="5">
        <v>50</v>
      </c>
      <c r="D818" s="8"/>
      <c r="E818" s="6">
        <v>46368</v>
      </c>
      <c r="F818" s="6">
        <v>46425</v>
      </c>
      <c r="G818" s="17"/>
      <c r="H818" s="16"/>
      <c r="I818" s="16"/>
      <c r="J818" s="16"/>
      <c r="K818" s="16"/>
      <c r="L818" s="16"/>
      <c r="M818" s="16"/>
    </row>
    <row r="819" spans="1:15" ht="16" outlineLevel="3" x14ac:dyDescent="0.35">
      <c r="A819" s="4" t="s">
        <v>1955</v>
      </c>
      <c r="B819" s="5" t="s">
        <v>731</v>
      </c>
      <c r="C819" s="5">
        <v>6</v>
      </c>
      <c r="D819" s="8">
        <v>4.5943578186211941E-2</v>
      </c>
      <c r="E819" s="6">
        <v>46368</v>
      </c>
      <c r="F819" s="6">
        <v>46373</v>
      </c>
      <c r="G819" s="16">
        <f>VLOOKUP(A819,Sheet2!A:G,7,)</f>
        <v>0</v>
      </c>
      <c r="H819" s="16">
        <v>0</v>
      </c>
      <c r="I819" s="19">
        <f>IFERROR(J819-H819,0)</f>
        <v>0</v>
      </c>
      <c r="J819" s="16">
        <f>VLOOKUP(A819,Sheet2!A:H,8,)</f>
        <v>0</v>
      </c>
      <c r="K819" s="16"/>
      <c r="L819" s="16"/>
      <c r="M819" s="16"/>
      <c r="N819" s="22"/>
      <c r="O819" s="22"/>
    </row>
    <row r="820" spans="1:15" ht="16" outlineLevel="3" x14ac:dyDescent="0.35">
      <c r="A820" s="4" t="s">
        <v>1956</v>
      </c>
      <c r="B820" s="5" t="s">
        <v>732</v>
      </c>
      <c r="C820" s="5">
        <v>6</v>
      </c>
      <c r="D820" s="8">
        <v>1.7356357918824927E-3</v>
      </c>
      <c r="E820" s="6">
        <v>46368</v>
      </c>
      <c r="F820" s="6">
        <v>46373</v>
      </c>
      <c r="G820" s="16">
        <f>VLOOKUP(A820,Sheet2!A:G,7,)</f>
        <v>0</v>
      </c>
      <c r="H820" s="16">
        <v>0</v>
      </c>
      <c r="I820" s="19">
        <f>IFERROR(J820-H820,0)</f>
        <v>0</v>
      </c>
      <c r="J820" s="16">
        <f>VLOOKUP(A820,Sheet2!A:H,8,)</f>
        <v>0</v>
      </c>
      <c r="K820" s="16"/>
      <c r="L820" s="16"/>
      <c r="M820" s="16"/>
      <c r="N820" s="22"/>
      <c r="O820" s="22"/>
    </row>
    <row r="821" spans="1:15" ht="16" outlineLevel="3" x14ac:dyDescent="0.35">
      <c r="A821" s="4" t="s">
        <v>1957</v>
      </c>
      <c r="B821" s="5" t="s">
        <v>733</v>
      </c>
      <c r="C821" s="5">
        <v>6</v>
      </c>
      <c r="D821" s="8">
        <v>3.4440858598819277E-2</v>
      </c>
      <c r="E821" s="6">
        <v>46419</v>
      </c>
      <c r="F821" s="6">
        <v>46425</v>
      </c>
      <c r="G821" s="16">
        <f>VLOOKUP(A821,Sheet2!A:G,7,)</f>
        <v>0</v>
      </c>
      <c r="H821" s="16">
        <v>0</v>
      </c>
      <c r="I821" s="19">
        <f>IFERROR(J821-H821,0)</f>
        <v>0</v>
      </c>
      <c r="J821" s="16">
        <f>VLOOKUP(A821,Sheet2!A:H,8,)</f>
        <v>0</v>
      </c>
      <c r="K821" s="16"/>
      <c r="L821" s="16"/>
      <c r="M821" s="16"/>
      <c r="N821" s="22"/>
      <c r="O821" s="22"/>
    </row>
    <row r="822" spans="1:15" ht="16" outlineLevel="3" x14ac:dyDescent="0.35">
      <c r="A822" s="4" t="s">
        <v>734</v>
      </c>
      <c r="B822" s="5"/>
      <c r="C822" s="5">
        <v>12</v>
      </c>
      <c r="D822" s="8"/>
      <c r="E822" s="6">
        <v>46429</v>
      </c>
      <c r="F822" s="6">
        <v>46443</v>
      </c>
      <c r="G822" s="17"/>
      <c r="H822" s="16"/>
      <c r="I822" s="16"/>
      <c r="J822" s="16"/>
      <c r="K822" s="16"/>
      <c r="L822" s="16"/>
      <c r="M822" s="16"/>
    </row>
    <row r="823" spans="1:15" ht="16" outlineLevel="3" x14ac:dyDescent="0.35">
      <c r="A823" s="4" t="s">
        <v>1958</v>
      </c>
      <c r="B823" s="5" t="s">
        <v>735</v>
      </c>
      <c r="C823" s="5">
        <v>6</v>
      </c>
      <c r="D823" s="8">
        <v>4.1366917817955449E-2</v>
      </c>
      <c r="E823" s="6">
        <v>46429</v>
      </c>
      <c r="F823" s="6">
        <v>46435</v>
      </c>
      <c r="G823" s="16">
        <f>VLOOKUP(A823,Sheet2!A:G,7,)</f>
        <v>0</v>
      </c>
      <c r="H823" s="16">
        <v>0</v>
      </c>
      <c r="I823" s="19">
        <f>IFERROR(J823-H823,0)</f>
        <v>0</v>
      </c>
      <c r="J823" s="16">
        <f>VLOOKUP(A823,Sheet2!A:H,8,)</f>
        <v>0</v>
      </c>
      <c r="K823" s="16"/>
      <c r="L823" s="16"/>
      <c r="M823" s="16"/>
      <c r="N823" s="22"/>
      <c r="O823" s="22"/>
    </row>
    <row r="824" spans="1:15" ht="16" outlineLevel="3" x14ac:dyDescent="0.35">
      <c r="A824" s="4" t="s">
        <v>1959</v>
      </c>
      <c r="B824" s="5" t="s">
        <v>736</v>
      </c>
      <c r="C824" s="5">
        <v>8</v>
      </c>
      <c r="D824" s="8">
        <v>2.1096239803714584E-2</v>
      </c>
      <c r="E824" s="6">
        <v>46429</v>
      </c>
      <c r="F824" s="6">
        <v>46438</v>
      </c>
      <c r="G824" s="16">
        <f>VLOOKUP(A824,Sheet2!A:G,7,)</f>
        <v>0</v>
      </c>
      <c r="H824" s="16">
        <v>0</v>
      </c>
      <c r="I824" s="19">
        <f>IFERROR(J824-H824,0)</f>
        <v>0</v>
      </c>
      <c r="J824" s="16">
        <f>VLOOKUP(A824,Sheet2!A:H,8,)</f>
        <v>0</v>
      </c>
      <c r="K824" s="16"/>
      <c r="L824" s="16"/>
      <c r="M824" s="16"/>
      <c r="N824" s="22"/>
      <c r="O824" s="22"/>
    </row>
    <row r="825" spans="1:15" ht="16" outlineLevel="3" x14ac:dyDescent="0.35">
      <c r="A825" s="4" t="s">
        <v>1960</v>
      </c>
      <c r="B825" s="5" t="s">
        <v>737</v>
      </c>
      <c r="C825" s="5">
        <v>8</v>
      </c>
      <c r="D825" s="8">
        <v>0.16321352248645202</v>
      </c>
      <c r="E825" s="6">
        <v>46429</v>
      </c>
      <c r="F825" s="6">
        <v>46438</v>
      </c>
      <c r="G825" s="16">
        <f>VLOOKUP(A825,Sheet2!A:G,7,)</f>
        <v>0</v>
      </c>
      <c r="H825" s="16">
        <v>0</v>
      </c>
      <c r="I825" s="19">
        <f>IFERROR(J825-H825,0)</f>
        <v>0</v>
      </c>
      <c r="J825" s="16">
        <f>VLOOKUP(A825,Sheet2!A:H,8,)</f>
        <v>0</v>
      </c>
      <c r="K825" s="16"/>
      <c r="L825" s="16"/>
      <c r="M825" s="16"/>
      <c r="N825" s="22"/>
      <c r="O825" s="22"/>
    </row>
    <row r="826" spans="1:15" ht="16" outlineLevel="3" x14ac:dyDescent="0.35">
      <c r="A826" s="4" t="s">
        <v>1961</v>
      </c>
      <c r="B826" s="5" t="s">
        <v>738</v>
      </c>
      <c r="C826" s="5">
        <v>12</v>
      </c>
      <c r="D826" s="8">
        <v>4.4915315651308303E-2</v>
      </c>
      <c r="E826" s="6">
        <v>46429</v>
      </c>
      <c r="F826" s="6">
        <v>46443</v>
      </c>
      <c r="G826" s="16">
        <f>VLOOKUP(A826,Sheet2!A:G,7,)</f>
        <v>0</v>
      </c>
      <c r="H826" s="16">
        <v>0</v>
      </c>
      <c r="I826" s="19">
        <f>IFERROR(J826-H826,0)</f>
        <v>0</v>
      </c>
      <c r="J826" s="16">
        <f>VLOOKUP(A826,Sheet2!A:H,8,)</f>
        <v>0</v>
      </c>
      <c r="K826" s="16"/>
      <c r="L826" s="16"/>
      <c r="M826" s="16"/>
      <c r="N826" s="22"/>
      <c r="O826" s="22"/>
    </row>
    <row r="827" spans="1:15" ht="16" outlineLevel="3" x14ac:dyDescent="0.35">
      <c r="A827" s="4" t="s">
        <v>739</v>
      </c>
      <c r="B827" s="5"/>
      <c r="C827" s="5">
        <v>53</v>
      </c>
      <c r="D827" s="8"/>
      <c r="E827" s="6">
        <v>46368</v>
      </c>
      <c r="F827" s="6">
        <v>46428</v>
      </c>
      <c r="G827" s="17"/>
      <c r="H827" s="16"/>
      <c r="I827" s="16"/>
      <c r="J827" s="16"/>
      <c r="K827" s="16"/>
      <c r="L827" s="16"/>
      <c r="M827" s="16"/>
    </row>
    <row r="828" spans="1:15" ht="16" outlineLevel="3" x14ac:dyDescent="0.35">
      <c r="A828" s="4" t="s">
        <v>1962</v>
      </c>
      <c r="B828" s="5" t="s">
        <v>740</v>
      </c>
      <c r="C828" s="5">
        <v>8</v>
      </c>
      <c r="D828" s="8">
        <v>0.14067906638471561</v>
      </c>
      <c r="E828" s="6">
        <v>46368</v>
      </c>
      <c r="F828" s="6">
        <v>46376</v>
      </c>
      <c r="G828" s="16">
        <f>VLOOKUP(A828,Sheet2!A:G,7,)</f>
        <v>0</v>
      </c>
      <c r="H828" s="16">
        <v>0</v>
      </c>
      <c r="I828" s="19">
        <f t="shared" ref="I828:I835" si="16">IFERROR(J828-H828,0)</f>
        <v>0</v>
      </c>
      <c r="J828" s="16">
        <f>VLOOKUP(A828,Sheet2!A:H,8,)</f>
        <v>0</v>
      </c>
      <c r="K828" s="16"/>
      <c r="L828" s="16"/>
      <c r="M828" s="16"/>
      <c r="N828" s="22"/>
      <c r="O828" s="22"/>
    </row>
    <row r="829" spans="1:15" ht="16" outlineLevel="3" x14ac:dyDescent="0.35">
      <c r="A829" s="4" t="s">
        <v>1963</v>
      </c>
      <c r="B829" s="5" t="s">
        <v>741</v>
      </c>
      <c r="C829" s="5">
        <v>10</v>
      </c>
      <c r="D829" s="8">
        <v>7.6403395981439512E-2</v>
      </c>
      <c r="E829" s="6">
        <v>46368</v>
      </c>
      <c r="F829" s="6">
        <v>46378</v>
      </c>
      <c r="G829" s="16">
        <f>VLOOKUP(A829,Sheet2!A:G,7,)</f>
        <v>0</v>
      </c>
      <c r="H829" s="16">
        <v>0</v>
      </c>
      <c r="I829" s="19">
        <f t="shared" si="16"/>
        <v>0</v>
      </c>
      <c r="J829" s="16">
        <f>VLOOKUP(A829,Sheet2!A:H,8,)</f>
        <v>0</v>
      </c>
      <c r="K829" s="16"/>
      <c r="L829" s="16"/>
      <c r="M829" s="16"/>
      <c r="N829" s="22"/>
      <c r="O829" s="22"/>
    </row>
    <row r="830" spans="1:15" ht="16" outlineLevel="3" x14ac:dyDescent="0.35">
      <c r="A830" s="4" t="s">
        <v>1964</v>
      </c>
      <c r="B830" s="5" t="s">
        <v>742</v>
      </c>
      <c r="C830" s="5">
        <v>6</v>
      </c>
      <c r="D830" s="8">
        <v>1.6118585908514168E-2</v>
      </c>
      <c r="E830" s="6">
        <v>46379</v>
      </c>
      <c r="F830" s="6">
        <v>46385</v>
      </c>
      <c r="G830" s="16">
        <f>VLOOKUP(A830,Sheet2!A:G,7,)</f>
        <v>0</v>
      </c>
      <c r="H830" s="16">
        <v>0</v>
      </c>
      <c r="I830" s="19">
        <f t="shared" si="16"/>
        <v>0</v>
      </c>
      <c r="J830" s="16">
        <f>VLOOKUP(A830,Sheet2!A:H,8,)</f>
        <v>0</v>
      </c>
      <c r="K830" s="16"/>
      <c r="L830" s="16"/>
      <c r="M830" s="16"/>
      <c r="N830" s="22"/>
      <c r="O830" s="22"/>
    </row>
    <row r="831" spans="1:15" ht="16" outlineLevel="3" x14ac:dyDescent="0.35">
      <c r="A831" s="4" t="s">
        <v>1965</v>
      </c>
      <c r="B831" s="5" t="s">
        <v>743</v>
      </c>
      <c r="C831" s="5">
        <v>6</v>
      </c>
      <c r="D831" s="8">
        <v>4.3664621484875078E-2</v>
      </c>
      <c r="E831" s="6">
        <v>46383</v>
      </c>
      <c r="F831" s="6">
        <v>46389</v>
      </c>
      <c r="G831" s="16">
        <f>VLOOKUP(A831,Sheet2!A:G,7,)</f>
        <v>0</v>
      </c>
      <c r="H831" s="16">
        <v>0</v>
      </c>
      <c r="I831" s="19">
        <f t="shared" si="16"/>
        <v>0</v>
      </c>
      <c r="J831" s="16">
        <f>VLOOKUP(A831,Sheet2!A:H,8,)</f>
        <v>0</v>
      </c>
      <c r="K831" s="16"/>
      <c r="L831" s="16"/>
      <c r="M831" s="16"/>
      <c r="N831" s="22"/>
      <c r="O831" s="22"/>
    </row>
    <row r="832" spans="1:15" ht="16" outlineLevel="3" x14ac:dyDescent="0.35">
      <c r="A832" s="4" t="s">
        <v>1966</v>
      </c>
      <c r="B832" s="5" t="s">
        <v>744</v>
      </c>
      <c r="C832" s="5">
        <v>5</v>
      </c>
      <c r="D832" s="8">
        <v>4.2938291359269826E-2</v>
      </c>
      <c r="E832" s="6">
        <v>46390</v>
      </c>
      <c r="F832" s="6">
        <v>46394</v>
      </c>
      <c r="G832" s="16">
        <f>VLOOKUP(A832,Sheet2!A:G,7,)</f>
        <v>0</v>
      </c>
      <c r="H832" s="16">
        <v>0</v>
      </c>
      <c r="I832" s="19">
        <f t="shared" si="16"/>
        <v>0</v>
      </c>
      <c r="J832" s="16">
        <f>VLOOKUP(A832,Sheet2!A:H,8,)</f>
        <v>0</v>
      </c>
      <c r="K832" s="16"/>
      <c r="L832" s="16"/>
      <c r="M832" s="16"/>
      <c r="N832" s="22"/>
      <c r="O832" s="22"/>
    </row>
    <row r="833" spans="1:15" ht="16" outlineLevel="3" x14ac:dyDescent="0.35">
      <c r="A833" s="4" t="s">
        <v>1967</v>
      </c>
      <c r="B833" s="5" t="s">
        <v>745</v>
      </c>
      <c r="C833" s="5">
        <v>7</v>
      </c>
      <c r="D833" s="8">
        <v>1.3425083814980063E-2</v>
      </c>
      <c r="E833" s="6">
        <v>46411</v>
      </c>
      <c r="F833" s="6">
        <v>46418</v>
      </c>
      <c r="G833" s="16">
        <f>VLOOKUP(A833,Sheet2!A:G,7,)</f>
        <v>0</v>
      </c>
      <c r="H833" s="16">
        <v>0</v>
      </c>
      <c r="I833" s="19">
        <f t="shared" si="16"/>
        <v>0</v>
      </c>
      <c r="J833" s="16">
        <f>VLOOKUP(A833,Sheet2!A:H,8,)</f>
        <v>0</v>
      </c>
      <c r="K833" s="16"/>
      <c r="L833" s="16"/>
      <c r="M833" s="16"/>
      <c r="N833" s="22"/>
      <c r="O833" s="22"/>
    </row>
    <row r="834" spans="1:15" ht="16" outlineLevel="3" x14ac:dyDescent="0.35">
      <c r="A834" s="4" t="s">
        <v>1968</v>
      </c>
      <c r="B834" s="5" t="s">
        <v>746</v>
      </c>
      <c r="C834" s="5">
        <v>8</v>
      </c>
      <c r="D834" s="8">
        <v>1.4881404250513574E-2</v>
      </c>
      <c r="E834" s="6">
        <v>46411</v>
      </c>
      <c r="F834" s="6">
        <v>46419</v>
      </c>
      <c r="G834" s="16">
        <f>VLOOKUP(A834,Sheet2!A:G,7,)</f>
        <v>0</v>
      </c>
      <c r="H834" s="16">
        <v>0</v>
      </c>
      <c r="I834" s="19">
        <f t="shared" si="16"/>
        <v>0</v>
      </c>
      <c r="J834" s="16">
        <f>VLOOKUP(A834,Sheet2!A:H,8,)</f>
        <v>0</v>
      </c>
      <c r="K834" s="16"/>
      <c r="L834" s="16"/>
      <c r="M834" s="16"/>
      <c r="N834" s="22"/>
      <c r="O834" s="22"/>
    </row>
    <row r="835" spans="1:15" ht="16" outlineLevel="3" x14ac:dyDescent="0.35">
      <c r="A835" s="4" t="s">
        <v>1969</v>
      </c>
      <c r="B835" s="5" t="s">
        <v>747</v>
      </c>
      <c r="C835" s="5">
        <v>8</v>
      </c>
      <c r="D835" s="8">
        <v>9.9276005886437924E-2</v>
      </c>
      <c r="E835" s="6">
        <v>46420</v>
      </c>
      <c r="F835" s="6">
        <v>46428</v>
      </c>
      <c r="G835" s="16">
        <f>VLOOKUP(A835,Sheet2!A:G,7,)</f>
        <v>0</v>
      </c>
      <c r="H835" s="16">
        <v>0</v>
      </c>
      <c r="I835" s="19">
        <f t="shared" si="16"/>
        <v>0</v>
      </c>
      <c r="J835" s="16">
        <f>VLOOKUP(A835,Sheet2!A:H,8,)</f>
        <v>0</v>
      </c>
      <c r="K835" s="16"/>
      <c r="L835" s="16"/>
      <c r="M835" s="16"/>
      <c r="N835" s="22"/>
      <c r="O835" s="22"/>
    </row>
    <row r="836" spans="1:15" ht="16" outlineLevel="3" x14ac:dyDescent="0.35">
      <c r="A836" s="4" t="s">
        <v>748</v>
      </c>
      <c r="B836" s="5"/>
      <c r="C836" s="5">
        <v>15</v>
      </c>
      <c r="D836" s="8"/>
      <c r="E836" s="6">
        <v>46419</v>
      </c>
      <c r="F836" s="6">
        <v>46435</v>
      </c>
      <c r="G836" s="17"/>
      <c r="H836" s="16"/>
      <c r="I836" s="16"/>
      <c r="J836" s="16"/>
      <c r="K836" s="16"/>
      <c r="L836" s="16"/>
      <c r="M836" s="16"/>
    </row>
    <row r="837" spans="1:15" ht="16" outlineLevel="3" x14ac:dyDescent="0.35">
      <c r="A837" s="4" t="s">
        <v>1970</v>
      </c>
      <c r="B837" s="5" t="s">
        <v>749</v>
      </c>
      <c r="C837" s="5">
        <v>4</v>
      </c>
      <c r="D837" s="8">
        <v>8.0879840765310605E-3</v>
      </c>
      <c r="E837" s="6">
        <v>46419</v>
      </c>
      <c r="F837" s="6">
        <v>46422</v>
      </c>
      <c r="G837" s="16">
        <f>VLOOKUP(A837,Sheet2!A:G,7,)</f>
        <v>0</v>
      </c>
      <c r="H837" s="16">
        <v>0</v>
      </c>
      <c r="I837" s="19">
        <f>IFERROR(J837-H837,0)</f>
        <v>0</v>
      </c>
      <c r="J837" s="16">
        <f>VLOOKUP(A837,Sheet2!A:H,8,)</f>
        <v>0</v>
      </c>
      <c r="K837" s="16"/>
      <c r="L837" s="16"/>
      <c r="M837" s="16"/>
      <c r="N837" s="22"/>
      <c r="O837" s="22"/>
    </row>
    <row r="838" spans="1:15" ht="16" outlineLevel="3" x14ac:dyDescent="0.35">
      <c r="A838" s="4" t="s">
        <v>1971</v>
      </c>
      <c r="B838" s="5" t="s">
        <v>750</v>
      </c>
      <c r="C838" s="5">
        <v>3</v>
      </c>
      <c r="D838" s="8">
        <v>9.36036385115766E-3</v>
      </c>
      <c r="E838" s="6">
        <v>46429</v>
      </c>
      <c r="F838" s="6">
        <v>46432</v>
      </c>
      <c r="G838" s="16">
        <f>VLOOKUP(A838,Sheet2!A:G,7,)</f>
        <v>0</v>
      </c>
      <c r="H838" s="16">
        <v>0</v>
      </c>
      <c r="I838" s="19">
        <f>IFERROR(J838-H838,0)</f>
        <v>0</v>
      </c>
      <c r="J838" s="16">
        <f>VLOOKUP(A838,Sheet2!A:H,8,)</f>
        <v>0</v>
      </c>
      <c r="K838" s="16"/>
      <c r="L838" s="16"/>
      <c r="M838" s="16"/>
      <c r="N838" s="22"/>
      <c r="O838" s="22"/>
    </row>
    <row r="839" spans="1:15" ht="16" outlineLevel="3" x14ac:dyDescent="0.35">
      <c r="A839" s="4" t="s">
        <v>1972</v>
      </c>
      <c r="B839" s="5" t="s">
        <v>751</v>
      </c>
      <c r="C839" s="5">
        <v>6</v>
      </c>
      <c r="D839" s="8">
        <v>1.8957131005185483E-2</v>
      </c>
      <c r="E839" s="6">
        <v>46429</v>
      </c>
      <c r="F839" s="6">
        <v>46435</v>
      </c>
      <c r="G839" s="16">
        <f>VLOOKUP(A839,Sheet2!A:G,7,)</f>
        <v>0</v>
      </c>
      <c r="H839" s="16">
        <v>0</v>
      </c>
      <c r="I839" s="19">
        <f>IFERROR(J839-H839,0)</f>
        <v>0</v>
      </c>
      <c r="J839" s="16">
        <f>VLOOKUP(A839,Sheet2!A:H,8,)</f>
        <v>0</v>
      </c>
      <c r="K839" s="16"/>
      <c r="L839" s="16"/>
      <c r="M839" s="16"/>
      <c r="N839" s="22"/>
      <c r="O839" s="22"/>
    </row>
    <row r="840" spans="1:15" ht="16" outlineLevel="3" x14ac:dyDescent="0.35">
      <c r="A840" s="4" t="s">
        <v>752</v>
      </c>
      <c r="B840" s="5"/>
      <c r="C840" s="5">
        <v>6</v>
      </c>
      <c r="D840" s="8"/>
      <c r="E840" s="6">
        <v>46436</v>
      </c>
      <c r="F840" s="6">
        <v>46443</v>
      </c>
      <c r="G840" s="17"/>
      <c r="H840" s="16"/>
      <c r="I840" s="16"/>
      <c r="J840" s="16"/>
      <c r="K840" s="16"/>
      <c r="L840" s="16"/>
      <c r="M840" s="16"/>
    </row>
    <row r="841" spans="1:15" ht="16" outlineLevel="3" x14ac:dyDescent="0.35">
      <c r="A841" s="4" t="s">
        <v>1973</v>
      </c>
      <c r="B841" s="5" t="s">
        <v>753</v>
      </c>
      <c r="C841" s="5">
        <v>6</v>
      </c>
      <c r="D841" s="8">
        <v>1.3681480382754451E-2</v>
      </c>
      <c r="E841" s="6">
        <v>46436</v>
      </c>
      <c r="F841" s="6">
        <v>46443</v>
      </c>
      <c r="G841" s="16">
        <f>VLOOKUP(A841,Sheet2!A:G,7,)</f>
        <v>0</v>
      </c>
      <c r="H841" s="16">
        <v>0</v>
      </c>
      <c r="I841" s="19">
        <f>IFERROR(J841-H841,0)</f>
        <v>0</v>
      </c>
      <c r="J841" s="16">
        <f>VLOOKUP(A841,Sheet2!A:H,8,)</f>
        <v>0</v>
      </c>
      <c r="K841" s="16"/>
      <c r="L841" s="16"/>
      <c r="M841" s="16"/>
      <c r="N841" s="22"/>
      <c r="O841" s="22"/>
    </row>
    <row r="842" spans="1:15" ht="16" outlineLevel="3" x14ac:dyDescent="0.35">
      <c r="A842" s="4" t="s">
        <v>754</v>
      </c>
      <c r="B842" s="5"/>
      <c r="C842" s="5">
        <v>41</v>
      </c>
      <c r="D842" s="8"/>
      <c r="E842" s="6">
        <v>46379</v>
      </c>
      <c r="F842" s="6">
        <v>46426</v>
      </c>
      <c r="G842" s="17"/>
      <c r="H842" s="16"/>
      <c r="I842" s="16"/>
      <c r="J842" s="16"/>
      <c r="K842" s="16"/>
      <c r="L842" s="16"/>
      <c r="M842" s="16"/>
    </row>
    <row r="843" spans="1:15" ht="16" outlineLevel="3" x14ac:dyDescent="0.35">
      <c r="A843" s="4" t="s">
        <v>1974</v>
      </c>
      <c r="B843" s="5" t="s">
        <v>755</v>
      </c>
      <c r="C843" s="5">
        <v>10</v>
      </c>
      <c r="D843" s="8">
        <v>0.10526309663731785</v>
      </c>
      <c r="E843" s="6">
        <v>46379</v>
      </c>
      <c r="F843" s="6">
        <v>46390</v>
      </c>
      <c r="G843" s="16">
        <f>VLOOKUP(A843,Sheet2!A:G,7,)</f>
        <v>0</v>
      </c>
      <c r="H843" s="16">
        <v>0</v>
      </c>
      <c r="I843" s="19">
        <f t="shared" ref="I843:I858" si="17">IFERROR(J843-H843,0)</f>
        <v>0</v>
      </c>
      <c r="J843" s="16">
        <f>VLOOKUP(A843,Sheet2!A:H,8,)</f>
        <v>0</v>
      </c>
      <c r="K843" s="16"/>
      <c r="L843" s="16"/>
      <c r="M843" s="16"/>
      <c r="N843" s="22"/>
      <c r="O843" s="22"/>
    </row>
    <row r="844" spans="1:15" ht="16" outlineLevel="3" x14ac:dyDescent="0.35">
      <c r="A844" s="4" t="s">
        <v>1975</v>
      </c>
      <c r="B844" s="5" t="s">
        <v>756</v>
      </c>
      <c r="C844" s="5">
        <v>10</v>
      </c>
      <c r="D844" s="8">
        <v>0.13505686583727802</v>
      </c>
      <c r="E844" s="6">
        <v>46383</v>
      </c>
      <c r="F844" s="6">
        <v>46393</v>
      </c>
      <c r="G844" s="16">
        <f>VLOOKUP(A844,Sheet2!A:G,7,)</f>
        <v>0</v>
      </c>
      <c r="H844" s="16">
        <v>0</v>
      </c>
      <c r="I844" s="19">
        <f t="shared" si="17"/>
        <v>0</v>
      </c>
      <c r="J844" s="16">
        <f>VLOOKUP(A844,Sheet2!A:H,8,)</f>
        <v>0</v>
      </c>
      <c r="K844" s="16"/>
      <c r="L844" s="16"/>
      <c r="M844" s="16"/>
      <c r="N844" s="22"/>
      <c r="O844" s="22"/>
    </row>
    <row r="845" spans="1:15" ht="16" outlineLevel="3" x14ac:dyDescent="0.35">
      <c r="A845" s="4" t="s">
        <v>1976</v>
      </c>
      <c r="B845" s="5" t="s">
        <v>757</v>
      </c>
      <c r="C845" s="5">
        <v>6</v>
      </c>
      <c r="D845" s="8">
        <v>2.8765637854458832E-3</v>
      </c>
      <c r="E845" s="6">
        <v>46391</v>
      </c>
      <c r="F845" s="6">
        <v>46397</v>
      </c>
      <c r="G845" s="16">
        <f>VLOOKUP(A845,Sheet2!A:G,7,)</f>
        <v>0</v>
      </c>
      <c r="H845" s="16">
        <v>0</v>
      </c>
      <c r="I845" s="19">
        <f t="shared" si="17"/>
        <v>0</v>
      </c>
      <c r="J845" s="16">
        <f>VLOOKUP(A845,Sheet2!A:H,8,)</f>
        <v>0</v>
      </c>
      <c r="K845" s="16"/>
      <c r="L845" s="16"/>
      <c r="M845" s="16"/>
      <c r="N845" s="22"/>
      <c r="O845" s="22"/>
    </row>
    <row r="846" spans="1:15" ht="16" outlineLevel="3" x14ac:dyDescent="0.35">
      <c r="A846" s="4" t="s">
        <v>1977</v>
      </c>
      <c r="B846" s="5" t="s">
        <v>758</v>
      </c>
      <c r="C846" s="5">
        <v>7</v>
      </c>
      <c r="D846" s="8">
        <v>8.5947949753368384E-3</v>
      </c>
      <c r="E846" s="6">
        <v>46391</v>
      </c>
      <c r="F846" s="6">
        <v>46398</v>
      </c>
      <c r="G846" s="16">
        <f>VLOOKUP(A846,Sheet2!A:G,7,)</f>
        <v>0</v>
      </c>
      <c r="H846" s="16">
        <v>0</v>
      </c>
      <c r="I846" s="19">
        <f t="shared" si="17"/>
        <v>0</v>
      </c>
      <c r="J846" s="16">
        <f>VLOOKUP(A846,Sheet2!A:H,8,)</f>
        <v>0</v>
      </c>
      <c r="K846" s="16"/>
      <c r="L846" s="16"/>
      <c r="M846" s="16"/>
      <c r="N846" s="22"/>
      <c r="O846" s="22"/>
    </row>
    <row r="847" spans="1:15" ht="16" outlineLevel="3" x14ac:dyDescent="0.35">
      <c r="A847" s="4" t="s">
        <v>1978</v>
      </c>
      <c r="B847" s="5" t="s">
        <v>759</v>
      </c>
      <c r="C847" s="5">
        <v>4</v>
      </c>
      <c r="D847" s="8">
        <v>5.7371355827564315E-2</v>
      </c>
      <c r="E847" s="6">
        <v>46394</v>
      </c>
      <c r="F847" s="6">
        <v>46398</v>
      </c>
      <c r="G847" s="16">
        <f>VLOOKUP(A847,Sheet2!A:G,7,)</f>
        <v>0</v>
      </c>
      <c r="H847" s="16">
        <v>0</v>
      </c>
      <c r="I847" s="19">
        <f t="shared" si="17"/>
        <v>0</v>
      </c>
      <c r="J847" s="16">
        <f>VLOOKUP(A847,Sheet2!A:H,8,)</f>
        <v>0</v>
      </c>
      <c r="K847" s="16"/>
      <c r="L847" s="16"/>
      <c r="M847" s="16"/>
      <c r="N847" s="22"/>
      <c r="O847" s="22"/>
    </row>
    <row r="848" spans="1:15" ht="16" outlineLevel="3" x14ac:dyDescent="0.35">
      <c r="A848" s="4" t="s">
        <v>1979</v>
      </c>
      <c r="B848" s="5" t="s">
        <v>760</v>
      </c>
      <c r="C848" s="5">
        <v>10</v>
      </c>
      <c r="D848" s="8">
        <v>2.4975890877770645E-2</v>
      </c>
      <c r="E848" s="6">
        <v>46391</v>
      </c>
      <c r="F848" s="6">
        <v>46401</v>
      </c>
      <c r="G848" s="16">
        <f>VLOOKUP(A848,Sheet2!A:G,7,)</f>
        <v>0</v>
      </c>
      <c r="H848" s="16">
        <v>0</v>
      </c>
      <c r="I848" s="19">
        <f t="shared" si="17"/>
        <v>0</v>
      </c>
      <c r="J848" s="16">
        <f>VLOOKUP(A848,Sheet2!A:H,8,)</f>
        <v>0</v>
      </c>
      <c r="K848" s="16"/>
      <c r="L848" s="16"/>
      <c r="M848" s="16"/>
      <c r="N848" s="22"/>
      <c r="O848" s="22"/>
    </row>
    <row r="849" spans="1:15" ht="16" outlineLevel="3" x14ac:dyDescent="0.35">
      <c r="A849" s="4" t="s">
        <v>1980</v>
      </c>
      <c r="B849" s="5" t="s">
        <v>761</v>
      </c>
      <c r="C849" s="5">
        <v>12</v>
      </c>
      <c r="D849" s="8">
        <v>5.3722060224934288E-4</v>
      </c>
      <c r="E849" s="6">
        <v>46391</v>
      </c>
      <c r="F849" s="6">
        <v>46404</v>
      </c>
      <c r="G849" s="16">
        <f>VLOOKUP(A849,Sheet2!A:G,7,)</f>
        <v>0</v>
      </c>
      <c r="H849" s="16">
        <v>0</v>
      </c>
      <c r="I849" s="19">
        <f t="shared" si="17"/>
        <v>0</v>
      </c>
      <c r="J849" s="16">
        <f>VLOOKUP(A849,Sheet2!A:H,8,)</f>
        <v>0</v>
      </c>
      <c r="K849" s="16"/>
      <c r="L849" s="16"/>
      <c r="M849" s="16"/>
      <c r="N849" s="22"/>
      <c r="O849" s="22"/>
    </row>
    <row r="850" spans="1:15" ht="16" outlineLevel="3" x14ac:dyDescent="0.35">
      <c r="A850" s="4" t="s">
        <v>1981</v>
      </c>
      <c r="B850" s="5" t="s">
        <v>762</v>
      </c>
      <c r="C850" s="5">
        <v>10</v>
      </c>
      <c r="D850" s="8">
        <v>2.380234919880574E-2</v>
      </c>
      <c r="E850" s="6">
        <v>46394</v>
      </c>
      <c r="F850" s="6">
        <v>46405</v>
      </c>
      <c r="G850" s="16">
        <f>VLOOKUP(A850,Sheet2!A:G,7,)</f>
        <v>0</v>
      </c>
      <c r="H850" s="16">
        <v>0</v>
      </c>
      <c r="I850" s="19">
        <f t="shared" si="17"/>
        <v>0</v>
      </c>
      <c r="J850" s="16">
        <f>VLOOKUP(A850,Sheet2!A:H,8,)</f>
        <v>0</v>
      </c>
      <c r="K850" s="16"/>
      <c r="L850" s="16"/>
      <c r="M850" s="16"/>
      <c r="N850" s="22"/>
      <c r="O850" s="22"/>
    </row>
    <row r="851" spans="1:15" ht="16" outlineLevel="3" x14ac:dyDescent="0.35">
      <c r="A851" s="4" t="s">
        <v>1982</v>
      </c>
      <c r="B851" s="5" t="s">
        <v>763</v>
      </c>
      <c r="C851" s="5">
        <v>14</v>
      </c>
      <c r="D851" s="8">
        <v>5.6728921324703512E-3</v>
      </c>
      <c r="E851" s="6">
        <v>46394</v>
      </c>
      <c r="F851" s="6">
        <v>46410</v>
      </c>
      <c r="G851" s="16">
        <f>VLOOKUP(A851,Sheet2!A:G,7,)</f>
        <v>0</v>
      </c>
      <c r="H851" s="16">
        <v>0</v>
      </c>
      <c r="I851" s="19">
        <f t="shared" si="17"/>
        <v>0</v>
      </c>
      <c r="J851" s="16">
        <f>VLOOKUP(A851,Sheet2!A:H,8,)</f>
        <v>0</v>
      </c>
      <c r="K851" s="16"/>
      <c r="L851" s="16"/>
      <c r="M851" s="16"/>
      <c r="N851" s="22"/>
      <c r="O851" s="22"/>
    </row>
    <row r="852" spans="1:15" ht="16" outlineLevel="3" x14ac:dyDescent="0.35">
      <c r="A852" s="4" t="s">
        <v>1983</v>
      </c>
      <c r="B852" s="5" t="s">
        <v>764</v>
      </c>
      <c r="C852" s="5">
        <v>14</v>
      </c>
      <c r="D852" s="8">
        <v>2.2963392971361413E-3</v>
      </c>
      <c r="E852" s="6">
        <v>46399</v>
      </c>
      <c r="F852" s="6">
        <v>46414</v>
      </c>
      <c r="G852" s="16">
        <f>VLOOKUP(A852,Sheet2!A:G,7,)</f>
        <v>0</v>
      </c>
      <c r="H852" s="16">
        <v>0</v>
      </c>
      <c r="I852" s="19">
        <f t="shared" si="17"/>
        <v>0</v>
      </c>
      <c r="J852" s="16">
        <f>VLOOKUP(A852,Sheet2!A:H,8,)</f>
        <v>0</v>
      </c>
      <c r="K852" s="16"/>
      <c r="L852" s="16"/>
      <c r="M852" s="16"/>
      <c r="N852" s="22"/>
      <c r="O852" s="22"/>
    </row>
    <row r="853" spans="1:15" ht="16" outlineLevel="3" x14ac:dyDescent="0.35">
      <c r="A853" s="4" t="s">
        <v>1984</v>
      </c>
      <c r="B853" s="5" t="s">
        <v>765</v>
      </c>
      <c r="C853" s="5">
        <v>11</v>
      </c>
      <c r="D853" s="8">
        <v>0.13534358027591439</v>
      </c>
      <c r="E853" s="6">
        <v>46403</v>
      </c>
      <c r="F853" s="6">
        <v>46414</v>
      </c>
      <c r="G853" s="16">
        <f>VLOOKUP(A853,Sheet2!A:G,7,)</f>
        <v>0</v>
      </c>
      <c r="H853" s="16">
        <v>0</v>
      </c>
      <c r="I853" s="19">
        <f t="shared" si="17"/>
        <v>0</v>
      </c>
      <c r="J853" s="16">
        <f>VLOOKUP(A853,Sheet2!A:H,8,)</f>
        <v>0</v>
      </c>
      <c r="K853" s="16"/>
      <c r="L853" s="16"/>
      <c r="M853" s="16"/>
      <c r="N853" s="22"/>
      <c r="O853" s="22"/>
    </row>
    <row r="854" spans="1:15" ht="16" outlineLevel="3" x14ac:dyDescent="0.35">
      <c r="A854" s="4" t="s">
        <v>1985</v>
      </c>
      <c r="B854" s="5" t="s">
        <v>766</v>
      </c>
      <c r="C854" s="5">
        <v>10</v>
      </c>
      <c r="D854" s="8">
        <v>3.2862814076400022E-2</v>
      </c>
      <c r="E854" s="6">
        <v>46406</v>
      </c>
      <c r="F854" s="6">
        <v>46417</v>
      </c>
      <c r="G854" s="16">
        <f>VLOOKUP(A854,Sheet2!A:G,7,)</f>
        <v>0</v>
      </c>
      <c r="H854" s="16">
        <v>0</v>
      </c>
      <c r="I854" s="19">
        <f t="shared" si="17"/>
        <v>0</v>
      </c>
      <c r="J854" s="16">
        <f>VLOOKUP(A854,Sheet2!A:H,8,)</f>
        <v>0</v>
      </c>
      <c r="K854" s="16"/>
      <c r="L854" s="16"/>
      <c r="M854" s="16"/>
      <c r="N854" s="22"/>
      <c r="O854" s="22"/>
    </row>
    <row r="855" spans="1:15" ht="16" outlineLevel="3" x14ac:dyDescent="0.35">
      <c r="A855" s="4" t="s">
        <v>1986</v>
      </c>
      <c r="B855" s="5" t="s">
        <v>767</v>
      </c>
      <c r="C855" s="5">
        <v>5</v>
      </c>
      <c r="D855" s="8">
        <v>4.9333643529978786E-2</v>
      </c>
      <c r="E855" s="6">
        <v>46418</v>
      </c>
      <c r="F855" s="6">
        <v>46422</v>
      </c>
      <c r="G855" s="16">
        <f>VLOOKUP(A855,Sheet2!A:G,7,)</f>
        <v>0</v>
      </c>
      <c r="H855" s="16">
        <v>0</v>
      </c>
      <c r="I855" s="19">
        <f t="shared" si="17"/>
        <v>0</v>
      </c>
      <c r="J855" s="16">
        <f>VLOOKUP(A855,Sheet2!A:H,8,)</f>
        <v>0</v>
      </c>
      <c r="K855" s="16"/>
      <c r="L855" s="16"/>
      <c r="M855" s="16"/>
      <c r="N855" s="22"/>
      <c r="O855" s="22"/>
    </row>
    <row r="856" spans="1:15" ht="16" outlineLevel="3" x14ac:dyDescent="0.35">
      <c r="A856" s="4" t="s">
        <v>1987</v>
      </c>
      <c r="B856" s="5" t="s">
        <v>768</v>
      </c>
      <c r="C856" s="5">
        <v>6</v>
      </c>
      <c r="D856" s="8">
        <v>2.9278063659681284E-3</v>
      </c>
      <c r="E856" s="6">
        <v>46420</v>
      </c>
      <c r="F856" s="6">
        <v>46426</v>
      </c>
      <c r="G856" s="16">
        <f>VLOOKUP(A856,Sheet2!A:G,7,)</f>
        <v>0</v>
      </c>
      <c r="H856" s="16">
        <v>0</v>
      </c>
      <c r="I856" s="19">
        <f t="shared" si="17"/>
        <v>0</v>
      </c>
      <c r="J856" s="16">
        <f>VLOOKUP(A856,Sheet2!A:H,8,)</f>
        <v>0</v>
      </c>
      <c r="K856" s="16"/>
      <c r="L856" s="16"/>
      <c r="M856" s="16"/>
      <c r="N856" s="22"/>
      <c r="O856" s="22"/>
    </row>
    <row r="857" spans="1:15" ht="16" outlineLevel="3" x14ac:dyDescent="0.35">
      <c r="A857" s="4" t="s">
        <v>1988</v>
      </c>
      <c r="B857" s="5" t="s">
        <v>769</v>
      </c>
      <c r="C857" s="5">
        <v>8</v>
      </c>
      <c r="D857" s="8">
        <v>3.815250196487274E-3</v>
      </c>
      <c r="E857" s="6">
        <v>46418</v>
      </c>
      <c r="F857" s="6">
        <v>46426</v>
      </c>
      <c r="G857" s="16">
        <f>VLOOKUP(A857,Sheet2!A:G,7,)</f>
        <v>0</v>
      </c>
      <c r="H857" s="16">
        <v>0</v>
      </c>
      <c r="I857" s="19">
        <f t="shared" si="17"/>
        <v>0</v>
      </c>
      <c r="J857" s="16">
        <f>VLOOKUP(A857,Sheet2!A:H,8,)</f>
        <v>0</v>
      </c>
      <c r="K857" s="16"/>
      <c r="L857" s="16"/>
      <c r="M857" s="16"/>
      <c r="N857" s="22"/>
      <c r="O857" s="22"/>
    </row>
    <row r="858" spans="1:15" ht="16" outlineLevel="3" x14ac:dyDescent="0.35">
      <c r="A858" s="4" t="s">
        <v>1989</v>
      </c>
      <c r="B858" s="5" t="s">
        <v>770</v>
      </c>
      <c r="C858" s="5">
        <v>8</v>
      </c>
      <c r="D858" s="8">
        <v>1.0270162355821687E-2</v>
      </c>
      <c r="E858" s="6">
        <v>46418</v>
      </c>
      <c r="F858" s="6">
        <v>46426</v>
      </c>
      <c r="G858" s="16">
        <f>VLOOKUP(A858,Sheet2!A:G,7,)</f>
        <v>0</v>
      </c>
      <c r="H858" s="16">
        <v>0</v>
      </c>
      <c r="I858" s="19">
        <f t="shared" si="17"/>
        <v>0</v>
      </c>
      <c r="J858" s="16">
        <f>VLOOKUP(A858,Sheet2!A:H,8,)</f>
        <v>0</v>
      </c>
      <c r="K858" s="16"/>
      <c r="L858" s="16"/>
      <c r="M858" s="16"/>
      <c r="N858" s="22"/>
      <c r="O858" s="22"/>
    </row>
    <row r="859" spans="1:15" ht="16" outlineLevel="3" x14ac:dyDescent="0.35">
      <c r="A859" s="4" t="s">
        <v>707</v>
      </c>
      <c r="B859" s="5"/>
      <c r="C859" s="5">
        <v>55</v>
      </c>
      <c r="D859" s="8"/>
      <c r="E859" s="6">
        <v>46368</v>
      </c>
      <c r="F859" s="6">
        <v>46431</v>
      </c>
      <c r="G859" s="17"/>
      <c r="H859" s="16"/>
      <c r="I859" s="16"/>
      <c r="J859" s="16"/>
      <c r="K859" s="16"/>
      <c r="L859" s="16"/>
      <c r="M859" s="16"/>
    </row>
    <row r="860" spans="1:15" ht="16" outlineLevel="3" x14ac:dyDescent="0.35">
      <c r="A860" s="4" t="s">
        <v>1990</v>
      </c>
      <c r="B860" s="5" t="s">
        <v>771</v>
      </c>
      <c r="C860" s="5">
        <v>10</v>
      </c>
      <c r="D860" s="8">
        <v>1.8693623971808675E-2</v>
      </c>
      <c r="E860" s="6">
        <v>46368</v>
      </c>
      <c r="F860" s="6">
        <v>46378</v>
      </c>
      <c r="G860" s="16">
        <f>VLOOKUP(A860,Sheet2!A:G,7,)</f>
        <v>0</v>
      </c>
      <c r="H860" s="16">
        <v>0</v>
      </c>
      <c r="I860" s="19">
        <f t="shared" ref="I860:I867" si="18">IFERROR(J860-H860,0)</f>
        <v>0</v>
      </c>
      <c r="J860" s="16">
        <f>VLOOKUP(A860,Sheet2!A:H,8,)</f>
        <v>0</v>
      </c>
      <c r="K860" s="16"/>
      <c r="L860" s="16"/>
      <c r="M860" s="16"/>
      <c r="N860" s="22"/>
      <c r="O860" s="22"/>
    </row>
    <row r="861" spans="1:15" ht="16" outlineLevel="3" x14ac:dyDescent="0.35">
      <c r="A861" s="4" t="s">
        <v>1991</v>
      </c>
      <c r="B861" s="5" t="s">
        <v>772</v>
      </c>
      <c r="C861" s="5">
        <v>7</v>
      </c>
      <c r="D861" s="8">
        <v>1.1921180983247326E-2</v>
      </c>
      <c r="E861" s="6">
        <v>46379</v>
      </c>
      <c r="F861" s="6">
        <v>46386</v>
      </c>
      <c r="G861" s="16">
        <f>VLOOKUP(A861,Sheet2!A:G,7,)</f>
        <v>0</v>
      </c>
      <c r="H861" s="16">
        <v>0</v>
      </c>
      <c r="I861" s="19">
        <f t="shared" si="18"/>
        <v>0</v>
      </c>
      <c r="J861" s="16">
        <f>VLOOKUP(A861,Sheet2!A:H,8,)</f>
        <v>0</v>
      </c>
      <c r="K861" s="16"/>
      <c r="L861" s="16"/>
      <c r="M861" s="16"/>
      <c r="N861" s="22"/>
      <c r="O861" s="22"/>
    </row>
    <row r="862" spans="1:15" ht="16" outlineLevel="3" x14ac:dyDescent="0.35">
      <c r="A862" s="4" t="s">
        <v>1992</v>
      </c>
      <c r="B862" s="5" t="s">
        <v>773</v>
      </c>
      <c r="C862" s="5">
        <v>10</v>
      </c>
      <c r="D862" s="8">
        <v>1.6719958128468011E-2</v>
      </c>
      <c r="E862" s="6">
        <v>46379</v>
      </c>
      <c r="F862" s="6">
        <v>46390</v>
      </c>
      <c r="G862" s="16">
        <f>VLOOKUP(A862,Sheet2!A:G,7,)</f>
        <v>0</v>
      </c>
      <c r="H862" s="16">
        <v>0</v>
      </c>
      <c r="I862" s="19">
        <f t="shared" si="18"/>
        <v>0</v>
      </c>
      <c r="J862" s="16">
        <f>VLOOKUP(A862,Sheet2!A:H,8,)</f>
        <v>0</v>
      </c>
      <c r="K862" s="16"/>
      <c r="L862" s="16"/>
      <c r="M862" s="16"/>
      <c r="N862" s="22"/>
      <c r="O862" s="22"/>
    </row>
    <row r="863" spans="1:15" ht="16" outlineLevel="3" x14ac:dyDescent="0.35">
      <c r="A863" s="4" t="s">
        <v>1993</v>
      </c>
      <c r="B863" s="5" t="s">
        <v>774</v>
      </c>
      <c r="C863" s="5">
        <v>5</v>
      </c>
      <c r="D863" s="8">
        <v>1.5198948198680739E-2</v>
      </c>
      <c r="E863" s="6">
        <v>46387</v>
      </c>
      <c r="F863" s="6">
        <v>46392</v>
      </c>
      <c r="G863" s="16">
        <f>VLOOKUP(A863,Sheet2!A:G,7,)</f>
        <v>0</v>
      </c>
      <c r="H863" s="16">
        <v>0</v>
      </c>
      <c r="I863" s="19">
        <f t="shared" si="18"/>
        <v>0</v>
      </c>
      <c r="J863" s="16">
        <f>VLOOKUP(A863,Sheet2!A:H,8,)</f>
        <v>0</v>
      </c>
      <c r="K863" s="16"/>
      <c r="L863" s="16"/>
      <c r="M863" s="16"/>
      <c r="N863" s="22"/>
      <c r="O863" s="22"/>
    </row>
    <row r="864" spans="1:15" ht="16" outlineLevel="3" x14ac:dyDescent="0.35">
      <c r="A864" s="4" t="s">
        <v>1994</v>
      </c>
      <c r="B864" s="5" t="s">
        <v>775</v>
      </c>
      <c r="C864" s="5">
        <v>6</v>
      </c>
      <c r="D864" s="8">
        <v>5.9489146348226394E-3</v>
      </c>
      <c r="E864" s="6">
        <v>46391</v>
      </c>
      <c r="F864" s="6">
        <v>46397</v>
      </c>
      <c r="G864" s="16">
        <f>VLOOKUP(A864,Sheet2!A:G,7,)</f>
        <v>0</v>
      </c>
      <c r="H864" s="16">
        <v>0</v>
      </c>
      <c r="I864" s="19">
        <f t="shared" si="18"/>
        <v>0</v>
      </c>
      <c r="J864" s="16">
        <f>VLOOKUP(A864,Sheet2!A:H,8,)</f>
        <v>0</v>
      </c>
      <c r="K864" s="16"/>
      <c r="L864" s="16"/>
      <c r="M864" s="16"/>
      <c r="N864" s="22"/>
      <c r="O864" s="22"/>
    </row>
    <row r="865" spans="1:15" ht="16" outlineLevel="3" x14ac:dyDescent="0.35">
      <c r="A865" s="4" t="s">
        <v>1995</v>
      </c>
      <c r="B865" s="5" t="s">
        <v>776</v>
      </c>
      <c r="C865" s="5">
        <v>9</v>
      </c>
      <c r="D865" s="8">
        <v>4.4735323791409397E-3</v>
      </c>
      <c r="E865" s="6">
        <v>46391</v>
      </c>
      <c r="F865" s="6">
        <v>46400</v>
      </c>
      <c r="G865" s="16">
        <f>VLOOKUP(A865,Sheet2!A:G,7,)</f>
        <v>0</v>
      </c>
      <c r="H865" s="16">
        <v>0</v>
      </c>
      <c r="I865" s="19">
        <f t="shared" si="18"/>
        <v>0</v>
      </c>
      <c r="J865" s="16">
        <f>VLOOKUP(A865,Sheet2!A:H,8,)</f>
        <v>0</v>
      </c>
      <c r="K865" s="16"/>
      <c r="L865" s="16"/>
      <c r="M865" s="16"/>
      <c r="N865" s="22"/>
      <c r="O865" s="22"/>
    </row>
    <row r="866" spans="1:15" ht="16" outlineLevel="3" x14ac:dyDescent="0.35">
      <c r="A866" s="4" t="s">
        <v>1996</v>
      </c>
      <c r="B866" s="5" t="s">
        <v>777</v>
      </c>
      <c r="C866" s="5">
        <v>8</v>
      </c>
      <c r="D866" s="8">
        <v>1.0197286642866985E-2</v>
      </c>
      <c r="E866" s="6">
        <v>46401</v>
      </c>
      <c r="F866" s="6">
        <v>46410</v>
      </c>
      <c r="G866" s="16">
        <f>VLOOKUP(A866,Sheet2!A:G,7,)</f>
        <v>0</v>
      </c>
      <c r="H866" s="16">
        <v>0</v>
      </c>
      <c r="I866" s="19">
        <f t="shared" si="18"/>
        <v>0</v>
      </c>
      <c r="J866" s="16">
        <f>VLOOKUP(A866,Sheet2!A:H,8,)</f>
        <v>0</v>
      </c>
      <c r="K866" s="16"/>
      <c r="L866" s="16"/>
      <c r="M866" s="16"/>
      <c r="N866" s="22"/>
      <c r="O866" s="22"/>
    </row>
    <row r="867" spans="1:15" ht="16" outlineLevel="3" x14ac:dyDescent="0.35">
      <c r="A867" s="4" t="s">
        <v>1997</v>
      </c>
      <c r="B867" s="5" t="s">
        <v>778</v>
      </c>
      <c r="C867" s="5">
        <v>11</v>
      </c>
      <c r="D867" s="8">
        <v>1.7106638891625503E-2</v>
      </c>
      <c r="E867" s="6">
        <v>46419</v>
      </c>
      <c r="F867" s="6">
        <v>46431</v>
      </c>
      <c r="G867" s="16">
        <f>VLOOKUP(A867,Sheet2!A:G,7,)</f>
        <v>0</v>
      </c>
      <c r="H867" s="16">
        <v>0</v>
      </c>
      <c r="I867" s="19">
        <f t="shared" si="18"/>
        <v>0</v>
      </c>
      <c r="J867" s="16">
        <f>VLOOKUP(A867,Sheet2!A:H,8,)</f>
        <v>0</v>
      </c>
      <c r="K867" s="16"/>
      <c r="L867" s="16"/>
      <c r="M867" s="16"/>
      <c r="N867" s="22"/>
      <c r="O867" s="22"/>
    </row>
    <row r="868" spans="1:15" ht="16" outlineLevel="3" x14ac:dyDescent="0.35">
      <c r="A868" s="4" t="s">
        <v>779</v>
      </c>
      <c r="B868" s="5"/>
      <c r="C868" s="5">
        <v>50</v>
      </c>
      <c r="D868" s="8"/>
      <c r="E868" s="6">
        <v>46379</v>
      </c>
      <c r="F868" s="6">
        <v>46436</v>
      </c>
      <c r="G868" s="17"/>
      <c r="H868" s="16"/>
      <c r="I868" s="16"/>
      <c r="J868" s="16"/>
      <c r="K868" s="16"/>
      <c r="L868" s="16"/>
      <c r="M868" s="16"/>
    </row>
    <row r="869" spans="1:15" ht="16" outlineLevel="3" x14ac:dyDescent="0.35">
      <c r="A869" s="4" t="s">
        <v>1998</v>
      </c>
      <c r="B869" s="5" t="s">
        <v>780</v>
      </c>
      <c r="C869" s="5">
        <v>10</v>
      </c>
      <c r="D869" s="8">
        <v>1.6883420123682342E-2</v>
      </c>
      <c r="E869" s="6">
        <v>46379</v>
      </c>
      <c r="F869" s="6">
        <v>46390</v>
      </c>
      <c r="G869" s="16">
        <f>VLOOKUP(A869,Sheet2!A:G,7,)</f>
        <v>0</v>
      </c>
      <c r="H869" s="16">
        <v>0</v>
      </c>
      <c r="I869" s="19">
        <f t="shared" ref="I869:I882" si="19">IFERROR(J869-H869,0)</f>
        <v>0</v>
      </c>
      <c r="J869" s="16">
        <f>VLOOKUP(A869,Sheet2!A:H,8,)</f>
        <v>0</v>
      </c>
      <c r="K869" s="16"/>
      <c r="L869" s="16"/>
      <c r="M869" s="16"/>
      <c r="N869" s="22"/>
      <c r="O869" s="22"/>
    </row>
    <row r="870" spans="1:15" ht="16" outlineLevel="3" x14ac:dyDescent="0.35">
      <c r="A870" s="4" t="s">
        <v>1999</v>
      </c>
      <c r="B870" s="5" t="s">
        <v>781</v>
      </c>
      <c r="C870" s="5">
        <v>11</v>
      </c>
      <c r="D870" s="8">
        <v>4.0718533875702193E-2</v>
      </c>
      <c r="E870" s="6">
        <v>46379</v>
      </c>
      <c r="F870" s="6">
        <v>46391</v>
      </c>
      <c r="G870" s="16">
        <f>VLOOKUP(A870,Sheet2!A:G,7,)</f>
        <v>0</v>
      </c>
      <c r="H870" s="16">
        <v>0</v>
      </c>
      <c r="I870" s="19">
        <f t="shared" si="19"/>
        <v>0</v>
      </c>
      <c r="J870" s="16">
        <f>VLOOKUP(A870,Sheet2!A:H,8,)</f>
        <v>0</v>
      </c>
      <c r="K870" s="16"/>
      <c r="L870" s="16"/>
      <c r="M870" s="16"/>
      <c r="N870" s="22"/>
      <c r="O870" s="22"/>
    </row>
    <row r="871" spans="1:15" ht="16" outlineLevel="3" x14ac:dyDescent="0.35">
      <c r="A871" s="4" t="s">
        <v>2000</v>
      </c>
      <c r="B871" s="5" t="s">
        <v>782</v>
      </c>
      <c r="C871" s="5">
        <v>12</v>
      </c>
      <c r="D871" s="8">
        <v>3.922720554817595E-2</v>
      </c>
      <c r="E871" s="6">
        <v>46379</v>
      </c>
      <c r="F871" s="6">
        <v>46392</v>
      </c>
      <c r="G871" s="16">
        <f>VLOOKUP(A871,Sheet2!A:G,7,)</f>
        <v>0</v>
      </c>
      <c r="H871" s="16">
        <v>0</v>
      </c>
      <c r="I871" s="19">
        <f t="shared" si="19"/>
        <v>0</v>
      </c>
      <c r="J871" s="16">
        <f>VLOOKUP(A871,Sheet2!A:H,8,)</f>
        <v>0</v>
      </c>
      <c r="K871" s="16"/>
      <c r="L871" s="16"/>
      <c r="M871" s="16"/>
      <c r="N871" s="22"/>
      <c r="O871" s="22"/>
    </row>
    <row r="872" spans="1:15" ht="16" outlineLevel="3" x14ac:dyDescent="0.35">
      <c r="A872" s="4" t="s">
        <v>2001</v>
      </c>
      <c r="B872" s="5" t="s">
        <v>783</v>
      </c>
      <c r="C872" s="5">
        <v>7</v>
      </c>
      <c r="D872" s="8">
        <v>6.0022693647212494E-2</v>
      </c>
      <c r="E872" s="6">
        <v>46393</v>
      </c>
      <c r="F872" s="6">
        <v>46400</v>
      </c>
      <c r="G872" s="16">
        <f>VLOOKUP(A872,Sheet2!A:G,7,)</f>
        <v>0</v>
      </c>
      <c r="H872" s="16">
        <v>0</v>
      </c>
      <c r="I872" s="19">
        <f t="shared" si="19"/>
        <v>0</v>
      </c>
      <c r="J872" s="16">
        <f>VLOOKUP(A872,Sheet2!A:H,8,)</f>
        <v>0</v>
      </c>
      <c r="K872" s="16"/>
      <c r="L872" s="16"/>
      <c r="M872" s="16"/>
      <c r="N872" s="22"/>
      <c r="O872" s="22"/>
    </row>
    <row r="873" spans="1:15" ht="16" outlineLevel="3" x14ac:dyDescent="0.35">
      <c r="A873" s="4" t="s">
        <v>2002</v>
      </c>
      <c r="B873" s="5" t="s">
        <v>784</v>
      </c>
      <c r="C873" s="5">
        <v>7</v>
      </c>
      <c r="D873" s="8">
        <v>2.1649531107740616E-3</v>
      </c>
      <c r="E873" s="6">
        <v>46393</v>
      </c>
      <c r="F873" s="6">
        <v>46400</v>
      </c>
      <c r="G873" s="16">
        <f>VLOOKUP(A873,Sheet2!A:G,7,)</f>
        <v>0</v>
      </c>
      <c r="H873" s="16">
        <v>0</v>
      </c>
      <c r="I873" s="19">
        <f t="shared" si="19"/>
        <v>0</v>
      </c>
      <c r="J873" s="16">
        <f>VLOOKUP(A873,Sheet2!A:H,8,)</f>
        <v>0</v>
      </c>
      <c r="K873" s="16"/>
      <c r="L873" s="16"/>
      <c r="M873" s="16"/>
      <c r="N873" s="22"/>
      <c r="O873" s="22"/>
    </row>
    <row r="874" spans="1:15" ht="16" outlineLevel="3" x14ac:dyDescent="0.35">
      <c r="A874" s="4" t="s">
        <v>2003</v>
      </c>
      <c r="B874" s="5" t="s">
        <v>785</v>
      </c>
      <c r="C874" s="5">
        <v>7</v>
      </c>
      <c r="D874" s="8">
        <v>1.3423627612614992E-2</v>
      </c>
      <c r="E874" s="6">
        <v>46393</v>
      </c>
      <c r="F874" s="6">
        <v>46400</v>
      </c>
      <c r="G874" s="16">
        <f>VLOOKUP(A874,Sheet2!A:G,7,)</f>
        <v>0</v>
      </c>
      <c r="H874" s="16">
        <v>0</v>
      </c>
      <c r="I874" s="19">
        <f t="shared" si="19"/>
        <v>0</v>
      </c>
      <c r="J874" s="16">
        <f>VLOOKUP(A874,Sheet2!A:H,8,)</f>
        <v>0</v>
      </c>
      <c r="K874" s="16"/>
      <c r="L874" s="16"/>
      <c r="M874" s="16"/>
      <c r="N874" s="22"/>
      <c r="O874" s="22"/>
    </row>
    <row r="875" spans="1:15" ht="16" outlineLevel="3" x14ac:dyDescent="0.35">
      <c r="A875" s="4" t="s">
        <v>2004</v>
      </c>
      <c r="B875" s="5" t="s">
        <v>786</v>
      </c>
      <c r="C875" s="5">
        <v>10</v>
      </c>
      <c r="D875" s="8">
        <v>0.10612566695716871</v>
      </c>
      <c r="E875" s="6">
        <v>46392</v>
      </c>
      <c r="F875" s="6">
        <v>46403</v>
      </c>
      <c r="G875" s="16">
        <f>VLOOKUP(A875,Sheet2!A:G,7,)</f>
        <v>0</v>
      </c>
      <c r="H875" s="16">
        <v>0</v>
      </c>
      <c r="I875" s="19">
        <f t="shared" si="19"/>
        <v>0</v>
      </c>
      <c r="J875" s="16">
        <f>VLOOKUP(A875,Sheet2!A:H,8,)</f>
        <v>0</v>
      </c>
      <c r="K875" s="16"/>
      <c r="L875" s="16"/>
      <c r="M875" s="16"/>
      <c r="N875" s="22"/>
      <c r="O875" s="22"/>
    </row>
    <row r="876" spans="1:15" ht="16" outlineLevel="3" x14ac:dyDescent="0.35">
      <c r="A876" s="4" t="s">
        <v>2005</v>
      </c>
      <c r="B876" s="5" t="s">
        <v>787</v>
      </c>
      <c r="C876" s="5">
        <v>12</v>
      </c>
      <c r="D876" s="8">
        <v>1.5107653493648914E-2</v>
      </c>
      <c r="E876" s="6">
        <v>46391</v>
      </c>
      <c r="F876" s="6">
        <v>46404</v>
      </c>
      <c r="G876" s="16">
        <f>VLOOKUP(A876,Sheet2!A:G,7,)</f>
        <v>0</v>
      </c>
      <c r="H876" s="16">
        <v>0</v>
      </c>
      <c r="I876" s="19">
        <f t="shared" si="19"/>
        <v>0</v>
      </c>
      <c r="J876" s="16">
        <f>VLOOKUP(A876,Sheet2!A:H,8,)</f>
        <v>0</v>
      </c>
      <c r="K876" s="16"/>
      <c r="L876" s="16"/>
      <c r="M876" s="16"/>
      <c r="N876" s="22"/>
      <c r="O876" s="22"/>
    </row>
    <row r="877" spans="1:15" ht="16" outlineLevel="3" x14ac:dyDescent="0.35">
      <c r="A877" s="4" t="s">
        <v>2006</v>
      </c>
      <c r="B877" s="5" t="s">
        <v>788</v>
      </c>
      <c r="C877" s="5">
        <v>14</v>
      </c>
      <c r="D877" s="8">
        <v>2.8384663830299577E-2</v>
      </c>
      <c r="E877" s="6">
        <v>46392</v>
      </c>
      <c r="F877" s="6">
        <v>46407</v>
      </c>
      <c r="G877" s="16">
        <f>VLOOKUP(A877,Sheet2!A:G,7,)</f>
        <v>0</v>
      </c>
      <c r="H877" s="16">
        <v>0</v>
      </c>
      <c r="I877" s="19">
        <f t="shared" si="19"/>
        <v>0</v>
      </c>
      <c r="J877" s="16">
        <f>VLOOKUP(A877,Sheet2!A:H,8,)</f>
        <v>0</v>
      </c>
      <c r="K877" s="16"/>
      <c r="L877" s="16"/>
      <c r="M877" s="16"/>
      <c r="N877" s="22"/>
      <c r="O877" s="22"/>
    </row>
    <row r="878" spans="1:15" ht="16" outlineLevel="3" x14ac:dyDescent="0.35">
      <c r="A878" s="4" t="s">
        <v>2007</v>
      </c>
      <c r="B878" s="5" t="s">
        <v>789</v>
      </c>
      <c r="C878" s="5">
        <v>8</v>
      </c>
      <c r="D878" s="8">
        <v>3.4687625864467879E-2</v>
      </c>
      <c r="E878" s="6">
        <v>46401</v>
      </c>
      <c r="F878" s="6">
        <v>46410</v>
      </c>
      <c r="G878" s="16">
        <f>VLOOKUP(A878,Sheet2!A:G,7,)</f>
        <v>0</v>
      </c>
      <c r="H878" s="16">
        <v>0</v>
      </c>
      <c r="I878" s="19">
        <f t="shared" si="19"/>
        <v>0</v>
      </c>
      <c r="J878" s="16">
        <f>VLOOKUP(A878,Sheet2!A:H,8,)</f>
        <v>0</v>
      </c>
      <c r="K878" s="16"/>
      <c r="L878" s="16"/>
      <c r="M878" s="16"/>
      <c r="N878" s="22"/>
      <c r="O878" s="22"/>
    </row>
    <row r="879" spans="1:15" ht="16" outlineLevel="3" x14ac:dyDescent="0.35">
      <c r="A879" s="4" t="s">
        <v>2008</v>
      </c>
      <c r="B879" s="5" t="s">
        <v>790</v>
      </c>
      <c r="C879" s="5">
        <v>10</v>
      </c>
      <c r="D879" s="8">
        <v>1.7485579480049737E-2</v>
      </c>
      <c r="E879" s="6">
        <v>46405</v>
      </c>
      <c r="F879" s="6">
        <v>46415</v>
      </c>
      <c r="G879" s="16">
        <f>VLOOKUP(A879,Sheet2!A:G,7,)</f>
        <v>0</v>
      </c>
      <c r="H879" s="16">
        <v>0</v>
      </c>
      <c r="I879" s="19">
        <f t="shared" si="19"/>
        <v>0</v>
      </c>
      <c r="J879" s="16">
        <f>VLOOKUP(A879,Sheet2!A:H,8,)</f>
        <v>0</v>
      </c>
      <c r="K879" s="16"/>
      <c r="L879" s="16"/>
      <c r="M879" s="16"/>
      <c r="N879" s="22"/>
      <c r="O879" s="22"/>
    </row>
    <row r="880" spans="1:15" ht="16" outlineLevel="3" x14ac:dyDescent="0.35">
      <c r="A880" s="4" t="s">
        <v>2009</v>
      </c>
      <c r="B880" s="5" t="s">
        <v>791</v>
      </c>
      <c r="C880" s="5">
        <v>12</v>
      </c>
      <c r="D880" s="8">
        <v>5.7234000523399458E-3</v>
      </c>
      <c r="E880" s="6">
        <v>46411</v>
      </c>
      <c r="F880" s="6">
        <v>46424</v>
      </c>
      <c r="G880" s="16">
        <f>VLOOKUP(A880,Sheet2!A:G,7,)</f>
        <v>0</v>
      </c>
      <c r="H880" s="16">
        <v>0</v>
      </c>
      <c r="I880" s="19">
        <f t="shared" si="19"/>
        <v>0</v>
      </c>
      <c r="J880" s="16">
        <f>VLOOKUP(A880,Sheet2!A:H,8,)</f>
        <v>0</v>
      </c>
      <c r="K880" s="16"/>
      <c r="L880" s="16"/>
      <c r="M880" s="16"/>
      <c r="N880" s="22"/>
      <c r="O880" s="22"/>
    </row>
    <row r="881" spans="1:15" ht="16" outlineLevel="3" x14ac:dyDescent="0.35">
      <c r="A881" s="4" t="s">
        <v>2010</v>
      </c>
      <c r="B881" s="5" t="s">
        <v>792</v>
      </c>
      <c r="C881" s="5">
        <v>8</v>
      </c>
      <c r="D881" s="8">
        <v>1.4352422342726077E-2</v>
      </c>
      <c r="E881" s="6">
        <v>46420</v>
      </c>
      <c r="F881" s="6">
        <v>46428</v>
      </c>
      <c r="G881" s="16">
        <f>VLOOKUP(A881,Sheet2!A:G,7,)</f>
        <v>0</v>
      </c>
      <c r="H881" s="16">
        <v>0</v>
      </c>
      <c r="I881" s="19">
        <f t="shared" si="19"/>
        <v>0</v>
      </c>
      <c r="J881" s="16">
        <f>VLOOKUP(A881,Sheet2!A:H,8,)</f>
        <v>0</v>
      </c>
      <c r="K881" s="16"/>
      <c r="L881" s="16"/>
      <c r="M881" s="16"/>
      <c r="N881" s="22"/>
      <c r="O881" s="22"/>
    </row>
    <row r="882" spans="1:15" ht="16" outlineLevel="3" x14ac:dyDescent="0.35">
      <c r="A882" s="4" t="s">
        <v>2011</v>
      </c>
      <c r="B882" s="5" t="s">
        <v>793</v>
      </c>
      <c r="C882" s="5">
        <v>7</v>
      </c>
      <c r="D882" s="8">
        <v>6.8501294168968802E-2</v>
      </c>
      <c r="E882" s="6">
        <v>46429</v>
      </c>
      <c r="F882" s="6">
        <v>46436</v>
      </c>
      <c r="G882" s="16">
        <f>VLOOKUP(A882,Sheet2!A:G,7,)</f>
        <v>0</v>
      </c>
      <c r="H882" s="16">
        <v>0</v>
      </c>
      <c r="I882" s="19">
        <f t="shared" si="19"/>
        <v>0</v>
      </c>
      <c r="J882" s="16">
        <f>VLOOKUP(A882,Sheet2!A:H,8,)</f>
        <v>0</v>
      </c>
      <c r="K882" s="16"/>
      <c r="L882" s="16"/>
      <c r="M882" s="16"/>
      <c r="N882" s="22"/>
      <c r="O882" s="22"/>
    </row>
    <row r="883" spans="1:15" ht="16" outlineLevel="3" x14ac:dyDescent="0.35">
      <c r="A883" s="4" t="s">
        <v>713</v>
      </c>
      <c r="B883" s="5"/>
      <c r="C883" s="5">
        <v>83</v>
      </c>
      <c r="D883" s="8"/>
      <c r="E883" s="6">
        <v>46355</v>
      </c>
      <c r="F883" s="6">
        <v>46452</v>
      </c>
      <c r="G883" s="17"/>
      <c r="H883" s="16"/>
      <c r="I883" s="16"/>
      <c r="J883" s="16"/>
      <c r="K883" s="16"/>
      <c r="L883" s="16"/>
      <c r="M883" s="16"/>
    </row>
    <row r="884" spans="1:15" ht="16" outlineLevel="3" x14ac:dyDescent="0.35">
      <c r="A884" s="4" t="s">
        <v>2012</v>
      </c>
      <c r="B884" s="5" t="s">
        <v>794</v>
      </c>
      <c r="C884" s="5">
        <v>6</v>
      </c>
      <c r="D884" s="8">
        <v>1.8025423870344254E-2</v>
      </c>
      <c r="E884" s="6">
        <v>46355</v>
      </c>
      <c r="F884" s="6">
        <v>46361</v>
      </c>
      <c r="G884" s="16">
        <f>VLOOKUP(A884,Sheet2!A:G,7,)</f>
        <v>0</v>
      </c>
      <c r="H884" s="16">
        <v>0</v>
      </c>
      <c r="I884" s="19">
        <f t="shared" ref="I884:I901" si="20">IFERROR(J884-H884,0)</f>
        <v>0</v>
      </c>
      <c r="J884" s="16">
        <f>VLOOKUP(A884,Sheet2!A:H,8,)</f>
        <v>0</v>
      </c>
      <c r="K884" s="16"/>
      <c r="L884" s="16"/>
      <c r="M884" s="16"/>
      <c r="N884" s="22"/>
      <c r="O884" s="22"/>
    </row>
    <row r="885" spans="1:15" ht="16" outlineLevel="3" x14ac:dyDescent="0.35">
      <c r="A885" s="4" t="s">
        <v>2013</v>
      </c>
      <c r="B885" s="5" t="s">
        <v>795</v>
      </c>
      <c r="C885" s="5">
        <v>10</v>
      </c>
      <c r="D885" s="8">
        <v>0.22830482364145083</v>
      </c>
      <c r="E885" s="6">
        <v>46362</v>
      </c>
      <c r="F885" s="6">
        <v>46372</v>
      </c>
      <c r="G885" s="16">
        <f>VLOOKUP(A885,Sheet2!A:G,7,)</f>
        <v>0</v>
      </c>
      <c r="H885" s="16">
        <v>0</v>
      </c>
      <c r="I885" s="19">
        <f t="shared" si="20"/>
        <v>0</v>
      </c>
      <c r="J885" s="16">
        <f>VLOOKUP(A885,Sheet2!A:H,8,)</f>
        <v>0</v>
      </c>
      <c r="K885" s="16"/>
      <c r="L885" s="16"/>
      <c r="M885" s="16"/>
      <c r="N885" s="22"/>
      <c r="O885" s="22"/>
    </row>
    <row r="886" spans="1:15" ht="16" outlineLevel="3" x14ac:dyDescent="0.35">
      <c r="A886" s="4" t="s">
        <v>2014</v>
      </c>
      <c r="B886" s="5" t="s">
        <v>796</v>
      </c>
      <c r="C886" s="5">
        <v>10</v>
      </c>
      <c r="D886" s="8">
        <v>6.9407484965070709E-2</v>
      </c>
      <c r="E886" s="6">
        <v>46363</v>
      </c>
      <c r="F886" s="6">
        <v>46373</v>
      </c>
      <c r="G886" s="16">
        <f>VLOOKUP(A886,Sheet2!A:G,7,)</f>
        <v>0</v>
      </c>
      <c r="H886" s="16">
        <v>0</v>
      </c>
      <c r="I886" s="19">
        <f t="shared" si="20"/>
        <v>0</v>
      </c>
      <c r="J886" s="16">
        <f>VLOOKUP(A886,Sheet2!A:H,8,)</f>
        <v>0</v>
      </c>
      <c r="K886" s="16"/>
      <c r="L886" s="16"/>
      <c r="M886" s="16"/>
      <c r="N886" s="22"/>
      <c r="O886" s="22"/>
    </row>
    <row r="887" spans="1:15" ht="16" outlineLevel="3" x14ac:dyDescent="0.35">
      <c r="A887" s="4" t="s">
        <v>2015</v>
      </c>
      <c r="B887" s="5" t="s">
        <v>797</v>
      </c>
      <c r="C887" s="5">
        <v>5</v>
      </c>
      <c r="D887" s="8">
        <v>0.32085477511196608</v>
      </c>
      <c r="E887" s="6">
        <v>46375</v>
      </c>
      <c r="F887" s="6">
        <v>46379</v>
      </c>
      <c r="G887" s="16">
        <f>VLOOKUP(A887,Sheet2!A:G,7,)</f>
        <v>0</v>
      </c>
      <c r="H887" s="16">
        <v>0</v>
      </c>
      <c r="I887" s="19">
        <f t="shared" si="20"/>
        <v>0</v>
      </c>
      <c r="J887" s="16">
        <f>VLOOKUP(A887,Sheet2!A:H,8,)</f>
        <v>0</v>
      </c>
      <c r="K887" s="16"/>
      <c r="L887" s="16"/>
      <c r="M887" s="16"/>
      <c r="N887" s="22"/>
      <c r="O887" s="22"/>
    </row>
    <row r="888" spans="1:15" ht="16" outlineLevel="3" x14ac:dyDescent="0.35">
      <c r="A888" s="4" t="s">
        <v>2016</v>
      </c>
      <c r="B888" s="5" t="s">
        <v>798</v>
      </c>
      <c r="C888" s="5">
        <v>7</v>
      </c>
      <c r="D888" s="8">
        <v>0.50012160366036829</v>
      </c>
      <c r="E888" s="6">
        <v>46375</v>
      </c>
      <c r="F888" s="6">
        <v>46382</v>
      </c>
      <c r="G888" s="16">
        <f>VLOOKUP(A888,Sheet2!A:G,7,)</f>
        <v>0</v>
      </c>
      <c r="H888" s="16">
        <v>0</v>
      </c>
      <c r="I888" s="19">
        <f t="shared" si="20"/>
        <v>0</v>
      </c>
      <c r="J888" s="16">
        <f>VLOOKUP(A888,Sheet2!A:H,8,)</f>
        <v>0</v>
      </c>
      <c r="K888" s="16"/>
      <c r="L888" s="16"/>
      <c r="M888" s="16"/>
      <c r="N888" s="22"/>
      <c r="O888" s="22"/>
    </row>
    <row r="889" spans="1:15" ht="16" outlineLevel="3" x14ac:dyDescent="0.35">
      <c r="A889" s="4" t="s">
        <v>2017</v>
      </c>
      <c r="B889" s="5" t="s">
        <v>799</v>
      </c>
      <c r="C889" s="5">
        <v>8</v>
      </c>
      <c r="D889" s="8">
        <v>4.6221542291717654E-2</v>
      </c>
      <c r="E889" s="6">
        <v>46379</v>
      </c>
      <c r="F889" s="6">
        <v>46387</v>
      </c>
      <c r="G889" s="16">
        <f>VLOOKUP(A889,Sheet2!A:G,7,)</f>
        <v>0</v>
      </c>
      <c r="H889" s="16">
        <v>0</v>
      </c>
      <c r="I889" s="19">
        <f t="shared" si="20"/>
        <v>0</v>
      </c>
      <c r="J889" s="16">
        <f>VLOOKUP(A889,Sheet2!A:H,8,)</f>
        <v>0</v>
      </c>
      <c r="K889" s="16"/>
      <c r="L889" s="16"/>
      <c r="M889" s="16"/>
      <c r="N889" s="22"/>
      <c r="O889" s="22"/>
    </row>
    <row r="890" spans="1:15" ht="16" outlineLevel="3" x14ac:dyDescent="0.35">
      <c r="A890" s="4" t="s">
        <v>2018</v>
      </c>
      <c r="B890" s="5" t="s">
        <v>800</v>
      </c>
      <c r="C890" s="5">
        <v>7</v>
      </c>
      <c r="D890" s="8">
        <v>7.6777207064235423E-2</v>
      </c>
      <c r="E890" s="6">
        <v>46383</v>
      </c>
      <c r="F890" s="6">
        <v>46390</v>
      </c>
      <c r="G890" s="16">
        <f>VLOOKUP(A890,Sheet2!A:G,7,)</f>
        <v>0</v>
      </c>
      <c r="H890" s="16">
        <v>0</v>
      </c>
      <c r="I890" s="19">
        <f t="shared" si="20"/>
        <v>0</v>
      </c>
      <c r="J890" s="16">
        <f>VLOOKUP(A890,Sheet2!A:H,8,)</f>
        <v>0</v>
      </c>
      <c r="K890" s="16"/>
      <c r="L890" s="16"/>
      <c r="M890" s="16"/>
      <c r="N890" s="22"/>
      <c r="O890" s="22"/>
    </row>
    <row r="891" spans="1:15" ht="16" outlineLevel="3" x14ac:dyDescent="0.35">
      <c r="A891" s="4" t="s">
        <v>2019</v>
      </c>
      <c r="B891" s="5" t="s">
        <v>801</v>
      </c>
      <c r="C891" s="5">
        <v>10</v>
      </c>
      <c r="D891" s="8">
        <v>7.9263193761276718E-2</v>
      </c>
      <c r="E891" s="6">
        <v>46380</v>
      </c>
      <c r="F891" s="6">
        <v>46391</v>
      </c>
      <c r="G891" s="16">
        <f>VLOOKUP(A891,Sheet2!A:G,7,)</f>
        <v>0</v>
      </c>
      <c r="H891" s="16">
        <v>0</v>
      </c>
      <c r="I891" s="19">
        <f t="shared" si="20"/>
        <v>0</v>
      </c>
      <c r="J891" s="16">
        <f>VLOOKUP(A891,Sheet2!A:H,8,)</f>
        <v>0</v>
      </c>
      <c r="K891" s="16"/>
      <c r="L891" s="16"/>
      <c r="M891" s="16"/>
      <c r="N891" s="22"/>
      <c r="O891" s="22"/>
    </row>
    <row r="892" spans="1:15" ht="16" outlineLevel="3" x14ac:dyDescent="0.35">
      <c r="A892" s="4" t="s">
        <v>2020</v>
      </c>
      <c r="B892" s="5" t="s">
        <v>802</v>
      </c>
      <c r="C892" s="5">
        <v>5</v>
      </c>
      <c r="D892" s="8">
        <v>2.8175390495816528E-2</v>
      </c>
      <c r="E892" s="6">
        <v>46392</v>
      </c>
      <c r="F892" s="6">
        <v>46397</v>
      </c>
      <c r="G892" s="16">
        <f>VLOOKUP(A892,Sheet2!A:G,7,)</f>
        <v>0</v>
      </c>
      <c r="H892" s="16">
        <v>0</v>
      </c>
      <c r="I892" s="19">
        <f t="shared" si="20"/>
        <v>0</v>
      </c>
      <c r="J892" s="16">
        <f>VLOOKUP(A892,Sheet2!A:H,8,)</f>
        <v>0</v>
      </c>
      <c r="K892" s="16"/>
      <c r="L892" s="16"/>
      <c r="M892" s="16"/>
      <c r="N892" s="22"/>
      <c r="O892" s="22"/>
    </row>
    <row r="893" spans="1:15" ht="16" outlineLevel="3" x14ac:dyDescent="0.35">
      <c r="A893" s="4" t="s">
        <v>2021</v>
      </c>
      <c r="B893" s="5" t="s">
        <v>803</v>
      </c>
      <c r="C893" s="5">
        <v>12</v>
      </c>
      <c r="D893" s="8">
        <v>0.18183220123248536</v>
      </c>
      <c r="E893" s="6">
        <v>46389</v>
      </c>
      <c r="F893" s="6">
        <v>46401</v>
      </c>
      <c r="G893" s="16">
        <f>VLOOKUP(A893,Sheet2!A:G,7,)</f>
        <v>0</v>
      </c>
      <c r="H893" s="16">
        <v>0</v>
      </c>
      <c r="I893" s="19">
        <f t="shared" si="20"/>
        <v>0</v>
      </c>
      <c r="J893" s="16">
        <f>VLOOKUP(A893,Sheet2!A:H,8,)</f>
        <v>0</v>
      </c>
      <c r="K893" s="16"/>
      <c r="L893" s="16"/>
      <c r="M893" s="16"/>
      <c r="N893" s="22"/>
      <c r="O893" s="22"/>
    </row>
    <row r="894" spans="1:15" ht="16" outlineLevel="3" x14ac:dyDescent="0.35">
      <c r="A894" s="4" t="s">
        <v>2022</v>
      </c>
      <c r="B894" s="5" t="s">
        <v>804</v>
      </c>
      <c r="C894" s="5">
        <v>9</v>
      </c>
      <c r="D894" s="8">
        <v>4.8443266304425137E-2</v>
      </c>
      <c r="E894" s="6">
        <v>46403</v>
      </c>
      <c r="F894" s="6">
        <v>46412</v>
      </c>
      <c r="G894" s="16">
        <f>VLOOKUP(A894,Sheet2!A:G,7,)</f>
        <v>0</v>
      </c>
      <c r="H894" s="16">
        <v>0</v>
      </c>
      <c r="I894" s="19">
        <f t="shared" si="20"/>
        <v>0</v>
      </c>
      <c r="J894" s="16">
        <f>VLOOKUP(A894,Sheet2!A:H,8,)</f>
        <v>0</v>
      </c>
      <c r="K894" s="16"/>
      <c r="L894" s="16"/>
      <c r="M894" s="16"/>
      <c r="N894" s="22"/>
      <c r="O894" s="22"/>
    </row>
    <row r="895" spans="1:15" ht="16" outlineLevel="3" x14ac:dyDescent="0.35">
      <c r="A895" s="4" t="s">
        <v>2023</v>
      </c>
      <c r="B895" s="5" t="s">
        <v>805</v>
      </c>
      <c r="C895" s="5">
        <v>10</v>
      </c>
      <c r="D895" s="8">
        <v>0.3013151697202221</v>
      </c>
      <c r="E895" s="6">
        <v>46413</v>
      </c>
      <c r="F895" s="6">
        <v>46424</v>
      </c>
      <c r="G895" s="16">
        <f>VLOOKUP(A895,Sheet2!A:G,7,)</f>
        <v>0</v>
      </c>
      <c r="H895" s="16">
        <v>0</v>
      </c>
      <c r="I895" s="19">
        <f t="shared" si="20"/>
        <v>0</v>
      </c>
      <c r="J895" s="16">
        <f>VLOOKUP(A895,Sheet2!A:H,8,)</f>
        <v>0</v>
      </c>
      <c r="K895" s="16"/>
      <c r="L895" s="16"/>
      <c r="M895" s="16"/>
      <c r="N895" s="22"/>
      <c r="O895" s="22"/>
    </row>
    <row r="896" spans="1:15" ht="16" outlineLevel="3" x14ac:dyDescent="0.35">
      <c r="A896" s="4" t="s">
        <v>2024</v>
      </c>
      <c r="B896" s="5" t="s">
        <v>806</v>
      </c>
      <c r="C896" s="5">
        <v>7</v>
      </c>
      <c r="D896" s="8">
        <v>3.8965141598223993E-2</v>
      </c>
      <c r="E896" s="6">
        <v>46420</v>
      </c>
      <c r="F896" s="6">
        <v>46427</v>
      </c>
      <c r="G896" s="16">
        <f>VLOOKUP(A896,Sheet2!A:G,7,)</f>
        <v>0</v>
      </c>
      <c r="H896" s="16">
        <v>0</v>
      </c>
      <c r="I896" s="19">
        <f t="shared" si="20"/>
        <v>0</v>
      </c>
      <c r="J896" s="16">
        <f>VLOOKUP(A896,Sheet2!A:H,8,)</f>
        <v>0</v>
      </c>
      <c r="K896" s="16"/>
      <c r="L896" s="16"/>
      <c r="M896" s="16"/>
      <c r="N896" s="22"/>
      <c r="O896" s="22"/>
    </row>
    <row r="897" spans="1:15" ht="16" outlineLevel="3" x14ac:dyDescent="0.35">
      <c r="A897" s="4" t="s">
        <v>2025</v>
      </c>
      <c r="B897" s="5" t="s">
        <v>807</v>
      </c>
      <c r="C897" s="5">
        <v>7</v>
      </c>
      <c r="D897" s="8">
        <v>4.7021915715957707E-2</v>
      </c>
      <c r="E897" s="6">
        <v>46425</v>
      </c>
      <c r="F897" s="6">
        <v>46432</v>
      </c>
      <c r="G897" s="16">
        <f>VLOOKUP(A897,Sheet2!A:G,7,)</f>
        <v>0</v>
      </c>
      <c r="H897" s="16">
        <v>0</v>
      </c>
      <c r="I897" s="19">
        <f t="shared" si="20"/>
        <v>0</v>
      </c>
      <c r="J897" s="16">
        <f>VLOOKUP(A897,Sheet2!A:H,8,)</f>
        <v>0</v>
      </c>
      <c r="K897" s="16"/>
      <c r="L897" s="16"/>
      <c r="M897" s="16"/>
      <c r="N897" s="22"/>
      <c r="O897" s="22"/>
    </row>
    <row r="898" spans="1:15" ht="16" outlineLevel="3" x14ac:dyDescent="0.35">
      <c r="A898" s="4" t="s">
        <v>2026</v>
      </c>
      <c r="B898" s="5" t="s">
        <v>808</v>
      </c>
      <c r="C898" s="5">
        <v>8</v>
      </c>
      <c r="D898" s="8">
        <v>0.12811563456377065</v>
      </c>
      <c r="E898" s="6">
        <v>46425</v>
      </c>
      <c r="F898" s="6">
        <v>46433</v>
      </c>
      <c r="G898" s="16">
        <f>VLOOKUP(A898,Sheet2!A:G,7,)</f>
        <v>0</v>
      </c>
      <c r="H898" s="16">
        <v>0</v>
      </c>
      <c r="I898" s="19">
        <f t="shared" si="20"/>
        <v>0</v>
      </c>
      <c r="J898" s="16">
        <f>VLOOKUP(A898,Sheet2!A:H,8,)</f>
        <v>0</v>
      </c>
      <c r="K898" s="16"/>
      <c r="L898" s="16"/>
      <c r="M898" s="16"/>
      <c r="N898" s="22"/>
      <c r="O898" s="22"/>
    </row>
    <row r="899" spans="1:15" ht="16" outlineLevel="3" x14ac:dyDescent="0.35">
      <c r="A899" s="4" t="s">
        <v>2027</v>
      </c>
      <c r="B899" s="5" t="s">
        <v>809</v>
      </c>
      <c r="C899" s="5">
        <v>9</v>
      </c>
      <c r="D899" s="8">
        <v>2.278972444065136E-2</v>
      </c>
      <c r="E899" s="6">
        <v>46429</v>
      </c>
      <c r="F899" s="6">
        <v>46439</v>
      </c>
      <c r="G899" s="16">
        <f>VLOOKUP(A899,Sheet2!A:G,7,)</f>
        <v>0</v>
      </c>
      <c r="H899" s="16">
        <v>0</v>
      </c>
      <c r="I899" s="19">
        <f t="shared" si="20"/>
        <v>0</v>
      </c>
      <c r="J899" s="16">
        <f>VLOOKUP(A899,Sheet2!A:H,8,)</f>
        <v>0</v>
      </c>
      <c r="K899" s="16"/>
      <c r="L899" s="16"/>
      <c r="M899" s="16"/>
      <c r="N899" s="22"/>
      <c r="O899" s="22"/>
    </row>
    <row r="900" spans="1:15" ht="16" outlineLevel="3" x14ac:dyDescent="0.35">
      <c r="A900" s="4" t="s">
        <v>2028</v>
      </c>
      <c r="B900" s="5" t="s">
        <v>810</v>
      </c>
      <c r="C900" s="5">
        <v>7</v>
      </c>
      <c r="D900" s="8">
        <v>4.5201570927036784E-2</v>
      </c>
      <c r="E900" s="6">
        <v>46434</v>
      </c>
      <c r="F900" s="6">
        <v>46442</v>
      </c>
      <c r="G900" s="16">
        <f>VLOOKUP(A900,Sheet2!A:G,7,)</f>
        <v>0</v>
      </c>
      <c r="H900" s="16">
        <v>0</v>
      </c>
      <c r="I900" s="19">
        <f t="shared" si="20"/>
        <v>0</v>
      </c>
      <c r="J900" s="16">
        <f>VLOOKUP(A900,Sheet2!A:H,8,)</f>
        <v>0</v>
      </c>
      <c r="K900" s="16"/>
      <c r="L900" s="16"/>
      <c r="M900" s="16"/>
      <c r="N900" s="22"/>
      <c r="O900" s="22"/>
    </row>
    <row r="901" spans="1:15" ht="16" outlineLevel="3" x14ac:dyDescent="0.35">
      <c r="A901" s="4" t="s">
        <v>2029</v>
      </c>
      <c r="B901" s="5" t="s">
        <v>811</v>
      </c>
      <c r="C901" s="5">
        <v>10</v>
      </c>
      <c r="D901" s="8">
        <v>8.011883728068836E-2</v>
      </c>
      <c r="E901" s="6">
        <v>46441</v>
      </c>
      <c r="F901" s="6">
        <v>46452</v>
      </c>
      <c r="G901" s="16">
        <f>VLOOKUP(A901,Sheet2!A:G,7,)</f>
        <v>0</v>
      </c>
      <c r="H901" s="16">
        <v>0</v>
      </c>
      <c r="I901" s="19">
        <f t="shared" si="20"/>
        <v>0</v>
      </c>
      <c r="J901" s="16">
        <f>VLOOKUP(A901,Sheet2!A:H,8,)</f>
        <v>0</v>
      </c>
      <c r="K901" s="16"/>
      <c r="L901" s="16"/>
      <c r="M901" s="16"/>
      <c r="N901" s="22"/>
      <c r="O901" s="22"/>
    </row>
    <row r="902" spans="1:15" ht="16" outlineLevel="3" x14ac:dyDescent="0.35">
      <c r="A902" s="4" t="s">
        <v>812</v>
      </c>
      <c r="B902" s="5"/>
      <c r="C902" s="5">
        <v>48</v>
      </c>
      <c r="D902" s="8"/>
      <c r="E902" s="6">
        <v>46389</v>
      </c>
      <c r="F902" s="6">
        <v>46445</v>
      </c>
      <c r="G902" s="17"/>
      <c r="H902" s="16"/>
      <c r="I902" s="16"/>
      <c r="J902" s="16"/>
      <c r="K902" s="16"/>
      <c r="L902" s="16"/>
      <c r="M902" s="16"/>
    </row>
    <row r="903" spans="1:15" ht="16" outlineLevel="3" x14ac:dyDescent="0.35">
      <c r="A903" s="4" t="s">
        <v>2030</v>
      </c>
      <c r="B903" s="5" t="s">
        <v>813</v>
      </c>
      <c r="C903" s="5">
        <v>6</v>
      </c>
      <c r="D903" s="8">
        <v>2.046204399531561E-2</v>
      </c>
      <c r="E903" s="6">
        <v>46389</v>
      </c>
      <c r="F903" s="6">
        <v>46394</v>
      </c>
      <c r="G903" s="16">
        <f>VLOOKUP(A903,Sheet2!A:G,7,)</f>
        <v>0</v>
      </c>
      <c r="H903" s="16">
        <v>0</v>
      </c>
      <c r="I903" s="19">
        <f t="shared" ref="I903:I909" si="21">IFERROR(J903-H903,0)</f>
        <v>0</v>
      </c>
      <c r="J903" s="16">
        <f>VLOOKUP(A903,Sheet2!A:H,8,)</f>
        <v>0</v>
      </c>
      <c r="K903" s="16"/>
      <c r="L903" s="16"/>
      <c r="M903" s="16"/>
      <c r="N903" s="22"/>
      <c r="O903" s="22"/>
    </row>
    <row r="904" spans="1:15" ht="16" outlineLevel="3" x14ac:dyDescent="0.35">
      <c r="A904" s="4" t="s">
        <v>2031</v>
      </c>
      <c r="B904" s="5" t="s">
        <v>814</v>
      </c>
      <c r="C904" s="5">
        <v>6</v>
      </c>
      <c r="D904" s="8">
        <v>5.5010471344516905E-3</v>
      </c>
      <c r="E904" s="6">
        <v>46429</v>
      </c>
      <c r="F904" s="6">
        <v>46435</v>
      </c>
      <c r="G904" s="16">
        <f>VLOOKUP(A904,Sheet2!A:G,7,)</f>
        <v>0</v>
      </c>
      <c r="H904" s="16">
        <v>0</v>
      </c>
      <c r="I904" s="19">
        <f t="shared" si="21"/>
        <v>0</v>
      </c>
      <c r="J904" s="16">
        <f>VLOOKUP(A904,Sheet2!A:H,8,)</f>
        <v>0</v>
      </c>
      <c r="K904" s="16"/>
      <c r="L904" s="16"/>
      <c r="M904" s="16"/>
      <c r="N904" s="22"/>
      <c r="O904" s="22"/>
    </row>
    <row r="905" spans="1:15" ht="16" outlineLevel="3" x14ac:dyDescent="0.35">
      <c r="A905" s="4" t="s">
        <v>2032</v>
      </c>
      <c r="B905" s="5" t="s">
        <v>815</v>
      </c>
      <c r="C905" s="5">
        <v>8</v>
      </c>
      <c r="D905" s="8">
        <v>1.687791016878748E-2</v>
      </c>
      <c r="E905" s="6">
        <v>46429</v>
      </c>
      <c r="F905" s="6">
        <v>46438</v>
      </c>
      <c r="G905" s="16">
        <f>VLOOKUP(A905,Sheet2!A:G,7,)</f>
        <v>0</v>
      </c>
      <c r="H905" s="16">
        <v>0</v>
      </c>
      <c r="I905" s="19">
        <f t="shared" si="21"/>
        <v>0</v>
      </c>
      <c r="J905" s="16">
        <f>VLOOKUP(A905,Sheet2!A:H,8,)</f>
        <v>0</v>
      </c>
      <c r="K905" s="16"/>
      <c r="L905" s="16"/>
      <c r="M905" s="16"/>
      <c r="N905" s="22"/>
      <c r="O905" s="22"/>
    </row>
    <row r="906" spans="1:15" ht="16" outlineLevel="3" x14ac:dyDescent="0.35">
      <c r="A906" s="4" t="s">
        <v>2033</v>
      </c>
      <c r="B906" s="5" t="s">
        <v>816</v>
      </c>
      <c r="C906" s="5">
        <v>5</v>
      </c>
      <c r="D906" s="8">
        <v>1.165346277005801E-2</v>
      </c>
      <c r="E906" s="6">
        <v>46439</v>
      </c>
      <c r="F906" s="6">
        <v>46445</v>
      </c>
      <c r="G906" s="16">
        <f>VLOOKUP(A906,Sheet2!A:G,7,)</f>
        <v>0</v>
      </c>
      <c r="H906" s="16">
        <v>0</v>
      </c>
      <c r="I906" s="19">
        <f t="shared" si="21"/>
        <v>0</v>
      </c>
      <c r="J906" s="16">
        <f>VLOOKUP(A906,Sheet2!A:H,8,)</f>
        <v>0</v>
      </c>
      <c r="K906" s="16"/>
      <c r="L906" s="16"/>
      <c r="M906" s="16"/>
      <c r="N906" s="22"/>
      <c r="O906" s="22"/>
    </row>
    <row r="907" spans="1:15" ht="16" outlineLevel="3" x14ac:dyDescent="0.35">
      <c r="A907" s="4" t="s">
        <v>2034</v>
      </c>
      <c r="B907" s="5" t="s">
        <v>817</v>
      </c>
      <c r="C907" s="5">
        <v>5</v>
      </c>
      <c r="D907" s="8">
        <v>7.6208920811531244E-2</v>
      </c>
      <c r="E907" s="6">
        <v>46439</v>
      </c>
      <c r="F907" s="6">
        <v>46445</v>
      </c>
      <c r="G907" s="16">
        <f>VLOOKUP(A907,Sheet2!A:G,7,)</f>
        <v>0</v>
      </c>
      <c r="H907" s="16">
        <v>0</v>
      </c>
      <c r="I907" s="19">
        <f t="shared" si="21"/>
        <v>0</v>
      </c>
      <c r="J907" s="16">
        <f>VLOOKUP(A907,Sheet2!A:H,8,)</f>
        <v>0</v>
      </c>
      <c r="K907" s="16"/>
      <c r="L907" s="16"/>
      <c r="M907" s="16"/>
      <c r="N907" s="22"/>
      <c r="O907" s="22"/>
    </row>
    <row r="908" spans="1:15" ht="16" outlineLevel="3" x14ac:dyDescent="0.35">
      <c r="A908" s="4" t="s">
        <v>2035</v>
      </c>
      <c r="B908" s="5" t="s">
        <v>818</v>
      </c>
      <c r="C908" s="5">
        <v>5</v>
      </c>
      <c r="D908" s="8">
        <v>2.3094424946337396E-2</v>
      </c>
      <c r="E908" s="6">
        <v>46439</v>
      </c>
      <c r="F908" s="6">
        <v>46445</v>
      </c>
      <c r="G908" s="16">
        <f>VLOOKUP(A908,Sheet2!A:G,7,)</f>
        <v>0</v>
      </c>
      <c r="H908" s="16">
        <v>0</v>
      </c>
      <c r="I908" s="19">
        <f t="shared" si="21"/>
        <v>0</v>
      </c>
      <c r="J908" s="16">
        <f>VLOOKUP(A908,Sheet2!A:H,8,)</f>
        <v>0</v>
      </c>
      <c r="K908" s="16"/>
      <c r="L908" s="16"/>
      <c r="M908" s="16"/>
      <c r="N908" s="22"/>
      <c r="O908" s="22"/>
    </row>
    <row r="909" spans="1:15" ht="16" outlineLevel="3" x14ac:dyDescent="0.35">
      <c r="A909" s="4" t="s">
        <v>2036</v>
      </c>
      <c r="B909" s="5" t="s">
        <v>819</v>
      </c>
      <c r="C909" s="5">
        <v>5</v>
      </c>
      <c r="D909" s="8">
        <v>1.5944982972505239E-2</v>
      </c>
      <c r="E909" s="6">
        <v>46439</v>
      </c>
      <c r="F909" s="6">
        <v>46445</v>
      </c>
      <c r="G909" s="16">
        <f>VLOOKUP(A909,Sheet2!A:G,7,)</f>
        <v>0</v>
      </c>
      <c r="H909" s="16">
        <v>0</v>
      </c>
      <c r="I909" s="19">
        <f t="shared" si="21"/>
        <v>0</v>
      </c>
      <c r="J909" s="16">
        <f>VLOOKUP(A909,Sheet2!A:H,8,)</f>
        <v>0</v>
      </c>
      <c r="K909" s="16"/>
      <c r="L909" s="16"/>
      <c r="M909" s="16"/>
      <c r="N909" s="22"/>
      <c r="O909" s="22"/>
    </row>
    <row r="910" spans="1:15" ht="16" outlineLevel="3" x14ac:dyDescent="0.35">
      <c r="A910" s="4" t="s">
        <v>820</v>
      </c>
      <c r="B910" s="5"/>
      <c r="C910" s="5">
        <v>56</v>
      </c>
      <c r="D910" s="8"/>
      <c r="E910" s="6">
        <v>46379</v>
      </c>
      <c r="F910" s="6">
        <v>46445</v>
      </c>
      <c r="G910" s="17"/>
      <c r="H910" s="16"/>
      <c r="I910" s="16"/>
      <c r="J910" s="16"/>
      <c r="K910" s="16"/>
      <c r="L910" s="16"/>
      <c r="M910" s="16"/>
    </row>
    <row r="911" spans="1:15" ht="16" outlineLevel="3" x14ac:dyDescent="0.35">
      <c r="A911" s="4" t="s">
        <v>2037</v>
      </c>
      <c r="B911" s="5" t="s">
        <v>821</v>
      </c>
      <c r="C911" s="5">
        <v>6</v>
      </c>
      <c r="D911" s="8">
        <v>3.0315588166384383E-2</v>
      </c>
      <c r="E911" s="6">
        <v>46379</v>
      </c>
      <c r="F911" s="6">
        <v>46385</v>
      </c>
      <c r="G911" s="16">
        <f>VLOOKUP(A911,Sheet2!A:G,7,)</f>
        <v>0</v>
      </c>
      <c r="H911" s="16">
        <v>0</v>
      </c>
      <c r="I911" s="19">
        <f t="shared" ref="I911:I916" si="22">IFERROR(J911-H911,0)</f>
        <v>0</v>
      </c>
      <c r="J911" s="16">
        <f>VLOOKUP(A911,Sheet2!A:H,8,)</f>
        <v>0</v>
      </c>
      <c r="K911" s="16"/>
      <c r="L911" s="16"/>
      <c r="M911" s="16"/>
      <c r="N911" s="22"/>
      <c r="O911" s="22"/>
    </row>
    <row r="912" spans="1:15" ht="16" outlineLevel="3" x14ac:dyDescent="0.35">
      <c r="A912" s="4" t="s">
        <v>2038</v>
      </c>
      <c r="B912" s="5" t="s">
        <v>822</v>
      </c>
      <c r="C912" s="5">
        <v>6</v>
      </c>
      <c r="D912" s="8">
        <v>4.9784830122226897E-2</v>
      </c>
      <c r="E912" s="6">
        <v>46379</v>
      </c>
      <c r="F912" s="6">
        <v>46385</v>
      </c>
      <c r="G912" s="16">
        <f>VLOOKUP(A912,Sheet2!A:G,7,)</f>
        <v>0</v>
      </c>
      <c r="H912" s="16">
        <v>0</v>
      </c>
      <c r="I912" s="19">
        <f t="shared" si="22"/>
        <v>0</v>
      </c>
      <c r="J912" s="16">
        <f>VLOOKUP(A912,Sheet2!A:H,8,)</f>
        <v>0</v>
      </c>
      <c r="K912" s="16"/>
      <c r="L912" s="16"/>
      <c r="M912" s="16"/>
      <c r="N912" s="22"/>
      <c r="O912" s="22"/>
    </row>
    <row r="913" spans="1:15" ht="16" outlineLevel="3" x14ac:dyDescent="0.35">
      <c r="A913" s="4" t="s">
        <v>2039</v>
      </c>
      <c r="B913" s="5" t="s">
        <v>823</v>
      </c>
      <c r="C913" s="5">
        <v>10</v>
      </c>
      <c r="D913" s="8">
        <v>3.0658766523752885E-2</v>
      </c>
      <c r="E913" s="6">
        <v>46379</v>
      </c>
      <c r="F913" s="6">
        <v>46390</v>
      </c>
      <c r="G913" s="16">
        <f>VLOOKUP(A913,Sheet2!A:G,7,)</f>
        <v>0</v>
      </c>
      <c r="H913" s="16">
        <v>0</v>
      </c>
      <c r="I913" s="19">
        <f t="shared" si="22"/>
        <v>0</v>
      </c>
      <c r="J913" s="16">
        <f>VLOOKUP(A913,Sheet2!A:H,8,)</f>
        <v>0</v>
      </c>
      <c r="K913" s="16"/>
      <c r="L913" s="16"/>
      <c r="M913" s="16"/>
      <c r="N913" s="22"/>
      <c r="O913" s="22"/>
    </row>
    <row r="914" spans="1:15" ht="16" outlineLevel="3" x14ac:dyDescent="0.35">
      <c r="A914" s="4" t="s">
        <v>2040</v>
      </c>
      <c r="B914" s="5" t="s">
        <v>824</v>
      </c>
      <c r="C914" s="5">
        <v>6</v>
      </c>
      <c r="D914" s="8">
        <v>3.9827864097781523E-2</v>
      </c>
      <c r="E914" s="6">
        <v>46429</v>
      </c>
      <c r="F914" s="6">
        <v>46435</v>
      </c>
      <c r="G914" s="16">
        <f>VLOOKUP(A914,Sheet2!A:G,7,)</f>
        <v>0</v>
      </c>
      <c r="H914" s="16">
        <v>0</v>
      </c>
      <c r="I914" s="19">
        <f t="shared" si="22"/>
        <v>0</v>
      </c>
      <c r="J914" s="16">
        <f>VLOOKUP(A914,Sheet2!A:H,8,)</f>
        <v>0</v>
      </c>
      <c r="K914" s="16"/>
      <c r="L914" s="16"/>
      <c r="M914" s="16"/>
      <c r="N914" s="22"/>
      <c r="O914" s="22"/>
    </row>
    <row r="915" spans="1:15" ht="16" outlineLevel="3" x14ac:dyDescent="0.35">
      <c r="A915" s="4" t="s">
        <v>2041</v>
      </c>
      <c r="B915" s="5" t="s">
        <v>825</v>
      </c>
      <c r="C915" s="5">
        <v>7</v>
      </c>
      <c r="D915" s="8">
        <v>2.4252470533107504E-2</v>
      </c>
      <c r="E915" s="6">
        <v>46429</v>
      </c>
      <c r="F915" s="6">
        <v>46436</v>
      </c>
      <c r="G915" s="16">
        <f>VLOOKUP(A915,Sheet2!A:G,7,)</f>
        <v>0</v>
      </c>
      <c r="H915" s="16">
        <v>0</v>
      </c>
      <c r="I915" s="19">
        <f t="shared" si="22"/>
        <v>0</v>
      </c>
      <c r="J915" s="16">
        <f>VLOOKUP(A915,Sheet2!A:H,8,)</f>
        <v>0</v>
      </c>
      <c r="K915" s="16"/>
      <c r="L915" s="16"/>
      <c r="M915" s="16"/>
      <c r="N915" s="22"/>
      <c r="O915" s="22"/>
    </row>
    <row r="916" spans="1:15" ht="16" outlineLevel="3" x14ac:dyDescent="0.35">
      <c r="A916" s="4" t="s">
        <v>2042</v>
      </c>
      <c r="B916" s="5" t="s">
        <v>826</v>
      </c>
      <c r="C916" s="5">
        <v>7</v>
      </c>
      <c r="D916" s="8">
        <v>2.4527013219002306E-2</v>
      </c>
      <c r="E916" s="6">
        <v>46436</v>
      </c>
      <c r="F916" s="6">
        <v>46445</v>
      </c>
      <c r="G916" s="16">
        <f>VLOOKUP(A916,Sheet2!A:G,7,)</f>
        <v>0</v>
      </c>
      <c r="H916" s="16">
        <v>0</v>
      </c>
      <c r="I916" s="19">
        <f t="shared" si="22"/>
        <v>0</v>
      </c>
      <c r="J916" s="16">
        <f>VLOOKUP(A916,Sheet2!A:H,8,)</f>
        <v>0</v>
      </c>
      <c r="K916" s="16"/>
      <c r="L916" s="16"/>
      <c r="M916" s="16"/>
      <c r="N916" s="22"/>
      <c r="O916" s="22"/>
    </row>
    <row r="917" spans="1:15" ht="16" outlineLevel="3" x14ac:dyDescent="0.35">
      <c r="A917" s="4" t="s">
        <v>827</v>
      </c>
      <c r="B917" s="5"/>
      <c r="C917" s="5">
        <v>71</v>
      </c>
      <c r="D917" s="8"/>
      <c r="E917" s="6">
        <v>46357</v>
      </c>
      <c r="F917" s="6">
        <v>46439</v>
      </c>
      <c r="G917" s="17"/>
      <c r="H917" s="16"/>
      <c r="I917" s="16"/>
      <c r="J917" s="16"/>
      <c r="K917" s="16"/>
      <c r="L917" s="16"/>
      <c r="M917" s="16"/>
    </row>
    <row r="918" spans="1:15" ht="16" outlineLevel="3" x14ac:dyDescent="0.35">
      <c r="A918" s="4" t="s">
        <v>2043</v>
      </c>
      <c r="B918" s="5" t="s">
        <v>828</v>
      </c>
      <c r="C918" s="5">
        <v>71</v>
      </c>
      <c r="D918" s="8">
        <v>2.5770905214928446</v>
      </c>
      <c r="E918" s="6">
        <v>46357</v>
      </c>
      <c r="F918" s="6">
        <v>46439</v>
      </c>
      <c r="G918" s="16">
        <f>VLOOKUP(A918,Sheet2!A:G,7,)</f>
        <v>0</v>
      </c>
      <c r="H918" s="16">
        <v>0</v>
      </c>
      <c r="I918" s="19">
        <f>IFERROR(J918-H918,0)</f>
        <v>0</v>
      </c>
      <c r="J918" s="16">
        <f>VLOOKUP(A918,Sheet2!A:H,8,)</f>
        <v>0</v>
      </c>
      <c r="K918" s="16"/>
      <c r="L918" s="16"/>
      <c r="M918" s="16"/>
      <c r="N918" s="22"/>
      <c r="O918" s="22"/>
    </row>
    <row r="919" spans="1:15" ht="16" outlineLevel="2" x14ac:dyDescent="0.35">
      <c r="A919" s="4" t="s">
        <v>829</v>
      </c>
      <c r="B919" s="5"/>
      <c r="C919" s="5">
        <v>111</v>
      </c>
      <c r="D919" s="8"/>
      <c r="E919" s="6">
        <v>46327</v>
      </c>
      <c r="F919" s="6">
        <v>46460</v>
      </c>
      <c r="G919" s="17"/>
      <c r="H919" s="16"/>
      <c r="I919" s="16"/>
      <c r="J919" s="16"/>
      <c r="K919" s="16"/>
      <c r="L919" s="16"/>
      <c r="M919" s="16"/>
    </row>
    <row r="920" spans="1:15" ht="16" outlineLevel="3" x14ac:dyDescent="0.35">
      <c r="A920" s="4" t="s">
        <v>678</v>
      </c>
      <c r="B920" s="5"/>
      <c r="C920" s="5">
        <v>73</v>
      </c>
      <c r="D920" s="8"/>
      <c r="E920" s="6">
        <v>46327</v>
      </c>
      <c r="F920" s="6">
        <v>46411</v>
      </c>
      <c r="G920" s="17"/>
      <c r="H920" s="16"/>
      <c r="I920" s="16"/>
      <c r="J920" s="16"/>
      <c r="K920" s="16"/>
      <c r="L920" s="16"/>
      <c r="M920" s="16"/>
    </row>
    <row r="921" spans="1:15" ht="16" outlineLevel="3" x14ac:dyDescent="0.35">
      <c r="A921" s="4" t="s">
        <v>2044</v>
      </c>
      <c r="B921" s="5" t="s">
        <v>830</v>
      </c>
      <c r="C921" s="5">
        <v>6</v>
      </c>
      <c r="D921" s="8">
        <v>5.1053283064381234E-2</v>
      </c>
      <c r="E921" s="6">
        <v>46327</v>
      </c>
      <c r="F921" s="6">
        <v>46333</v>
      </c>
      <c r="G921" s="16">
        <f>VLOOKUP(A921,Sheet2!A:G,7,)</f>
        <v>0</v>
      </c>
      <c r="H921" s="16">
        <v>0</v>
      </c>
      <c r="I921" s="19">
        <f t="shared" ref="I921:I927" si="23">IFERROR(J921-H921,0)</f>
        <v>0</v>
      </c>
      <c r="J921" s="16">
        <f>VLOOKUP(A921,Sheet2!A:H,8,)</f>
        <v>0</v>
      </c>
      <c r="K921" s="16"/>
      <c r="L921" s="16"/>
      <c r="M921" s="16"/>
      <c r="N921" s="22"/>
      <c r="O921" s="22"/>
    </row>
    <row r="922" spans="1:15" ht="16" outlineLevel="3" x14ac:dyDescent="0.35">
      <c r="A922" s="4" t="s">
        <v>2045</v>
      </c>
      <c r="B922" s="5" t="s">
        <v>831</v>
      </c>
      <c r="C922" s="5">
        <v>6</v>
      </c>
      <c r="D922" s="8">
        <v>7.6579924596571841E-2</v>
      </c>
      <c r="E922" s="6">
        <v>46334</v>
      </c>
      <c r="F922" s="6">
        <v>46340</v>
      </c>
      <c r="G922" s="16">
        <f>VLOOKUP(A922,Sheet2!A:G,7,)</f>
        <v>0</v>
      </c>
      <c r="H922" s="16">
        <v>0</v>
      </c>
      <c r="I922" s="19">
        <f t="shared" si="23"/>
        <v>0</v>
      </c>
      <c r="J922" s="16">
        <f>VLOOKUP(A922,Sheet2!A:H,8,)</f>
        <v>0</v>
      </c>
      <c r="K922" s="16"/>
      <c r="L922" s="16"/>
      <c r="M922" s="16"/>
      <c r="N922" s="22"/>
      <c r="O922" s="22"/>
    </row>
    <row r="923" spans="1:15" ht="16" outlineLevel="3" x14ac:dyDescent="0.35">
      <c r="A923" s="4" t="s">
        <v>2046</v>
      </c>
      <c r="B923" s="5" t="s">
        <v>832</v>
      </c>
      <c r="C923" s="5">
        <v>8</v>
      </c>
      <c r="D923" s="8">
        <v>0.27718888793148461</v>
      </c>
      <c r="E923" s="6">
        <v>46341</v>
      </c>
      <c r="F923" s="6">
        <v>46349</v>
      </c>
      <c r="G923" s="16">
        <f>VLOOKUP(A923,Sheet2!A:G,7,)</f>
        <v>0</v>
      </c>
      <c r="H923" s="16">
        <v>0</v>
      </c>
      <c r="I923" s="19">
        <f t="shared" si="23"/>
        <v>0</v>
      </c>
      <c r="J923" s="16">
        <f>VLOOKUP(A923,Sheet2!A:H,8,)</f>
        <v>0</v>
      </c>
      <c r="K923" s="16"/>
      <c r="L923" s="16"/>
      <c r="M923" s="16"/>
      <c r="N923" s="22"/>
      <c r="O923" s="22"/>
    </row>
    <row r="924" spans="1:15" ht="16" outlineLevel="3" x14ac:dyDescent="0.35">
      <c r="A924" s="4" t="s">
        <v>2047</v>
      </c>
      <c r="B924" s="5" t="s">
        <v>833</v>
      </c>
      <c r="C924" s="5">
        <v>8</v>
      </c>
      <c r="D924" s="8">
        <v>0.41578333189722683</v>
      </c>
      <c r="E924" s="6">
        <v>46350</v>
      </c>
      <c r="F924" s="6">
        <v>46358</v>
      </c>
      <c r="G924" s="16">
        <f>VLOOKUP(A924,Sheet2!A:G,7,)</f>
        <v>0</v>
      </c>
      <c r="H924" s="16">
        <v>0</v>
      </c>
      <c r="I924" s="19">
        <f t="shared" si="23"/>
        <v>0</v>
      </c>
      <c r="J924" s="16">
        <f>VLOOKUP(A924,Sheet2!A:H,8,)</f>
        <v>0</v>
      </c>
      <c r="K924" s="16"/>
      <c r="L924" s="16"/>
      <c r="M924" s="16"/>
      <c r="N924" s="22"/>
      <c r="O924" s="22"/>
    </row>
    <row r="925" spans="1:15" ht="16" outlineLevel="3" x14ac:dyDescent="0.35">
      <c r="A925" s="4" t="s">
        <v>2048</v>
      </c>
      <c r="B925" s="5" t="s">
        <v>834</v>
      </c>
      <c r="C925" s="5">
        <v>10</v>
      </c>
      <c r="D925" s="8">
        <v>0</v>
      </c>
      <c r="E925" s="6">
        <v>46359</v>
      </c>
      <c r="F925" s="6">
        <v>46370</v>
      </c>
      <c r="G925" s="16">
        <f>VLOOKUP(A925,Sheet2!A:G,7,)</f>
        <v>0</v>
      </c>
      <c r="H925" s="16">
        <v>0</v>
      </c>
      <c r="I925" s="19">
        <f t="shared" si="23"/>
        <v>0</v>
      </c>
      <c r="J925" s="16">
        <f>VLOOKUP(A925,Sheet2!A:H,8,)</f>
        <v>0</v>
      </c>
      <c r="K925" s="16"/>
      <c r="L925" s="16"/>
      <c r="M925" s="16"/>
      <c r="N925" s="22"/>
      <c r="O925" s="22"/>
    </row>
    <row r="926" spans="1:15" ht="16" outlineLevel="3" x14ac:dyDescent="0.35">
      <c r="A926" s="4" t="s">
        <v>2049</v>
      </c>
      <c r="B926" s="5" t="s">
        <v>835</v>
      </c>
      <c r="C926" s="5">
        <v>7</v>
      </c>
      <c r="D926" s="8">
        <v>3.022811763242839E-2</v>
      </c>
      <c r="E926" s="6">
        <v>46392</v>
      </c>
      <c r="F926" s="6">
        <v>46399</v>
      </c>
      <c r="G926" s="16">
        <f>VLOOKUP(A926,Sheet2!A:G,7,)</f>
        <v>0</v>
      </c>
      <c r="H926" s="16">
        <v>0</v>
      </c>
      <c r="I926" s="19">
        <f t="shared" si="23"/>
        <v>0</v>
      </c>
      <c r="J926" s="16">
        <f>VLOOKUP(A926,Sheet2!A:H,8,)</f>
        <v>0</v>
      </c>
      <c r="K926" s="16"/>
      <c r="L926" s="16"/>
      <c r="M926" s="16"/>
      <c r="N926" s="22"/>
      <c r="O926" s="22"/>
    </row>
    <row r="927" spans="1:15" ht="16" outlineLevel="3" x14ac:dyDescent="0.35">
      <c r="A927" s="4" t="s">
        <v>2050</v>
      </c>
      <c r="B927" s="5" t="s">
        <v>836</v>
      </c>
      <c r="C927" s="5">
        <v>7</v>
      </c>
      <c r="D927" s="8">
        <v>3.8056248300435545E-2</v>
      </c>
      <c r="E927" s="6">
        <v>46404</v>
      </c>
      <c r="F927" s="6">
        <v>46411</v>
      </c>
      <c r="G927" s="16">
        <f>VLOOKUP(A927,Sheet2!A:G,7,)</f>
        <v>0</v>
      </c>
      <c r="H927" s="16">
        <v>0</v>
      </c>
      <c r="I927" s="19">
        <f t="shared" si="23"/>
        <v>0</v>
      </c>
      <c r="J927" s="16">
        <f>VLOOKUP(A927,Sheet2!A:H,8,)</f>
        <v>0</v>
      </c>
      <c r="K927" s="16"/>
      <c r="L927" s="16"/>
      <c r="M927" s="16"/>
      <c r="N927" s="22"/>
      <c r="O927" s="22"/>
    </row>
    <row r="928" spans="1:15" ht="16" outlineLevel="3" x14ac:dyDescent="0.35">
      <c r="A928" s="4" t="s">
        <v>725</v>
      </c>
      <c r="B928" s="5"/>
      <c r="C928" s="5">
        <v>12</v>
      </c>
      <c r="D928" s="8"/>
      <c r="E928" s="6">
        <v>46371</v>
      </c>
      <c r="F928" s="6">
        <v>46384</v>
      </c>
      <c r="G928" s="17"/>
      <c r="H928" s="16"/>
      <c r="I928" s="16"/>
      <c r="J928" s="16"/>
      <c r="K928" s="16"/>
      <c r="L928" s="16"/>
      <c r="M928" s="16"/>
    </row>
    <row r="929" spans="1:15" ht="16" outlineLevel="3" x14ac:dyDescent="0.35">
      <c r="A929" s="4" t="s">
        <v>2051</v>
      </c>
      <c r="B929" s="5" t="s">
        <v>837</v>
      </c>
      <c r="C929" s="5">
        <v>12</v>
      </c>
      <c r="D929" s="8">
        <v>6.4714617024293472E-2</v>
      </c>
      <c r="E929" s="6">
        <v>46371</v>
      </c>
      <c r="F929" s="6">
        <v>46384</v>
      </c>
      <c r="G929" s="16">
        <f>VLOOKUP(A929,Sheet2!A:G,7,)</f>
        <v>0</v>
      </c>
      <c r="H929" s="16">
        <v>0</v>
      </c>
      <c r="I929" s="19">
        <f>IFERROR(J929-H929,0)</f>
        <v>0</v>
      </c>
      <c r="J929" s="16">
        <f>VLOOKUP(A929,Sheet2!A:H,8,)</f>
        <v>0</v>
      </c>
      <c r="K929" s="16"/>
      <c r="L929" s="16"/>
      <c r="M929" s="16"/>
      <c r="N929" s="22"/>
      <c r="O929" s="22"/>
    </row>
    <row r="930" spans="1:15" ht="16" outlineLevel="3" x14ac:dyDescent="0.35">
      <c r="A930" s="4" t="s">
        <v>698</v>
      </c>
      <c r="B930" s="5"/>
      <c r="C930" s="5">
        <v>33</v>
      </c>
      <c r="D930" s="8"/>
      <c r="E930" s="6">
        <v>46404</v>
      </c>
      <c r="F930" s="6">
        <v>46442</v>
      </c>
      <c r="G930" s="17"/>
      <c r="H930" s="16"/>
      <c r="I930" s="16"/>
      <c r="J930" s="16"/>
      <c r="K930" s="16"/>
      <c r="L930" s="16"/>
      <c r="M930" s="16"/>
    </row>
    <row r="931" spans="1:15" ht="16" outlineLevel="3" x14ac:dyDescent="0.35">
      <c r="A931" s="4" t="s">
        <v>2052</v>
      </c>
      <c r="B931" s="5" t="s">
        <v>838</v>
      </c>
      <c r="C931" s="5">
        <v>8</v>
      </c>
      <c r="D931" s="8">
        <v>0.11568658004755925</v>
      </c>
      <c r="E931" s="6">
        <v>46404</v>
      </c>
      <c r="F931" s="6">
        <v>46412</v>
      </c>
      <c r="G931" s="16">
        <f>VLOOKUP(A931,Sheet2!A:G,7,)</f>
        <v>0</v>
      </c>
      <c r="H931" s="16">
        <v>0</v>
      </c>
      <c r="I931" s="19">
        <f>IFERROR(J931-H931,0)</f>
        <v>0</v>
      </c>
      <c r="J931" s="16">
        <f>VLOOKUP(A931,Sheet2!A:H,8,)</f>
        <v>0</v>
      </c>
      <c r="K931" s="16"/>
      <c r="L931" s="16"/>
      <c r="M931" s="16"/>
      <c r="N931" s="22"/>
      <c r="O931" s="22"/>
    </row>
    <row r="932" spans="1:15" ht="16" outlineLevel="3" x14ac:dyDescent="0.35">
      <c r="A932" s="4" t="s">
        <v>2053</v>
      </c>
      <c r="B932" s="5" t="s">
        <v>839</v>
      </c>
      <c r="C932" s="5">
        <v>3</v>
      </c>
      <c r="D932" s="8">
        <v>6.4731474862483717E-3</v>
      </c>
      <c r="E932" s="6">
        <v>46435</v>
      </c>
      <c r="F932" s="6">
        <v>46438</v>
      </c>
      <c r="G932" s="16">
        <f>VLOOKUP(A932,Sheet2!A:G,7,)</f>
        <v>0</v>
      </c>
      <c r="H932" s="16">
        <v>0</v>
      </c>
      <c r="I932" s="19">
        <f>IFERROR(J932-H932,0)</f>
        <v>0</v>
      </c>
      <c r="J932" s="16">
        <f>VLOOKUP(A932,Sheet2!A:H,8,)</f>
        <v>0</v>
      </c>
      <c r="K932" s="16"/>
      <c r="L932" s="16"/>
      <c r="M932" s="16"/>
      <c r="N932" s="22"/>
      <c r="O932" s="22"/>
    </row>
    <row r="933" spans="1:15" ht="16" outlineLevel="3" x14ac:dyDescent="0.35">
      <c r="A933" s="4" t="s">
        <v>2054</v>
      </c>
      <c r="B933" s="5" t="s">
        <v>840</v>
      </c>
      <c r="C933" s="5">
        <v>5</v>
      </c>
      <c r="D933" s="8">
        <v>8.0556458888742896E-2</v>
      </c>
      <c r="E933" s="6">
        <v>46436</v>
      </c>
      <c r="F933" s="6">
        <v>46442</v>
      </c>
      <c r="G933" s="16">
        <f>VLOOKUP(A933,Sheet2!A:G,7,)</f>
        <v>0</v>
      </c>
      <c r="H933" s="16">
        <v>0</v>
      </c>
      <c r="I933" s="19">
        <f>IFERROR(J933-H933,0)</f>
        <v>0</v>
      </c>
      <c r="J933" s="16">
        <f>VLOOKUP(A933,Sheet2!A:H,8,)</f>
        <v>0</v>
      </c>
      <c r="K933" s="16"/>
      <c r="L933" s="16"/>
      <c r="M933" s="16"/>
      <c r="N933" s="22"/>
      <c r="O933" s="22"/>
    </row>
    <row r="934" spans="1:15" ht="16" outlineLevel="3" x14ac:dyDescent="0.35">
      <c r="A934" s="4" t="s">
        <v>2055</v>
      </c>
      <c r="B934" s="5" t="s">
        <v>841</v>
      </c>
      <c r="C934" s="5">
        <v>5</v>
      </c>
      <c r="D934" s="8">
        <v>8.4853305380921847E-3</v>
      </c>
      <c r="E934" s="6">
        <v>46436</v>
      </c>
      <c r="F934" s="6">
        <v>46442</v>
      </c>
      <c r="G934" s="16">
        <f>VLOOKUP(A934,Sheet2!A:G,7,)</f>
        <v>0</v>
      </c>
      <c r="H934" s="16">
        <v>0</v>
      </c>
      <c r="I934" s="19">
        <f>IFERROR(J934-H934,0)</f>
        <v>0</v>
      </c>
      <c r="J934" s="16">
        <f>VLOOKUP(A934,Sheet2!A:H,8,)</f>
        <v>0</v>
      </c>
      <c r="K934" s="16"/>
      <c r="L934" s="16"/>
      <c r="M934" s="16"/>
      <c r="N934" s="22"/>
      <c r="O934" s="22"/>
    </row>
    <row r="935" spans="1:15" ht="16" outlineLevel="3" x14ac:dyDescent="0.35">
      <c r="A935" s="4" t="s">
        <v>700</v>
      </c>
      <c r="B935" s="5"/>
      <c r="C935" s="5">
        <v>4</v>
      </c>
      <c r="D935" s="8"/>
      <c r="E935" s="6">
        <v>46411</v>
      </c>
      <c r="F935" s="6">
        <v>46414</v>
      </c>
      <c r="G935" s="17"/>
      <c r="H935" s="16"/>
      <c r="I935" s="16"/>
      <c r="J935" s="16"/>
      <c r="K935" s="16"/>
      <c r="L935" s="16"/>
      <c r="M935" s="16"/>
    </row>
    <row r="936" spans="1:15" ht="16" outlineLevel="3" x14ac:dyDescent="0.35">
      <c r="A936" s="4" t="s">
        <v>2056</v>
      </c>
      <c r="B936" s="5" t="s">
        <v>842</v>
      </c>
      <c r="C936" s="5">
        <v>4</v>
      </c>
      <c r="D936" s="8">
        <v>1.3465805005441161E-2</v>
      </c>
      <c r="E936" s="6">
        <v>46411</v>
      </c>
      <c r="F936" s="6">
        <v>46414</v>
      </c>
      <c r="G936" s="16">
        <f>VLOOKUP(A936,Sheet2!A:G,7,)</f>
        <v>0</v>
      </c>
      <c r="H936" s="16">
        <v>0</v>
      </c>
      <c r="I936" s="19">
        <f>IFERROR(J936-H936,0)</f>
        <v>0</v>
      </c>
      <c r="J936" s="16">
        <f>VLOOKUP(A936,Sheet2!A:H,8,)</f>
        <v>0</v>
      </c>
      <c r="K936" s="16"/>
      <c r="L936" s="16"/>
      <c r="M936" s="16"/>
      <c r="N936" s="22"/>
      <c r="O936" s="22"/>
    </row>
    <row r="937" spans="1:15" ht="16" outlineLevel="3" x14ac:dyDescent="0.35">
      <c r="A937" s="4" t="s">
        <v>730</v>
      </c>
      <c r="B937" s="5"/>
      <c r="C937" s="5">
        <v>35</v>
      </c>
      <c r="D937" s="8"/>
      <c r="E937" s="6">
        <v>46385</v>
      </c>
      <c r="F937" s="6">
        <v>46425</v>
      </c>
      <c r="G937" s="17"/>
      <c r="H937" s="16"/>
      <c r="I937" s="16"/>
      <c r="J937" s="16"/>
      <c r="K937" s="16"/>
      <c r="L937" s="16"/>
      <c r="M937" s="16"/>
    </row>
    <row r="938" spans="1:15" ht="16" outlineLevel="3" x14ac:dyDescent="0.35">
      <c r="A938" s="4" t="s">
        <v>2057</v>
      </c>
      <c r="B938" s="5" t="s">
        <v>843</v>
      </c>
      <c r="C938" s="5">
        <v>5</v>
      </c>
      <c r="D938" s="8">
        <v>2.297178909310597E-2</v>
      </c>
      <c r="E938" s="6">
        <v>46385</v>
      </c>
      <c r="F938" s="6">
        <v>46390</v>
      </c>
      <c r="G938" s="16">
        <f>VLOOKUP(A938,Sheet2!A:G,7,)</f>
        <v>0</v>
      </c>
      <c r="H938" s="16">
        <v>0</v>
      </c>
      <c r="I938" s="19">
        <f>IFERROR(J938-H938,0)</f>
        <v>0</v>
      </c>
      <c r="J938" s="16">
        <f>VLOOKUP(A938,Sheet2!A:H,8,)</f>
        <v>0</v>
      </c>
      <c r="K938" s="16"/>
      <c r="L938" s="16"/>
      <c r="M938" s="16"/>
      <c r="N938" s="22"/>
      <c r="O938" s="22"/>
    </row>
    <row r="939" spans="1:15" ht="16" outlineLevel="3" x14ac:dyDescent="0.35">
      <c r="A939" s="4" t="s">
        <v>2058</v>
      </c>
      <c r="B939" s="5" t="s">
        <v>844</v>
      </c>
      <c r="C939" s="5">
        <v>6</v>
      </c>
      <c r="D939" s="8">
        <v>1.7356357918824927E-3</v>
      </c>
      <c r="E939" s="6">
        <v>46385</v>
      </c>
      <c r="F939" s="6">
        <v>46391</v>
      </c>
      <c r="G939" s="16">
        <f>VLOOKUP(A939,Sheet2!A:G,7,)</f>
        <v>0</v>
      </c>
      <c r="H939" s="16">
        <v>0</v>
      </c>
      <c r="I939" s="19">
        <f>IFERROR(J939-H939,0)</f>
        <v>0</v>
      </c>
      <c r="J939" s="16">
        <f>VLOOKUP(A939,Sheet2!A:H,8,)</f>
        <v>0</v>
      </c>
      <c r="K939" s="16"/>
      <c r="L939" s="16"/>
      <c r="M939" s="16"/>
      <c r="N939" s="22"/>
      <c r="O939" s="22"/>
    </row>
    <row r="940" spans="1:15" ht="16" outlineLevel="3" x14ac:dyDescent="0.35">
      <c r="A940" s="4" t="s">
        <v>2059</v>
      </c>
      <c r="B940" s="5" t="s">
        <v>845</v>
      </c>
      <c r="C940" s="5">
        <v>6</v>
      </c>
      <c r="D940" s="8">
        <v>0.14884198584781688</v>
      </c>
      <c r="E940" s="6">
        <v>46412</v>
      </c>
      <c r="F940" s="6">
        <v>46418</v>
      </c>
      <c r="G940" s="16">
        <f>VLOOKUP(A940,Sheet2!A:G,7,)</f>
        <v>0</v>
      </c>
      <c r="H940" s="16">
        <v>0</v>
      </c>
      <c r="I940" s="19">
        <f>IFERROR(J940-H940,0)</f>
        <v>0</v>
      </c>
      <c r="J940" s="16">
        <f>VLOOKUP(A940,Sheet2!A:H,8,)</f>
        <v>0</v>
      </c>
      <c r="K940" s="16"/>
      <c r="L940" s="16"/>
      <c r="M940" s="16"/>
      <c r="N940" s="22"/>
      <c r="O940" s="22"/>
    </row>
    <row r="941" spans="1:15" ht="16" outlineLevel="3" x14ac:dyDescent="0.35">
      <c r="A941" s="4" t="s">
        <v>2060</v>
      </c>
      <c r="B941" s="5" t="s">
        <v>846</v>
      </c>
      <c r="C941" s="5">
        <v>4</v>
      </c>
      <c r="D941" s="8">
        <v>6.8881717197638553E-2</v>
      </c>
      <c r="E941" s="6">
        <v>46419</v>
      </c>
      <c r="F941" s="6">
        <v>46422</v>
      </c>
      <c r="G941" s="16">
        <f>VLOOKUP(A941,Sheet2!A:G,7,)</f>
        <v>0</v>
      </c>
      <c r="H941" s="16">
        <v>0</v>
      </c>
      <c r="I941" s="19">
        <f>IFERROR(J941-H941,0)</f>
        <v>0</v>
      </c>
      <c r="J941" s="16">
        <f>VLOOKUP(A941,Sheet2!A:H,8,)</f>
        <v>0</v>
      </c>
      <c r="K941" s="16"/>
      <c r="L941" s="16"/>
      <c r="M941" s="16"/>
      <c r="N941" s="22"/>
      <c r="O941" s="22"/>
    </row>
    <row r="942" spans="1:15" ht="16" outlineLevel="3" x14ac:dyDescent="0.35">
      <c r="A942" s="4" t="s">
        <v>2061</v>
      </c>
      <c r="B942" s="5" t="s">
        <v>847</v>
      </c>
      <c r="C942" s="5">
        <v>11</v>
      </c>
      <c r="D942" s="8">
        <v>9.8397089367065593E-2</v>
      </c>
      <c r="E942" s="6">
        <v>46413</v>
      </c>
      <c r="F942" s="6">
        <v>46425</v>
      </c>
      <c r="G942" s="16">
        <f>VLOOKUP(A942,Sheet2!A:G,7,)</f>
        <v>0</v>
      </c>
      <c r="H942" s="16">
        <v>0</v>
      </c>
      <c r="I942" s="19">
        <f>IFERROR(J942-H942,0)</f>
        <v>0</v>
      </c>
      <c r="J942" s="16">
        <f>VLOOKUP(A942,Sheet2!A:H,8,)</f>
        <v>0</v>
      </c>
      <c r="K942" s="16"/>
      <c r="L942" s="16"/>
      <c r="M942" s="16"/>
      <c r="N942" s="22"/>
      <c r="O942" s="22"/>
    </row>
    <row r="943" spans="1:15" ht="16" outlineLevel="3" x14ac:dyDescent="0.35">
      <c r="A943" s="4" t="s">
        <v>734</v>
      </c>
      <c r="B943" s="5"/>
      <c r="C943" s="5">
        <v>9</v>
      </c>
      <c r="D943" s="8"/>
      <c r="E943" s="6">
        <v>46434</v>
      </c>
      <c r="F943" s="6">
        <v>46445</v>
      </c>
      <c r="G943" s="17"/>
      <c r="H943" s="16"/>
      <c r="I943" s="16"/>
      <c r="J943" s="16"/>
      <c r="K943" s="16"/>
      <c r="L943" s="16"/>
      <c r="M943" s="16"/>
    </row>
    <row r="944" spans="1:15" ht="16" outlineLevel="3" x14ac:dyDescent="0.35">
      <c r="A944" s="4" t="s">
        <v>2062</v>
      </c>
      <c r="B944" s="5" t="s">
        <v>848</v>
      </c>
      <c r="C944" s="5">
        <v>5</v>
      </c>
      <c r="D944" s="8">
        <v>2.0683458908977725E-2</v>
      </c>
      <c r="E944" s="6">
        <v>46436</v>
      </c>
      <c r="F944" s="6">
        <v>46442</v>
      </c>
      <c r="G944" s="16">
        <f>VLOOKUP(A944,Sheet2!A:G,7,)</f>
        <v>0</v>
      </c>
      <c r="H944" s="16">
        <v>0</v>
      </c>
      <c r="I944" s="19">
        <f>IFERROR(J944-H944,0)</f>
        <v>0</v>
      </c>
      <c r="J944" s="16">
        <f>VLOOKUP(A944,Sheet2!A:H,8,)</f>
        <v>0</v>
      </c>
      <c r="K944" s="16"/>
      <c r="L944" s="16"/>
      <c r="M944" s="16"/>
      <c r="N944" s="22"/>
      <c r="O944" s="22"/>
    </row>
    <row r="945" spans="1:15" ht="16" outlineLevel="3" x14ac:dyDescent="0.35">
      <c r="A945" s="4" t="s">
        <v>2063</v>
      </c>
      <c r="B945" s="5" t="s">
        <v>849</v>
      </c>
      <c r="C945" s="5">
        <v>5</v>
      </c>
      <c r="D945" s="8">
        <v>1.0548119901857292E-2</v>
      </c>
      <c r="E945" s="6">
        <v>46439</v>
      </c>
      <c r="F945" s="6">
        <v>46445</v>
      </c>
      <c r="G945" s="16">
        <f>VLOOKUP(A945,Sheet2!A:G,7,)</f>
        <v>0</v>
      </c>
      <c r="H945" s="16">
        <v>0</v>
      </c>
      <c r="I945" s="19">
        <f>IFERROR(J945-H945,0)</f>
        <v>0</v>
      </c>
      <c r="J945" s="16">
        <f>VLOOKUP(A945,Sheet2!A:H,8,)</f>
        <v>0</v>
      </c>
      <c r="K945" s="16"/>
      <c r="L945" s="16"/>
      <c r="M945" s="16"/>
      <c r="N945" s="22"/>
      <c r="O945" s="22"/>
    </row>
    <row r="946" spans="1:15" ht="16" outlineLevel="3" x14ac:dyDescent="0.35">
      <c r="A946" s="4" t="s">
        <v>2064</v>
      </c>
      <c r="B946" s="5" t="s">
        <v>850</v>
      </c>
      <c r="C946" s="5">
        <v>9</v>
      </c>
      <c r="D946" s="8">
        <v>2.2457657825654152E-2</v>
      </c>
      <c r="E946" s="6">
        <v>46434</v>
      </c>
      <c r="F946" s="6">
        <v>46445</v>
      </c>
      <c r="G946" s="16">
        <f>VLOOKUP(A946,Sheet2!A:G,7,)</f>
        <v>0</v>
      </c>
      <c r="H946" s="16">
        <v>0</v>
      </c>
      <c r="I946" s="19">
        <f>IFERROR(J946-H946,0)</f>
        <v>0</v>
      </c>
      <c r="J946" s="16">
        <f>VLOOKUP(A946,Sheet2!A:H,8,)</f>
        <v>0</v>
      </c>
      <c r="K946" s="16"/>
      <c r="L946" s="16"/>
      <c r="M946" s="16"/>
      <c r="N946" s="22"/>
      <c r="O946" s="22"/>
    </row>
    <row r="947" spans="1:15" ht="16" outlineLevel="3" x14ac:dyDescent="0.35">
      <c r="A947" s="4" t="s">
        <v>739</v>
      </c>
      <c r="B947" s="5"/>
      <c r="C947" s="5">
        <v>46</v>
      </c>
      <c r="D947" s="8"/>
      <c r="E947" s="6">
        <v>46385</v>
      </c>
      <c r="F947" s="6">
        <v>46438</v>
      </c>
      <c r="G947" s="17"/>
      <c r="H947" s="16"/>
      <c r="I947" s="16"/>
      <c r="J947" s="16"/>
      <c r="K947" s="16"/>
      <c r="L947" s="16"/>
      <c r="M947" s="16"/>
    </row>
    <row r="948" spans="1:15" ht="16" outlineLevel="3" x14ac:dyDescent="0.35">
      <c r="A948" s="4" t="s">
        <v>2065</v>
      </c>
      <c r="B948" s="5" t="s">
        <v>851</v>
      </c>
      <c r="C948" s="5">
        <v>6</v>
      </c>
      <c r="D948" s="8">
        <v>6.0291028450592407E-2</v>
      </c>
      <c r="E948" s="6">
        <v>46385</v>
      </c>
      <c r="F948" s="6">
        <v>46391</v>
      </c>
      <c r="G948" s="16">
        <f>VLOOKUP(A948,Sheet2!A:G,7,)</f>
        <v>0</v>
      </c>
      <c r="H948" s="16">
        <v>0</v>
      </c>
      <c r="I948" s="19">
        <f t="shared" ref="I948:I956" si="24">IFERROR(J948-H948,0)</f>
        <v>0</v>
      </c>
      <c r="J948" s="16">
        <f>VLOOKUP(A948,Sheet2!A:H,8,)</f>
        <v>0</v>
      </c>
      <c r="K948" s="16"/>
      <c r="L948" s="16"/>
      <c r="M948" s="16"/>
      <c r="N948" s="22"/>
      <c r="O948" s="22"/>
    </row>
    <row r="949" spans="1:15" ht="16" outlineLevel="3" x14ac:dyDescent="0.35">
      <c r="A949" s="4" t="s">
        <v>2066</v>
      </c>
      <c r="B949" s="5" t="s">
        <v>852</v>
      </c>
      <c r="C949" s="5">
        <v>9</v>
      </c>
      <c r="D949" s="8">
        <v>3.8201697990719756E-2</v>
      </c>
      <c r="E949" s="6">
        <v>46385</v>
      </c>
      <c r="F949" s="6">
        <v>46394</v>
      </c>
      <c r="G949" s="16">
        <f>VLOOKUP(A949,Sheet2!A:G,7,)</f>
        <v>0</v>
      </c>
      <c r="H949" s="16">
        <v>0</v>
      </c>
      <c r="I949" s="19">
        <f t="shared" si="24"/>
        <v>0</v>
      </c>
      <c r="J949" s="16">
        <f>VLOOKUP(A949,Sheet2!A:H,8,)</f>
        <v>0</v>
      </c>
      <c r="K949" s="16"/>
      <c r="L949" s="16"/>
      <c r="M949" s="16"/>
      <c r="N949" s="22"/>
      <c r="O949" s="22"/>
    </row>
    <row r="950" spans="1:15" ht="16" outlineLevel="3" x14ac:dyDescent="0.35">
      <c r="A950" s="4" t="s">
        <v>2067</v>
      </c>
      <c r="B950" s="5" t="s">
        <v>853</v>
      </c>
      <c r="C950" s="5">
        <v>6</v>
      </c>
      <c r="D950" s="8">
        <v>3.2237171817028336E-2</v>
      </c>
      <c r="E950" s="6">
        <v>46400</v>
      </c>
      <c r="F950" s="6">
        <v>46406</v>
      </c>
      <c r="G950" s="16">
        <f>VLOOKUP(A950,Sheet2!A:G,7,)</f>
        <v>0</v>
      </c>
      <c r="H950" s="16">
        <v>0</v>
      </c>
      <c r="I950" s="19">
        <f t="shared" si="24"/>
        <v>0</v>
      </c>
      <c r="J950" s="16">
        <f>VLOOKUP(A950,Sheet2!A:H,8,)</f>
        <v>0</v>
      </c>
      <c r="K950" s="16"/>
      <c r="L950" s="16"/>
      <c r="M950" s="16"/>
      <c r="N950" s="22"/>
      <c r="O950" s="22"/>
    </row>
    <row r="951" spans="1:15" ht="16" outlineLevel="3" x14ac:dyDescent="0.35">
      <c r="A951" s="4" t="s">
        <v>2068</v>
      </c>
      <c r="B951" s="5" t="s">
        <v>854</v>
      </c>
      <c r="C951" s="5">
        <v>6</v>
      </c>
      <c r="D951" s="8">
        <v>2.1832310742437539E-2</v>
      </c>
      <c r="E951" s="6">
        <v>46400</v>
      </c>
      <c r="F951" s="6">
        <v>46406</v>
      </c>
      <c r="G951" s="16">
        <f>VLOOKUP(A951,Sheet2!A:G,7,)</f>
        <v>0</v>
      </c>
      <c r="H951" s="16">
        <v>0</v>
      </c>
      <c r="I951" s="19">
        <f t="shared" si="24"/>
        <v>0</v>
      </c>
      <c r="J951" s="16">
        <f>VLOOKUP(A951,Sheet2!A:H,8,)</f>
        <v>0</v>
      </c>
      <c r="K951" s="16"/>
      <c r="L951" s="16"/>
      <c r="M951" s="16"/>
      <c r="N951" s="22"/>
      <c r="O951" s="22"/>
    </row>
    <row r="952" spans="1:15" ht="16" outlineLevel="3" x14ac:dyDescent="0.35">
      <c r="A952" s="4" t="s">
        <v>2069</v>
      </c>
      <c r="B952" s="5" t="s">
        <v>855</v>
      </c>
      <c r="C952" s="5">
        <v>6</v>
      </c>
      <c r="D952" s="8">
        <v>3.1325195568286814E-2</v>
      </c>
      <c r="E952" s="6">
        <v>46404</v>
      </c>
      <c r="F952" s="6">
        <v>46410</v>
      </c>
      <c r="G952" s="16">
        <f>VLOOKUP(A952,Sheet2!A:G,7,)</f>
        <v>0</v>
      </c>
      <c r="H952" s="16">
        <v>0</v>
      </c>
      <c r="I952" s="19">
        <f t="shared" si="24"/>
        <v>0</v>
      </c>
      <c r="J952" s="16">
        <f>VLOOKUP(A952,Sheet2!A:H,8,)</f>
        <v>0</v>
      </c>
      <c r="K952" s="16"/>
      <c r="L952" s="16"/>
      <c r="M952" s="16"/>
      <c r="N952" s="22"/>
      <c r="O952" s="22"/>
    </row>
    <row r="953" spans="1:15" ht="16" outlineLevel="3" x14ac:dyDescent="0.35">
      <c r="A953" s="4" t="s">
        <v>2070</v>
      </c>
      <c r="B953" s="5" t="s">
        <v>856</v>
      </c>
      <c r="C953" s="5">
        <v>3</v>
      </c>
      <c r="D953" s="8">
        <v>2.1469145679634913E-2</v>
      </c>
      <c r="E953" s="6">
        <v>46407</v>
      </c>
      <c r="F953" s="6">
        <v>46410</v>
      </c>
      <c r="G953" s="16">
        <f>VLOOKUP(A953,Sheet2!A:G,7,)</f>
        <v>0</v>
      </c>
      <c r="H953" s="16">
        <v>0</v>
      </c>
      <c r="I953" s="19">
        <f t="shared" si="24"/>
        <v>0</v>
      </c>
      <c r="J953" s="16">
        <f>VLOOKUP(A953,Sheet2!A:H,8,)</f>
        <v>0</v>
      </c>
      <c r="K953" s="16"/>
      <c r="L953" s="16"/>
      <c r="M953" s="16"/>
      <c r="N953" s="22"/>
      <c r="O953" s="22"/>
    </row>
    <row r="954" spans="1:15" ht="16" outlineLevel="3" x14ac:dyDescent="0.35">
      <c r="A954" s="4" t="s">
        <v>2071</v>
      </c>
      <c r="B954" s="5" t="s">
        <v>857</v>
      </c>
      <c r="C954" s="5">
        <v>10</v>
      </c>
      <c r="D954" s="8">
        <v>2.9762808501027149E-2</v>
      </c>
      <c r="E954" s="6">
        <v>46413</v>
      </c>
      <c r="F954" s="6">
        <v>46424</v>
      </c>
      <c r="G954" s="16">
        <f>VLOOKUP(A954,Sheet2!A:G,7,)</f>
        <v>0</v>
      </c>
      <c r="H954" s="16">
        <v>0</v>
      </c>
      <c r="I954" s="19">
        <f t="shared" si="24"/>
        <v>0</v>
      </c>
      <c r="J954" s="16">
        <f>VLOOKUP(A954,Sheet2!A:H,8,)</f>
        <v>0</v>
      </c>
      <c r="K954" s="16"/>
      <c r="L954" s="16"/>
      <c r="M954" s="16"/>
      <c r="N954" s="22"/>
      <c r="O954" s="22"/>
    </row>
    <row r="955" spans="1:15" ht="16" outlineLevel="3" x14ac:dyDescent="0.35">
      <c r="A955" s="4" t="s">
        <v>2072</v>
      </c>
      <c r="B955" s="5" t="s">
        <v>858</v>
      </c>
      <c r="C955" s="5">
        <v>8</v>
      </c>
      <c r="D955" s="8">
        <v>4.9638002943218962E-2</v>
      </c>
      <c r="E955" s="6">
        <v>46425</v>
      </c>
      <c r="F955" s="6">
        <v>46433</v>
      </c>
      <c r="G955" s="16">
        <f>VLOOKUP(A955,Sheet2!A:G,7,)</f>
        <v>0</v>
      </c>
      <c r="H955" s="16">
        <v>0</v>
      </c>
      <c r="I955" s="19">
        <f t="shared" si="24"/>
        <v>0</v>
      </c>
      <c r="J955" s="16">
        <f>VLOOKUP(A955,Sheet2!A:H,8,)</f>
        <v>0</v>
      </c>
      <c r="K955" s="16"/>
      <c r="L955" s="16"/>
      <c r="M955" s="16"/>
      <c r="N955" s="22"/>
      <c r="O955" s="22"/>
    </row>
    <row r="956" spans="1:15" ht="16" outlineLevel="3" x14ac:dyDescent="0.35">
      <c r="A956" s="4" t="s">
        <v>2073</v>
      </c>
      <c r="B956" s="5" t="s">
        <v>859</v>
      </c>
      <c r="C956" s="5">
        <v>4</v>
      </c>
      <c r="D956" s="8">
        <v>2.2294851777451118E-2</v>
      </c>
      <c r="E956" s="6">
        <v>46434</v>
      </c>
      <c r="F956" s="6">
        <v>46438</v>
      </c>
      <c r="G956" s="16">
        <f>VLOOKUP(A956,Sheet2!A:G,7,)</f>
        <v>0</v>
      </c>
      <c r="H956" s="16">
        <v>0</v>
      </c>
      <c r="I956" s="19">
        <f t="shared" si="24"/>
        <v>0</v>
      </c>
      <c r="J956" s="16">
        <f>VLOOKUP(A956,Sheet2!A:H,8,)</f>
        <v>0</v>
      </c>
      <c r="K956" s="16"/>
      <c r="L956" s="16"/>
      <c r="M956" s="16"/>
      <c r="N956" s="22"/>
      <c r="O956" s="22"/>
    </row>
    <row r="957" spans="1:15" ht="16" outlineLevel="3" x14ac:dyDescent="0.35">
      <c r="A957" s="4" t="s">
        <v>748</v>
      </c>
      <c r="B957" s="5"/>
      <c r="C957" s="5">
        <v>29</v>
      </c>
      <c r="D957" s="8"/>
      <c r="E957" s="6">
        <v>46411</v>
      </c>
      <c r="F957" s="6">
        <v>46445</v>
      </c>
      <c r="G957" s="17"/>
      <c r="H957" s="16"/>
      <c r="I957" s="16"/>
      <c r="J957" s="16"/>
      <c r="K957" s="16"/>
      <c r="L957" s="16"/>
      <c r="M957" s="16"/>
    </row>
    <row r="958" spans="1:15" ht="16" outlineLevel="3" x14ac:dyDescent="0.35">
      <c r="A958" s="4" t="s">
        <v>2074</v>
      </c>
      <c r="B958" s="5" t="s">
        <v>860</v>
      </c>
      <c r="C958" s="5">
        <v>5</v>
      </c>
      <c r="D958" s="8">
        <v>1.8871962845239142E-2</v>
      </c>
      <c r="E958" s="6">
        <v>46411</v>
      </c>
      <c r="F958" s="6">
        <v>46415</v>
      </c>
      <c r="G958" s="16">
        <f>VLOOKUP(A958,Sheet2!A:G,7,)</f>
        <v>0</v>
      </c>
      <c r="H958" s="16">
        <v>0</v>
      </c>
      <c r="I958" s="19">
        <f>IFERROR(J958-H958,0)</f>
        <v>0</v>
      </c>
      <c r="J958" s="16">
        <f>VLOOKUP(A958,Sheet2!A:H,8,)</f>
        <v>0</v>
      </c>
      <c r="K958" s="16"/>
      <c r="L958" s="16"/>
      <c r="M958" s="16"/>
      <c r="N958" s="22"/>
      <c r="O958" s="22"/>
    </row>
    <row r="959" spans="1:15" ht="16" outlineLevel="3" x14ac:dyDescent="0.35">
      <c r="A959" s="4" t="s">
        <v>2075</v>
      </c>
      <c r="B959" s="5" t="s">
        <v>861</v>
      </c>
      <c r="C959" s="5">
        <v>3</v>
      </c>
      <c r="D959" s="8">
        <v>4.68018192557883E-3</v>
      </c>
      <c r="E959" s="6">
        <v>46434</v>
      </c>
      <c r="F959" s="6">
        <v>46436</v>
      </c>
      <c r="G959" s="16">
        <f>VLOOKUP(A959,Sheet2!A:G,7,)</f>
        <v>0</v>
      </c>
      <c r="H959" s="16">
        <v>0</v>
      </c>
      <c r="I959" s="19">
        <f>IFERROR(J959-H959,0)</f>
        <v>0</v>
      </c>
      <c r="J959" s="16">
        <f>VLOOKUP(A959,Sheet2!A:H,8,)</f>
        <v>0</v>
      </c>
      <c r="K959" s="16"/>
      <c r="L959" s="16"/>
      <c r="M959" s="16"/>
      <c r="N959" s="22"/>
      <c r="O959" s="22"/>
    </row>
    <row r="960" spans="1:15" ht="16" outlineLevel="3" x14ac:dyDescent="0.35">
      <c r="A960" s="4" t="s">
        <v>2076</v>
      </c>
      <c r="B960" s="5" t="s">
        <v>862</v>
      </c>
      <c r="C960" s="5">
        <v>4</v>
      </c>
      <c r="D960" s="8">
        <v>9.4785655025927413E-3</v>
      </c>
      <c r="E960" s="6">
        <v>46441</v>
      </c>
      <c r="F960" s="6">
        <v>46445</v>
      </c>
      <c r="G960" s="16">
        <f>VLOOKUP(A960,Sheet2!A:G,7,)</f>
        <v>0</v>
      </c>
      <c r="H960" s="16">
        <v>0</v>
      </c>
      <c r="I960" s="19">
        <f>IFERROR(J960-H960,0)</f>
        <v>0</v>
      </c>
      <c r="J960" s="16">
        <f>VLOOKUP(A960,Sheet2!A:H,8,)</f>
        <v>0</v>
      </c>
      <c r="K960" s="16"/>
      <c r="L960" s="16"/>
      <c r="M960" s="16"/>
      <c r="N960" s="22"/>
      <c r="O960" s="22"/>
    </row>
    <row r="961" spans="1:15" ht="16" outlineLevel="3" x14ac:dyDescent="0.35">
      <c r="A961" s="4" t="s">
        <v>863</v>
      </c>
      <c r="B961" s="5"/>
      <c r="C961" s="5">
        <v>4</v>
      </c>
      <c r="D961" s="8"/>
      <c r="E961" s="6">
        <v>46411</v>
      </c>
      <c r="F961" s="6">
        <v>46414</v>
      </c>
      <c r="G961" s="17"/>
      <c r="H961" s="16"/>
      <c r="I961" s="16"/>
      <c r="J961" s="16"/>
      <c r="K961" s="16"/>
      <c r="L961" s="16"/>
      <c r="M961" s="16"/>
    </row>
    <row r="962" spans="1:15" ht="16" outlineLevel="3" x14ac:dyDescent="0.35">
      <c r="A962" s="4" t="s">
        <v>2077</v>
      </c>
      <c r="B962" s="5" t="s">
        <v>864</v>
      </c>
      <c r="C962" s="5">
        <v>4</v>
      </c>
      <c r="D962" s="8">
        <v>1.0835195111349874E-2</v>
      </c>
      <c r="E962" s="6">
        <v>46411</v>
      </c>
      <c r="F962" s="6">
        <v>46414</v>
      </c>
      <c r="G962" s="16">
        <f>VLOOKUP(A962,Sheet2!A:G,7,)</f>
        <v>0</v>
      </c>
      <c r="H962" s="16">
        <v>0</v>
      </c>
      <c r="I962" s="19">
        <f>IFERROR(J962-H962,0)</f>
        <v>0</v>
      </c>
      <c r="J962" s="16">
        <f>VLOOKUP(A962,Sheet2!A:H,8,)</f>
        <v>0</v>
      </c>
      <c r="K962" s="16"/>
      <c r="L962" s="16"/>
      <c r="M962" s="16"/>
      <c r="N962" s="22"/>
      <c r="O962" s="22"/>
    </row>
    <row r="963" spans="1:15" ht="16" outlineLevel="3" x14ac:dyDescent="0.35">
      <c r="A963" s="4" t="s">
        <v>865</v>
      </c>
      <c r="B963" s="5"/>
      <c r="C963" s="5">
        <v>42</v>
      </c>
      <c r="D963" s="8"/>
      <c r="E963" s="6">
        <v>46391</v>
      </c>
      <c r="F963" s="6">
        <v>46439</v>
      </c>
      <c r="G963" s="17"/>
      <c r="H963" s="16"/>
      <c r="I963" s="16"/>
      <c r="J963" s="16"/>
      <c r="K963" s="16"/>
      <c r="L963" s="16"/>
      <c r="M963" s="16"/>
    </row>
    <row r="964" spans="1:15" ht="16" outlineLevel="3" x14ac:dyDescent="0.35">
      <c r="A964" s="4" t="s">
        <v>2078</v>
      </c>
      <c r="B964" s="5" t="s">
        <v>866</v>
      </c>
      <c r="C964" s="5">
        <v>10</v>
      </c>
      <c r="D964" s="8">
        <v>5.2631548318658926E-2</v>
      </c>
      <c r="E964" s="6">
        <v>46391</v>
      </c>
      <c r="F964" s="6">
        <v>46401</v>
      </c>
      <c r="G964" s="16">
        <f>VLOOKUP(A964,Sheet2!A:G,7,)</f>
        <v>0</v>
      </c>
      <c r="H964" s="16">
        <v>0</v>
      </c>
      <c r="I964" s="19">
        <f>IFERROR(J964-H964,0)</f>
        <v>0</v>
      </c>
      <c r="J964" s="16">
        <f>VLOOKUP(A964,Sheet2!A:H,8,)</f>
        <v>0</v>
      </c>
      <c r="K964" s="16"/>
      <c r="L964" s="16"/>
      <c r="M964" s="16"/>
      <c r="N964" s="22"/>
      <c r="O964" s="22"/>
    </row>
    <row r="965" spans="1:15" ht="16" outlineLevel="3" x14ac:dyDescent="0.35">
      <c r="A965" s="4" t="s">
        <v>2079</v>
      </c>
      <c r="B965" s="5" t="s">
        <v>867</v>
      </c>
      <c r="C965" s="5">
        <v>9</v>
      </c>
      <c r="D965" s="8">
        <v>1.2487945438885322E-2</v>
      </c>
      <c r="E965" s="6">
        <v>46403</v>
      </c>
      <c r="F965" s="6">
        <v>46412</v>
      </c>
      <c r="G965" s="16">
        <f>VLOOKUP(A965,Sheet2!A:G,7,)</f>
        <v>0</v>
      </c>
      <c r="H965" s="16">
        <v>0</v>
      </c>
      <c r="I965" s="19">
        <f>IFERROR(J965-H965,0)</f>
        <v>0</v>
      </c>
      <c r="J965" s="16">
        <f>VLOOKUP(A965,Sheet2!A:H,8,)</f>
        <v>0</v>
      </c>
      <c r="K965" s="16"/>
      <c r="L965" s="16"/>
      <c r="M965" s="16"/>
      <c r="N965" s="22"/>
      <c r="O965" s="22"/>
    </row>
    <row r="966" spans="1:15" ht="16" outlineLevel="3" x14ac:dyDescent="0.35">
      <c r="A966" s="4" t="s">
        <v>2080</v>
      </c>
      <c r="B966" s="5" t="s">
        <v>868</v>
      </c>
      <c r="C966" s="5">
        <v>11</v>
      </c>
      <c r="D966" s="8">
        <v>6.7671790137957197E-2</v>
      </c>
      <c r="E966" s="6">
        <v>46403</v>
      </c>
      <c r="F966" s="6">
        <v>46414</v>
      </c>
      <c r="G966" s="16">
        <f>VLOOKUP(A966,Sheet2!A:G,7,)</f>
        <v>0</v>
      </c>
      <c r="H966" s="16">
        <v>0</v>
      </c>
      <c r="I966" s="19">
        <f>IFERROR(J966-H966,0)</f>
        <v>0</v>
      </c>
      <c r="J966" s="16">
        <f>VLOOKUP(A966,Sheet2!A:H,8,)</f>
        <v>0</v>
      </c>
      <c r="K966" s="16"/>
      <c r="L966" s="16"/>
      <c r="M966" s="16"/>
      <c r="N966" s="22"/>
      <c r="O966" s="22"/>
    </row>
    <row r="967" spans="1:15" ht="16" outlineLevel="3" x14ac:dyDescent="0.35">
      <c r="A967" s="4" t="s">
        <v>2081</v>
      </c>
      <c r="B967" s="5" t="s">
        <v>869</v>
      </c>
      <c r="C967" s="5">
        <v>6</v>
      </c>
      <c r="D967" s="8">
        <v>1.4639031829840642E-3</v>
      </c>
      <c r="E967" s="6">
        <v>46425</v>
      </c>
      <c r="F967" s="6">
        <v>46431</v>
      </c>
      <c r="G967" s="16">
        <f>VLOOKUP(A967,Sheet2!A:G,7,)</f>
        <v>0</v>
      </c>
      <c r="H967" s="16">
        <v>0</v>
      </c>
      <c r="I967" s="19">
        <f>IFERROR(J967-H967,0)</f>
        <v>0</v>
      </c>
      <c r="J967" s="16">
        <f>VLOOKUP(A967,Sheet2!A:H,8,)</f>
        <v>0</v>
      </c>
      <c r="K967" s="16"/>
      <c r="L967" s="16"/>
      <c r="M967" s="16"/>
      <c r="N967" s="22"/>
      <c r="O967" s="22"/>
    </row>
    <row r="968" spans="1:15" ht="16" outlineLevel="3" x14ac:dyDescent="0.35">
      <c r="A968" s="4" t="s">
        <v>2082</v>
      </c>
      <c r="B968" s="5" t="s">
        <v>870</v>
      </c>
      <c r="C968" s="5">
        <v>5</v>
      </c>
      <c r="D968" s="8">
        <v>4.2973974876684192E-3</v>
      </c>
      <c r="E968" s="6">
        <v>46434</v>
      </c>
      <c r="F968" s="6">
        <v>46439</v>
      </c>
      <c r="G968" s="16">
        <f>VLOOKUP(A968,Sheet2!A:G,7,)</f>
        <v>0</v>
      </c>
      <c r="H968" s="16">
        <v>0</v>
      </c>
      <c r="I968" s="19">
        <f>IFERROR(J968-H968,0)</f>
        <v>0</v>
      </c>
      <c r="J968" s="16">
        <f>VLOOKUP(A968,Sheet2!A:H,8,)</f>
        <v>0</v>
      </c>
      <c r="K968" s="16"/>
      <c r="L968" s="16"/>
      <c r="M968" s="16"/>
      <c r="N968" s="22"/>
      <c r="O968" s="22"/>
    </row>
    <row r="969" spans="1:15" ht="16" outlineLevel="3" x14ac:dyDescent="0.35">
      <c r="A969" s="4" t="s">
        <v>707</v>
      </c>
      <c r="B969" s="5"/>
      <c r="C969" s="5">
        <v>26</v>
      </c>
      <c r="D969" s="8"/>
      <c r="E969" s="6">
        <v>46385</v>
      </c>
      <c r="F969" s="6">
        <v>46414</v>
      </c>
      <c r="G969" s="17"/>
      <c r="H969" s="16"/>
      <c r="I969" s="16"/>
      <c r="J969" s="16"/>
      <c r="K969" s="16"/>
      <c r="L969" s="16"/>
      <c r="M969" s="16"/>
    </row>
    <row r="970" spans="1:15" ht="16" outlineLevel="3" x14ac:dyDescent="0.35">
      <c r="A970" s="4" t="s">
        <v>2083</v>
      </c>
      <c r="B970" s="5" t="s">
        <v>871</v>
      </c>
      <c r="C970" s="5">
        <v>4</v>
      </c>
      <c r="D970" s="8">
        <v>1.8693623971808675E-2</v>
      </c>
      <c r="E970" s="6">
        <v>46385</v>
      </c>
      <c r="F970" s="6">
        <v>46389</v>
      </c>
      <c r="G970" s="16">
        <f>VLOOKUP(A970,Sheet2!A:G,7,)</f>
        <v>0</v>
      </c>
      <c r="H970" s="16">
        <v>0</v>
      </c>
      <c r="I970" s="19">
        <f t="shared" ref="I970:I975" si="25">IFERROR(J970-H970,0)</f>
        <v>0</v>
      </c>
      <c r="J970" s="16">
        <f>VLOOKUP(A970,Sheet2!A:H,8,)</f>
        <v>0</v>
      </c>
      <c r="K970" s="16"/>
      <c r="L970" s="16"/>
      <c r="M970" s="16"/>
      <c r="N970" s="22"/>
      <c r="O970" s="22"/>
    </row>
    <row r="971" spans="1:15" ht="16" outlineLevel="3" x14ac:dyDescent="0.35">
      <c r="A971" s="4" t="s">
        <v>2084</v>
      </c>
      <c r="B971" s="5" t="s">
        <v>872</v>
      </c>
      <c r="C971" s="5">
        <v>4</v>
      </c>
      <c r="D971" s="8">
        <v>5.9605904916236628E-3</v>
      </c>
      <c r="E971" s="6">
        <v>46390</v>
      </c>
      <c r="F971" s="6">
        <v>46393</v>
      </c>
      <c r="G971" s="16">
        <f>VLOOKUP(A971,Sheet2!A:G,7,)</f>
        <v>0</v>
      </c>
      <c r="H971" s="16">
        <v>0</v>
      </c>
      <c r="I971" s="19">
        <f t="shared" si="25"/>
        <v>0</v>
      </c>
      <c r="J971" s="16">
        <f>VLOOKUP(A971,Sheet2!A:H,8,)</f>
        <v>0</v>
      </c>
      <c r="K971" s="16"/>
      <c r="L971" s="16"/>
      <c r="M971" s="16"/>
      <c r="N971" s="22"/>
      <c r="O971" s="22"/>
    </row>
    <row r="972" spans="1:15" ht="16" outlineLevel="3" x14ac:dyDescent="0.35">
      <c r="A972" s="4" t="s">
        <v>2085</v>
      </c>
      <c r="B972" s="5" t="s">
        <v>873</v>
      </c>
      <c r="C972" s="5">
        <v>6</v>
      </c>
      <c r="D972" s="8">
        <v>8.3599790642340053E-3</v>
      </c>
      <c r="E972" s="6">
        <v>46390</v>
      </c>
      <c r="F972" s="6">
        <v>46396</v>
      </c>
      <c r="G972" s="16">
        <f>VLOOKUP(A972,Sheet2!A:G,7,)</f>
        <v>0</v>
      </c>
      <c r="H972" s="16">
        <v>0</v>
      </c>
      <c r="I972" s="19">
        <f t="shared" si="25"/>
        <v>0</v>
      </c>
      <c r="J972" s="16">
        <f>VLOOKUP(A972,Sheet2!A:H,8,)</f>
        <v>0</v>
      </c>
      <c r="K972" s="16"/>
      <c r="L972" s="16"/>
      <c r="M972" s="16"/>
      <c r="N972" s="22"/>
      <c r="O972" s="22"/>
    </row>
    <row r="973" spans="1:15" ht="16" outlineLevel="3" x14ac:dyDescent="0.35">
      <c r="A973" s="4" t="s">
        <v>2086</v>
      </c>
      <c r="B973" s="5" t="s">
        <v>874</v>
      </c>
      <c r="C973" s="5">
        <v>5</v>
      </c>
      <c r="D973" s="8">
        <v>2.2367661895704698E-3</v>
      </c>
      <c r="E973" s="6">
        <v>46397</v>
      </c>
      <c r="F973" s="6">
        <v>46401</v>
      </c>
      <c r="G973" s="16">
        <f>VLOOKUP(A973,Sheet2!A:G,7,)</f>
        <v>0</v>
      </c>
      <c r="H973" s="16">
        <v>0</v>
      </c>
      <c r="I973" s="19">
        <f t="shared" si="25"/>
        <v>0</v>
      </c>
      <c r="J973" s="16">
        <f>VLOOKUP(A973,Sheet2!A:H,8,)</f>
        <v>0</v>
      </c>
      <c r="K973" s="16"/>
      <c r="L973" s="16"/>
      <c r="M973" s="16"/>
      <c r="N973" s="22"/>
      <c r="O973" s="22"/>
    </row>
    <row r="974" spans="1:15" ht="16" outlineLevel="3" x14ac:dyDescent="0.35">
      <c r="A974" s="4" t="s">
        <v>2087</v>
      </c>
      <c r="B974" s="5" t="s">
        <v>875</v>
      </c>
      <c r="C974" s="5">
        <v>6</v>
      </c>
      <c r="D974" s="8">
        <v>5.0986433214334926E-3</v>
      </c>
      <c r="E974" s="6">
        <v>46397</v>
      </c>
      <c r="F974" s="6">
        <v>46403</v>
      </c>
      <c r="G974" s="16">
        <f>VLOOKUP(A974,Sheet2!A:G,7,)</f>
        <v>0</v>
      </c>
      <c r="H974" s="16">
        <v>0</v>
      </c>
      <c r="I974" s="19">
        <f t="shared" si="25"/>
        <v>0</v>
      </c>
      <c r="J974" s="16">
        <f>VLOOKUP(A974,Sheet2!A:H,8,)</f>
        <v>0</v>
      </c>
      <c r="K974" s="16"/>
      <c r="L974" s="16"/>
      <c r="M974" s="16"/>
      <c r="N974" s="22"/>
      <c r="O974" s="22"/>
    </row>
    <row r="975" spans="1:15" ht="16" outlineLevel="3" x14ac:dyDescent="0.35">
      <c r="A975" s="4" t="s">
        <v>2088</v>
      </c>
      <c r="B975" s="5" t="s">
        <v>876</v>
      </c>
      <c r="C975" s="5">
        <v>4</v>
      </c>
      <c r="D975" s="8">
        <v>1.7106638891625503E-2</v>
      </c>
      <c r="E975" s="6">
        <v>46411</v>
      </c>
      <c r="F975" s="6">
        <v>46414</v>
      </c>
      <c r="G975" s="16">
        <f>VLOOKUP(A975,Sheet2!A:G,7,)</f>
        <v>0</v>
      </c>
      <c r="H975" s="16">
        <v>0</v>
      </c>
      <c r="I975" s="19">
        <f t="shared" si="25"/>
        <v>0</v>
      </c>
      <c r="J975" s="16">
        <f>VLOOKUP(A975,Sheet2!A:H,8,)</f>
        <v>0</v>
      </c>
      <c r="K975" s="16"/>
      <c r="L975" s="16"/>
      <c r="M975" s="16"/>
      <c r="N975" s="22"/>
      <c r="O975" s="22"/>
    </row>
    <row r="976" spans="1:15" ht="16" outlineLevel="3" x14ac:dyDescent="0.35">
      <c r="A976" s="4" t="s">
        <v>779</v>
      </c>
      <c r="B976" s="5"/>
      <c r="C976" s="5">
        <v>33</v>
      </c>
      <c r="D976" s="8"/>
      <c r="E976" s="6">
        <v>46396</v>
      </c>
      <c r="F976" s="6">
        <v>46433</v>
      </c>
      <c r="G976" s="17"/>
      <c r="H976" s="16"/>
      <c r="I976" s="16"/>
      <c r="J976" s="16"/>
      <c r="K976" s="16"/>
      <c r="L976" s="16"/>
      <c r="M976" s="16"/>
    </row>
    <row r="977" spans="1:15" ht="16" outlineLevel="3" x14ac:dyDescent="0.35">
      <c r="A977" s="4" t="s">
        <v>2089</v>
      </c>
      <c r="B977" s="5" t="s">
        <v>877</v>
      </c>
      <c r="C977" s="5">
        <v>5</v>
      </c>
      <c r="D977" s="8">
        <v>4.3299062215481233E-3</v>
      </c>
      <c r="E977" s="6">
        <v>46396</v>
      </c>
      <c r="F977" s="6">
        <v>46400</v>
      </c>
      <c r="G977" s="16">
        <f>VLOOKUP(A977,Sheet2!A:G,7,)</f>
        <v>0</v>
      </c>
      <c r="H977" s="16">
        <v>0</v>
      </c>
      <c r="I977" s="19">
        <f t="shared" ref="I977:I990" si="26">IFERROR(J977-H977,0)</f>
        <v>0</v>
      </c>
      <c r="J977" s="16">
        <f>VLOOKUP(A977,Sheet2!A:H,8,)</f>
        <v>0</v>
      </c>
      <c r="K977" s="16"/>
      <c r="L977" s="16"/>
      <c r="M977" s="16"/>
      <c r="N977" s="22"/>
      <c r="O977" s="22"/>
    </row>
    <row r="978" spans="1:15" ht="16" outlineLevel="3" x14ac:dyDescent="0.35">
      <c r="A978" s="4" t="s">
        <v>2090</v>
      </c>
      <c r="B978" s="5" t="s">
        <v>878</v>
      </c>
      <c r="C978" s="5">
        <v>8</v>
      </c>
      <c r="D978" s="8">
        <v>7.84544110963519E-2</v>
      </c>
      <c r="E978" s="6">
        <v>46396</v>
      </c>
      <c r="F978" s="6">
        <v>46404</v>
      </c>
      <c r="G978" s="16">
        <f>VLOOKUP(A978,Sheet2!A:G,7,)</f>
        <v>0</v>
      </c>
      <c r="H978" s="16">
        <v>0</v>
      </c>
      <c r="I978" s="19">
        <f t="shared" si="26"/>
        <v>0</v>
      </c>
      <c r="J978" s="16">
        <f>VLOOKUP(A978,Sheet2!A:H,8,)</f>
        <v>0</v>
      </c>
      <c r="K978" s="16"/>
      <c r="L978" s="16"/>
      <c r="M978" s="16"/>
      <c r="N978" s="22"/>
      <c r="O978" s="22"/>
    </row>
    <row r="979" spans="1:15" ht="16" outlineLevel="3" x14ac:dyDescent="0.35">
      <c r="A979" s="4" t="s">
        <v>2091</v>
      </c>
      <c r="B979" s="5" t="s">
        <v>879</v>
      </c>
      <c r="C979" s="5">
        <v>9</v>
      </c>
      <c r="D979" s="8">
        <v>3.3766840247364684E-2</v>
      </c>
      <c r="E979" s="6">
        <v>46396</v>
      </c>
      <c r="F979" s="6">
        <v>46405</v>
      </c>
      <c r="G979" s="16">
        <f>VLOOKUP(A979,Sheet2!A:G,7,)</f>
        <v>0</v>
      </c>
      <c r="H979" s="16">
        <v>0</v>
      </c>
      <c r="I979" s="19">
        <f t="shared" si="26"/>
        <v>0</v>
      </c>
      <c r="J979" s="16">
        <f>VLOOKUP(A979,Sheet2!A:H,8,)</f>
        <v>0</v>
      </c>
      <c r="K979" s="16"/>
      <c r="L979" s="16"/>
      <c r="M979" s="16"/>
      <c r="N979" s="22"/>
      <c r="O979" s="22"/>
    </row>
    <row r="980" spans="1:15" ht="16" outlineLevel="3" x14ac:dyDescent="0.35">
      <c r="A980" s="4" t="s">
        <v>2092</v>
      </c>
      <c r="B980" s="5" t="s">
        <v>880</v>
      </c>
      <c r="C980" s="5">
        <v>4</v>
      </c>
      <c r="D980" s="8">
        <v>2.6847255225229984E-2</v>
      </c>
      <c r="E980" s="6">
        <v>46405</v>
      </c>
      <c r="F980" s="6">
        <v>46408</v>
      </c>
      <c r="G980" s="16">
        <f>VLOOKUP(A980,Sheet2!A:G,7,)</f>
        <v>0</v>
      </c>
      <c r="H980" s="16">
        <v>0</v>
      </c>
      <c r="I980" s="19">
        <f t="shared" si="26"/>
        <v>0</v>
      </c>
      <c r="J980" s="16">
        <f>VLOOKUP(A980,Sheet2!A:H,8,)</f>
        <v>0</v>
      </c>
      <c r="K980" s="16"/>
      <c r="L980" s="16"/>
      <c r="M980" s="16"/>
      <c r="N980" s="22"/>
      <c r="O980" s="22"/>
    </row>
    <row r="981" spans="1:15" ht="16" outlineLevel="3" x14ac:dyDescent="0.35">
      <c r="A981" s="4" t="s">
        <v>2093</v>
      </c>
      <c r="B981" s="5" t="s">
        <v>881</v>
      </c>
      <c r="C981" s="5">
        <v>5</v>
      </c>
      <c r="D981" s="8">
        <v>0.12004538729442499</v>
      </c>
      <c r="E981" s="6">
        <v>46405</v>
      </c>
      <c r="F981" s="6">
        <v>46410</v>
      </c>
      <c r="G981" s="16">
        <f>VLOOKUP(A981,Sheet2!A:G,7,)</f>
        <v>0</v>
      </c>
      <c r="H981" s="16">
        <v>0</v>
      </c>
      <c r="I981" s="19">
        <f t="shared" si="26"/>
        <v>0</v>
      </c>
      <c r="J981" s="16">
        <f>VLOOKUP(A981,Sheet2!A:H,8,)</f>
        <v>0</v>
      </c>
      <c r="K981" s="16"/>
      <c r="L981" s="16"/>
      <c r="M981" s="16"/>
      <c r="N981" s="22"/>
      <c r="O981" s="22"/>
    </row>
    <row r="982" spans="1:15" ht="16" outlineLevel="3" x14ac:dyDescent="0.35">
      <c r="A982" s="4" t="s">
        <v>2094</v>
      </c>
      <c r="B982" s="5" t="s">
        <v>882</v>
      </c>
      <c r="C982" s="5">
        <v>5</v>
      </c>
      <c r="D982" s="8">
        <v>3.0215306987297828E-2</v>
      </c>
      <c r="E982" s="6">
        <v>46406</v>
      </c>
      <c r="F982" s="6">
        <v>46411</v>
      </c>
      <c r="G982" s="16">
        <f>VLOOKUP(A982,Sheet2!A:G,7,)</f>
        <v>0</v>
      </c>
      <c r="H982" s="16">
        <v>0</v>
      </c>
      <c r="I982" s="19">
        <f t="shared" si="26"/>
        <v>0</v>
      </c>
      <c r="J982" s="16">
        <f>VLOOKUP(A982,Sheet2!A:H,8,)</f>
        <v>0</v>
      </c>
      <c r="K982" s="16"/>
      <c r="L982" s="16"/>
      <c r="M982" s="16"/>
      <c r="N982" s="22"/>
      <c r="O982" s="22"/>
    </row>
    <row r="983" spans="1:15" ht="16" outlineLevel="3" x14ac:dyDescent="0.35">
      <c r="A983" s="4" t="s">
        <v>2095</v>
      </c>
      <c r="B983" s="5" t="s">
        <v>883</v>
      </c>
      <c r="C983" s="5">
        <v>6</v>
      </c>
      <c r="D983" s="8">
        <v>4.7665045522650483E-3</v>
      </c>
      <c r="E983" s="6">
        <v>46405</v>
      </c>
      <c r="F983" s="6">
        <v>46411</v>
      </c>
      <c r="G983" s="16">
        <f>VLOOKUP(A983,Sheet2!A:G,7,)</f>
        <v>0</v>
      </c>
      <c r="H983" s="16">
        <v>0</v>
      </c>
      <c r="I983" s="19">
        <f t="shared" si="26"/>
        <v>0</v>
      </c>
      <c r="J983" s="16">
        <f>VLOOKUP(A983,Sheet2!A:H,8,)</f>
        <v>0</v>
      </c>
      <c r="K983" s="16"/>
      <c r="L983" s="16"/>
      <c r="M983" s="16"/>
      <c r="N983" s="22"/>
      <c r="O983" s="22"/>
    </row>
    <row r="984" spans="1:15" ht="16" outlineLevel="3" x14ac:dyDescent="0.35">
      <c r="A984" s="4" t="s">
        <v>2096</v>
      </c>
      <c r="B984" s="5" t="s">
        <v>884</v>
      </c>
      <c r="C984" s="5">
        <v>6</v>
      </c>
      <c r="D984" s="8">
        <v>3.4971158960099474E-2</v>
      </c>
      <c r="E984" s="6">
        <v>46406</v>
      </c>
      <c r="F984" s="6">
        <v>46412</v>
      </c>
      <c r="G984" s="16">
        <f>VLOOKUP(A984,Sheet2!A:G,7,)</f>
        <v>0</v>
      </c>
      <c r="H984" s="16">
        <v>0</v>
      </c>
      <c r="I984" s="19">
        <f t="shared" si="26"/>
        <v>0</v>
      </c>
      <c r="J984" s="16">
        <f>VLOOKUP(A984,Sheet2!A:H,8,)</f>
        <v>0</v>
      </c>
      <c r="K984" s="16"/>
      <c r="L984" s="16"/>
      <c r="M984" s="16"/>
      <c r="N984" s="22"/>
      <c r="O984" s="22"/>
    </row>
    <row r="985" spans="1:15" ht="16" outlineLevel="3" x14ac:dyDescent="0.35">
      <c r="A985" s="4" t="s">
        <v>2097</v>
      </c>
      <c r="B985" s="5" t="s">
        <v>885</v>
      </c>
      <c r="C985" s="5">
        <v>7</v>
      </c>
      <c r="D985" s="8">
        <v>6.9375251728935758E-2</v>
      </c>
      <c r="E985" s="6">
        <v>46405</v>
      </c>
      <c r="F985" s="6">
        <v>46412</v>
      </c>
      <c r="G985" s="16">
        <f>VLOOKUP(A985,Sheet2!A:G,7,)</f>
        <v>0</v>
      </c>
      <c r="H985" s="16">
        <v>0</v>
      </c>
      <c r="I985" s="19">
        <f t="shared" si="26"/>
        <v>0</v>
      </c>
      <c r="J985" s="16">
        <f>VLOOKUP(A985,Sheet2!A:H,8,)</f>
        <v>0</v>
      </c>
      <c r="K985" s="16"/>
      <c r="L985" s="16"/>
      <c r="M985" s="16"/>
      <c r="N985" s="22"/>
      <c r="O985" s="22"/>
    </row>
    <row r="986" spans="1:15" ht="16" outlineLevel="3" x14ac:dyDescent="0.35">
      <c r="A986" s="4" t="s">
        <v>2098</v>
      </c>
      <c r="B986" s="5" t="s">
        <v>886</v>
      </c>
      <c r="C986" s="5">
        <v>7</v>
      </c>
      <c r="D986" s="8">
        <v>1.1446800104679892E-2</v>
      </c>
      <c r="E986" s="6">
        <v>46406</v>
      </c>
      <c r="F986" s="6">
        <v>46413</v>
      </c>
      <c r="G986" s="16">
        <f>VLOOKUP(A986,Sheet2!A:G,7,)</f>
        <v>0</v>
      </c>
      <c r="H986" s="16">
        <v>0</v>
      </c>
      <c r="I986" s="19">
        <f t="shared" si="26"/>
        <v>0</v>
      </c>
      <c r="J986" s="16">
        <f>VLOOKUP(A986,Sheet2!A:H,8,)</f>
        <v>0</v>
      </c>
      <c r="K986" s="16"/>
      <c r="L986" s="16"/>
      <c r="M986" s="16"/>
      <c r="N986" s="22"/>
      <c r="O986" s="22"/>
    </row>
    <row r="987" spans="1:15" ht="16" outlineLevel="3" x14ac:dyDescent="0.35">
      <c r="A987" s="4" t="s">
        <v>2099</v>
      </c>
      <c r="B987" s="5" t="s">
        <v>887</v>
      </c>
      <c r="C987" s="5">
        <v>4</v>
      </c>
      <c r="D987" s="8">
        <v>2.8704844685452154E-2</v>
      </c>
      <c r="E987" s="6">
        <v>46410</v>
      </c>
      <c r="F987" s="6">
        <v>46413</v>
      </c>
      <c r="G987" s="16">
        <f>VLOOKUP(A987,Sheet2!A:G,7,)</f>
        <v>0</v>
      </c>
      <c r="H987" s="16">
        <v>0</v>
      </c>
      <c r="I987" s="19">
        <f t="shared" si="26"/>
        <v>0</v>
      </c>
      <c r="J987" s="16">
        <f>VLOOKUP(A987,Sheet2!A:H,8,)</f>
        <v>0</v>
      </c>
      <c r="K987" s="16"/>
      <c r="L987" s="16"/>
      <c r="M987" s="16"/>
      <c r="N987" s="22"/>
      <c r="O987" s="22"/>
    </row>
    <row r="988" spans="1:15" ht="16" outlineLevel="3" x14ac:dyDescent="0.35">
      <c r="A988" s="4" t="s">
        <v>2100</v>
      </c>
      <c r="B988" s="5" t="s">
        <v>888</v>
      </c>
      <c r="C988" s="5">
        <v>6</v>
      </c>
      <c r="D988" s="8">
        <v>8.1437067751404385E-2</v>
      </c>
      <c r="E988" s="6">
        <v>46412</v>
      </c>
      <c r="F988" s="6">
        <v>46418</v>
      </c>
      <c r="G988" s="16">
        <f>VLOOKUP(A988,Sheet2!A:G,7,)</f>
        <v>0</v>
      </c>
      <c r="H988" s="16">
        <v>0</v>
      </c>
      <c r="I988" s="19">
        <f t="shared" si="26"/>
        <v>0</v>
      </c>
      <c r="J988" s="16">
        <f>VLOOKUP(A988,Sheet2!A:H,8,)</f>
        <v>0</v>
      </c>
      <c r="K988" s="16"/>
      <c r="L988" s="16"/>
      <c r="M988" s="16"/>
      <c r="N988" s="22"/>
      <c r="O988" s="22"/>
    </row>
    <row r="989" spans="1:15" ht="16" outlineLevel="3" x14ac:dyDescent="0.35">
      <c r="A989" s="4" t="s">
        <v>2101</v>
      </c>
      <c r="B989" s="5" t="s">
        <v>889</v>
      </c>
      <c r="C989" s="5">
        <v>7</v>
      </c>
      <c r="D989" s="8">
        <v>6.2998935140494525E-2</v>
      </c>
      <c r="E989" s="6">
        <v>46419</v>
      </c>
      <c r="F989" s="6">
        <v>46426</v>
      </c>
      <c r="G989" s="16">
        <f>VLOOKUP(A989,Sheet2!A:G,7,)</f>
        <v>0</v>
      </c>
      <c r="H989" s="16">
        <v>0</v>
      </c>
      <c r="I989" s="19">
        <f t="shared" si="26"/>
        <v>0</v>
      </c>
      <c r="J989" s="16">
        <f>VLOOKUP(A989,Sheet2!A:H,8,)</f>
        <v>0</v>
      </c>
      <c r="K989" s="16"/>
      <c r="L989" s="16"/>
      <c r="M989" s="16"/>
      <c r="N989" s="22"/>
      <c r="O989" s="22"/>
    </row>
    <row r="990" spans="1:15" ht="16" outlineLevel="3" x14ac:dyDescent="0.35">
      <c r="A990" s="4" t="s">
        <v>2102</v>
      </c>
      <c r="B990" s="5" t="s">
        <v>890</v>
      </c>
      <c r="C990" s="5">
        <v>6</v>
      </c>
      <c r="D990" s="8">
        <v>0.1370025883379376</v>
      </c>
      <c r="E990" s="6">
        <v>46427</v>
      </c>
      <c r="F990" s="6">
        <v>46433</v>
      </c>
      <c r="G990" s="16">
        <f>VLOOKUP(A990,Sheet2!A:G,7,)</f>
        <v>0</v>
      </c>
      <c r="H990" s="16">
        <v>0</v>
      </c>
      <c r="I990" s="19">
        <f t="shared" si="26"/>
        <v>0</v>
      </c>
      <c r="J990" s="16">
        <f>VLOOKUP(A990,Sheet2!A:H,8,)</f>
        <v>0</v>
      </c>
      <c r="K990" s="16"/>
      <c r="L990" s="16"/>
      <c r="M990" s="16"/>
      <c r="N990" s="22"/>
      <c r="O990" s="22"/>
    </row>
    <row r="991" spans="1:15" ht="16" outlineLevel="3" x14ac:dyDescent="0.35">
      <c r="A991" s="4" t="s">
        <v>713</v>
      </c>
      <c r="B991" s="5"/>
      <c r="C991" s="5">
        <v>52</v>
      </c>
      <c r="D991" s="8"/>
      <c r="E991" s="6">
        <v>46396</v>
      </c>
      <c r="F991" s="6">
        <v>46460</v>
      </c>
      <c r="G991" s="17"/>
      <c r="H991" s="16"/>
      <c r="I991" s="16"/>
      <c r="J991" s="16"/>
      <c r="K991" s="16"/>
      <c r="L991" s="16"/>
      <c r="M991" s="16"/>
    </row>
    <row r="992" spans="1:15" ht="16" outlineLevel="3" x14ac:dyDescent="0.35">
      <c r="A992" s="4" t="s">
        <v>2103</v>
      </c>
      <c r="B992" s="5" t="s">
        <v>891</v>
      </c>
      <c r="C992" s="5">
        <v>7</v>
      </c>
      <c r="D992" s="8">
        <v>2.3110771145858827E-2</v>
      </c>
      <c r="E992" s="6">
        <v>46396</v>
      </c>
      <c r="F992" s="6">
        <v>46403</v>
      </c>
      <c r="G992" s="16">
        <f>VLOOKUP(A992,Sheet2!A:G,7,)</f>
        <v>0</v>
      </c>
      <c r="H992" s="16">
        <v>0</v>
      </c>
      <c r="I992" s="19">
        <f t="shared" ref="I992:I1002" si="27">IFERROR(J992-H992,0)</f>
        <v>0</v>
      </c>
      <c r="J992" s="16">
        <f>VLOOKUP(A992,Sheet2!A:H,8,)</f>
        <v>0</v>
      </c>
      <c r="K992" s="16"/>
      <c r="L992" s="16"/>
      <c r="M992" s="16"/>
      <c r="N992" s="22"/>
      <c r="O992" s="22"/>
    </row>
    <row r="993" spans="1:15" ht="16" outlineLevel="3" x14ac:dyDescent="0.35">
      <c r="A993" s="4" t="s">
        <v>2104</v>
      </c>
      <c r="B993" s="5" t="s">
        <v>892</v>
      </c>
      <c r="C993" s="5">
        <v>8</v>
      </c>
      <c r="D993" s="8">
        <v>9.0916100616242682E-2</v>
      </c>
      <c r="E993" s="6">
        <v>46404</v>
      </c>
      <c r="F993" s="6">
        <v>46412</v>
      </c>
      <c r="G993" s="16">
        <f>VLOOKUP(A993,Sheet2!A:G,7,)</f>
        <v>0</v>
      </c>
      <c r="H993" s="16">
        <v>0</v>
      </c>
      <c r="I993" s="19">
        <f t="shared" si="27"/>
        <v>0</v>
      </c>
      <c r="J993" s="16">
        <f>VLOOKUP(A993,Sheet2!A:H,8,)</f>
        <v>0</v>
      </c>
      <c r="K993" s="16"/>
      <c r="L993" s="16"/>
      <c r="M993" s="16"/>
      <c r="N993" s="22"/>
      <c r="O993" s="22"/>
    </row>
    <row r="994" spans="1:15" ht="16" outlineLevel="3" x14ac:dyDescent="0.35">
      <c r="A994" s="4" t="s">
        <v>2105</v>
      </c>
      <c r="B994" s="5" t="s">
        <v>893</v>
      </c>
      <c r="C994" s="5">
        <v>8</v>
      </c>
      <c r="D994" s="8">
        <v>0.15065758486011105</v>
      </c>
      <c r="E994" s="6">
        <v>46404</v>
      </c>
      <c r="F994" s="6">
        <v>46412</v>
      </c>
      <c r="G994" s="16">
        <f>VLOOKUP(A994,Sheet2!A:G,7,)</f>
        <v>0</v>
      </c>
      <c r="H994" s="16">
        <v>0</v>
      </c>
      <c r="I994" s="19">
        <f t="shared" si="27"/>
        <v>0</v>
      </c>
      <c r="J994" s="16">
        <f>VLOOKUP(A994,Sheet2!A:H,8,)</f>
        <v>0</v>
      </c>
      <c r="K994" s="16"/>
      <c r="L994" s="16"/>
      <c r="M994" s="16"/>
      <c r="N994" s="22"/>
      <c r="O994" s="22"/>
    </row>
    <row r="995" spans="1:15" ht="16" outlineLevel="3" x14ac:dyDescent="0.35">
      <c r="A995" s="4" t="s">
        <v>2106</v>
      </c>
      <c r="B995" s="5" t="s">
        <v>894</v>
      </c>
      <c r="C995" s="5">
        <v>10</v>
      </c>
      <c r="D995" s="8">
        <v>2.0761399844753631E-2</v>
      </c>
      <c r="E995" s="6">
        <v>46404</v>
      </c>
      <c r="F995" s="6">
        <v>46414</v>
      </c>
      <c r="G995" s="16">
        <f>VLOOKUP(A995,Sheet2!A:G,7,)</f>
        <v>0</v>
      </c>
      <c r="H995" s="16">
        <v>0</v>
      </c>
      <c r="I995" s="19">
        <f t="shared" si="27"/>
        <v>0</v>
      </c>
      <c r="J995" s="16">
        <f>VLOOKUP(A995,Sheet2!A:H,8,)</f>
        <v>0</v>
      </c>
      <c r="K995" s="16"/>
      <c r="L995" s="16"/>
      <c r="M995" s="16"/>
      <c r="N995" s="22"/>
      <c r="O995" s="22"/>
    </row>
    <row r="996" spans="1:15" ht="16" outlineLevel="3" x14ac:dyDescent="0.35">
      <c r="A996" s="4" t="s">
        <v>2107</v>
      </c>
      <c r="B996" s="5" t="s">
        <v>895</v>
      </c>
      <c r="C996" s="5">
        <v>5</v>
      </c>
      <c r="D996" s="8">
        <v>2.3510957857978854E-2</v>
      </c>
      <c r="E996" s="6">
        <v>46413</v>
      </c>
      <c r="F996" s="6">
        <v>46418</v>
      </c>
      <c r="G996" s="16">
        <f>VLOOKUP(A996,Sheet2!A:G,7,)</f>
        <v>0</v>
      </c>
      <c r="H996" s="16">
        <v>0</v>
      </c>
      <c r="I996" s="19">
        <f t="shared" si="27"/>
        <v>0</v>
      </c>
      <c r="J996" s="16">
        <f>VLOOKUP(A996,Sheet2!A:H,8,)</f>
        <v>0</v>
      </c>
      <c r="K996" s="16"/>
      <c r="L996" s="16"/>
      <c r="M996" s="16"/>
      <c r="N996" s="22"/>
      <c r="O996" s="22"/>
    </row>
    <row r="997" spans="1:15" ht="16" outlineLevel="3" x14ac:dyDescent="0.35">
      <c r="A997" s="4" t="s">
        <v>2108</v>
      </c>
      <c r="B997" s="5" t="s">
        <v>896</v>
      </c>
      <c r="C997" s="5">
        <v>6</v>
      </c>
      <c r="D997" s="8">
        <v>1.4087695247908264E-2</v>
      </c>
      <c r="E997" s="6">
        <v>46415</v>
      </c>
      <c r="F997" s="6">
        <v>46421</v>
      </c>
      <c r="G997" s="16">
        <f>VLOOKUP(A997,Sheet2!A:G,7,)</f>
        <v>0</v>
      </c>
      <c r="H997" s="16">
        <v>0</v>
      </c>
      <c r="I997" s="19">
        <f t="shared" si="27"/>
        <v>0</v>
      </c>
      <c r="J997" s="16">
        <f>VLOOKUP(A997,Sheet2!A:H,8,)</f>
        <v>0</v>
      </c>
      <c r="K997" s="16"/>
      <c r="L997" s="16"/>
      <c r="M997" s="16"/>
      <c r="N997" s="22"/>
      <c r="O997" s="22"/>
    </row>
    <row r="998" spans="1:15" ht="16" outlineLevel="3" x14ac:dyDescent="0.35">
      <c r="A998" s="4" t="s">
        <v>2109</v>
      </c>
      <c r="B998" s="5" t="s">
        <v>897</v>
      </c>
      <c r="C998" s="5">
        <v>6</v>
      </c>
      <c r="D998" s="8">
        <v>1.139486222032568E-2</v>
      </c>
      <c r="E998" s="6">
        <v>46434</v>
      </c>
      <c r="F998" s="6">
        <v>46441</v>
      </c>
      <c r="G998" s="16">
        <f>VLOOKUP(A998,Sheet2!A:G,7,)</f>
        <v>0</v>
      </c>
      <c r="H998" s="16">
        <v>0</v>
      </c>
      <c r="I998" s="19">
        <f t="shared" si="27"/>
        <v>0</v>
      </c>
      <c r="J998" s="16">
        <f>VLOOKUP(A998,Sheet2!A:H,8,)</f>
        <v>0</v>
      </c>
      <c r="K998" s="16"/>
      <c r="L998" s="16"/>
      <c r="M998" s="16"/>
      <c r="N998" s="22"/>
      <c r="O998" s="22"/>
    </row>
    <row r="999" spans="1:15" ht="16" outlineLevel="3" x14ac:dyDescent="0.35">
      <c r="A999" s="4" t="s">
        <v>2110</v>
      </c>
      <c r="B999" s="5" t="s">
        <v>898</v>
      </c>
      <c r="C999" s="5">
        <v>7</v>
      </c>
      <c r="D999" s="8">
        <v>1.9482570799111996E-2</v>
      </c>
      <c r="E999" s="6">
        <v>46434</v>
      </c>
      <c r="F999" s="6">
        <v>46442</v>
      </c>
      <c r="G999" s="16">
        <f>VLOOKUP(A999,Sheet2!A:G,7,)</f>
        <v>0</v>
      </c>
      <c r="H999" s="16">
        <v>0</v>
      </c>
      <c r="I999" s="19">
        <f t="shared" si="27"/>
        <v>0</v>
      </c>
      <c r="J999" s="16">
        <f>VLOOKUP(A999,Sheet2!A:H,8,)</f>
        <v>0</v>
      </c>
      <c r="K999" s="16"/>
      <c r="L999" s="16"/>
      <c r="M999" s="16"/>
      <c r="N999" s="22"/>
      <c r="O999" s="22"/>
    </row>
    <row r="1000" spans="1:15" ht="16" outlineLevel="3" x14ac:dyDescent="0.35">
      <c r="A1000" s="4" t="s">
        <v>2111</v>
      </c>
      <c r="B1000" s="5" t="s">
        <v>899</v>
      </c>
      <c r="C1000" s="5">
        <v>5</v>
      </c>
      <c r="D1000" s="8">
        <v>0.22698846917918719</v>
      </c>
      <c r="E1000" s="6">
        <v>46442</v>
      </c>
      <c r="F1000" s="6">
        <v>46447</v>
      </c>
      <c r="G1000" s="16">
        <f>VLOOKUP(A1000,Sheet2!A:G,7,)</f>
        <v>0</v>
      </c>
      <c r="H1000" s="16">
        <v>0</v>
      </c>
      <c r="I1000" s="19">
        <f t="shared" si="27"/>
        <v>0</v>
      </c>
      <c r="J1000" s="16">
        <f>VLOOKUP(A1000,Sheet2!A:H,8,)</f>
        <v>0</v>
      </c>
      <c r="K1000" s="16"/>
      <c r="L1000" s="16"/>
      <c r="M1000" s="16"/>
      <c r="N1000" s="22"/>
      <c r="O1000" s="22"/>
    </row>
    <row r="1001" spans="1:15" ht="16" outlineLevel="3" x14ac:dyDescent="0.35">
      <c r="A1001" s="4" t="s">
        <v>2112</v>
      </c>
      <c r="B1001" s="5" t="s">
        <v>900</v>
      </c>
      <c r="C1001" s="5">
        <v>7</v>
      </c>
      <c r="D1001" s="8">
        <v>9.2137990509542494E-2</v>
      </c>
      <c r="E1001" s="6">
        <v>46442</v>
      </c>
      <c r="F1001" s="6">
        <v>46449</v>
      </c>
      <c r="G1001" s="16">
        <f>VLOOKUP(A1001,Sheet2!A:G,7,)</f>
        <v>0</v>
      </c>
      <c r="H1001" s="16">
        <v>0</v>
      </c>
      <c r="I1001" s="19">
        <f t="shared" si="27"/>
        <v>0</v>
      </c>
      <c r="J1001" s="16">
        <f>VLOOKUP(A1001,Sheet2!A:H,8,)</f>
        <v>0</v>
      </c>
      <c r="K1001" s="16"/>
      <c r="L1001" s="16"/>
      <c r="M1001" s="16"/>
      <c r="N1001" s="22"/>
      <c r="O1001" s="22"/>
    </row>
    <row r="1002" spans="1:15" ht="16" outlineLevel="3" x14ac:dyDescent="0.35">
      <c r="A1002" s="4" t="s">
        <v>2113</v>
      </c>
      <c r="B1002" s="5" t="s">
        <v>901</v>
      </c>
      <c r="C1002" s="5">
        <v>6</v>
      </c>
      <c r="D1002" s="8">
        <v>4.005941864034418E-2</v>
      </c>
      <c r="E1002" s="6">
        <v>46450</v>
      </c>
      <c r="F1002" s="6">
        <v>46460</v>
      </c>
      <c r="G1002" s="16">
        <f>VLOOKUP(A1002,Sheet2!A:G,7,)</f>
        <v>0</v>
      </c>
      <c r="H1002" s="16">
        <v>0</v>
      </c>
      <c r="I1002" s="19">
        <f t="shared" si="27"/>
        <v>0</v>
      </c>
      <c r="J1002" s="16">
        <f>VLOOKUP(A1002,Sheet2!A:H,8,)</f>
        <v>0</v>
      </c>
      <c r="K1002" s="16"/>
      <c r="L1002" s="16"/>
      <c r="M1002" s="16"/>
      <c r="N1002" s="22"/>
      <c r="O1002" s="22"/>
    </row>
    <row r="1003" spans="1:15" ht="16" outlineLevel="3" x14ac:dyDescent="0.35">
      <c r="A1003" s="4" t="s">
        <v>812</v>
      </c>
      <c r="B1003" s="5"/>
      <c r="C1003" s="5">
        <v>33</v>
      </c>
      <c r="D1003" s="8"/>
      <c r="E1003" s="6">
        <v>46404</v>
      </c>
      <c r="F1003" s="6">
        <v>46442</v>
      </c>
      <c r="G1003" s="17"/>
      <c r="H1003" s="16"/>
      <c r="I1003" s="16"/>
      <c r="J1003" s="16"/>
      <c r="K1003" s="16"/>
      <c r="L1003" s="16"/>
      <c r="M1003" s="16"/>
    </row>
    <row r="1004" spans="1:15" ht="16" outlineLevel="3" x14ac:dyDescent="0.35">
      <c r="A1004" s="4" t="s">
        <v>2114</v>
      </c>
      <c r="B1004" s="5" t="s">
        <v>902</v>
      </c>
      <c r="C1004" s="5">
        <v>5</v>
      </c>
      <c r="D1004" s="8">
        <v>4.0924087990631221E-2</v>
      </c>
      <c r="E1004" s="6">
        <v>46404</v>
      </c>
      <c r="F1004" s="6">
        <v>46408</v>
      </c>
      <c r="G1004" s="16">
        <f>VLOOKUP(A1004,Sheet2!A:G,7,)</f>
        <v>0</v>
      </c>
      <c r="H1004" s="16">
        <v>0</v>
      </c>
      <c r="I1004" s="19">
        <f t="shared" ref="I1004:I1011" si="28">IFERROR(J1004-H1004,0)</f>
        <v>0</v>
      </c>
      <c r="J1004" s="16">
        <f>VLOOKUP(A1004,Sheet2!A:H,8,)</f>
        <v>0</v>
      </c>
      <c r="K1004" s="16"/>
      <c r="L1004" s="16"/>
      <c r="M1004" s="16"/>
      <c r="N1004" s="22"/>
      <c r="O1004" s="22"/>
    </row>
    <row r="1005" spans="1:15" ht="16" outlineLevel="3" x14ac:dyDescent="0.35">
      <c r="A1005" s="4" t="s">
        <v>2115</v>
      </c>
      <c r="B1005" s="5" t="s">
        <v>903</v>
      </c>
      <c r="C1005" s="5">
        <v>7</v>
      </c>
      <c r="D1005" s="8">
        <v>4.6188849892674792E-2</v>
      </c>
      <c r="E1005" s="6">
        <v>46410</v>
      </c>
      <c r="F1005" s="6">
        <v>46417</v>
      </c>
      <c r="G1005" s="16">
        <f>VLOOKUP(A1005,Sheet2!A:G,7,)</f>
        <v>0</v>
      </c>
      <c r="H1005" s="16">
        <v>0</v>
      </c>
      <c r="I1005" s="19">
        <f t="shared" si="28"/>
        <v>0</v>
      </c>
      <c r="J1005" s="16">
        <f>VLOOKUP(A1005,Sheet2!A:H,8,)</f>
        <v>0</v>
      </c>
      <c r="K1005" s="16"/>
      <c r="L1005" s="16"/>
      <c r="M1005" s="16"/>
      <c r="N1005" s="22"/>
      <c r="O1005" s="22"/>
    </row>
    <row r="1006" spans="1:15" ht="16" outlineLevel="3" x14ac:dyDescent="0.35">
      <c r="A1006" s="4" t="s">
        <v>2116</v>
      </c>
      <c r="B1006" s="5" t="s">
        <v>904</v>
      </c>
      <c r="C1006" s="5">
        <v>8</v>
      </c>
      <c r="D1006" s="8">
        <v>3.1889965945010479E-2</v>
      </c>
      <c r="E1006" s="6">
        <v>46410</v>
      </c>
      <c r="F1006" s="6">
        <v>46418</v>
      </c>
      <c r="G1006" s="16">
        <f>VLOOKUP(A1006,Sheet2!A:G,7,)</f>
        <v>0</v>
      </c>
      <c r="H1006" s="16">
        <v>0</v>
      </c>
      <c r="I1006" s="19">
        <f t="shared" si="28"/>
        <v>0</v>
      </c>
      <c r="J1006" s="16">
        <f>VLOOKUP(A1006,Sheet2!A:H,8,)</f>
        <v>0</v>
      </c>
      <c r="K1006" s="16"/>
      <c r="L1006" s="16"/>
      <c r="M1006" s="16"/>
      <c r="N1006" s="22"/>
      <c r="O1006" s="22"/>
    </row>
    <row r="1007" spans="1:15" ht="16" outlineLevel="3" x14ac:dyDescent="0.35">
      <c r="A1007" s="4" t="s">
        <v>2117</v>
      </c>
      <c r="B1007" s="5" t="s">
        <v>905</v>
      </c>
      <c r="C1007" s="5">
        <v>10</v>
      </c>
      <c r="D1007" s="8">
        <v>3.375582033757496E-2</v>
      </c>
      <c r="E1007" s="6">
        <v>46410</v>
      </c>
      <c r="F1007" s="6">
        <v>46420</v>
      </c>
      <c r="G1007" s="16">
        <f>VLOOKUP(A1007,Sheet2!A:G,7,)</f>
        <v>0</v>
      </c>
      <c r="H1007" s="16">
        <v>0</v>
      </c>
      <c r="I1007" s="19">
        <f t="shared" si="28"/>
        <v>0</v>
      </c>
      <c r="J1007" s="16">
        <f>VLOOKUP(A1007,Sheet2!A:H,8,)</f>
        <v>0</v>
      </c>
      <c r="K1007" s="16"/>
      <c r="L1007" s="16"/>
      <c r="M1007" s="16"/>
      <c r="N1007" s="22"/>
      <c r="O1007" s="22"/>
    </row>
    <row r="1008" spans="1:15" ht="16" outlineLevel="3" x14ac:dyDescent="0.35">
      <c r="A1008" s="4" t="s">
        <v>2118</v>
      </c>
      <c r="B1008" s="5" t="s">
        <v>906</v>
      </c>
      <c r="C1008" s="5">
        <v>7</v>
      </c>
      <c r="D1008" s="8">
        <v>3.7075384496567984E-2</v>
      </c>
      <c r="E1008" s="6">
        <v>46421</v>
      </c>
      <c r="F1008" s="6">
        <v>46428</v>
      </c>
      <c r="G1008" s="16">
        <f>VLOOKUP(A1008,Sheet2!A:G,7,)</f>
        <v>0</v>
      </c>
      <c r="H1008" s="16">
        <v>0</v>
      </c>
      <c r="I1008" s="19">
        <f t="shared" si="28"/>
        <v>0</v>
      </c>
      <c r="J1008" s="16">
        <f>VLOOKUP(A1008,Sheet2!A:H,8,)</f>
        <v>0</v>
      </c>
      <c r="K1008" s="16"/>
      <c r="L1008" s="16"/>
      <c r="M1008" s="16"/>
      <c r="N1008" s="22"/>
      <c r="O1008" s="22"/>
    </row>
    <row r="1009" spans="1:15" ht="16" outlineLevel="3" x14ac:dyDescent="0.35">
      <c r="A1009" s="4" t="s">
        <v>2119</v>
      </c>
      <c r="B1009" s="5" t="s">
        <v>907</v>
      </c>
      <c r="C1009" s="5">
        <v>8</v>
      </c>
      <c r="D1009" s="8">
        <v>2.3306925540116021E-2</v>
      </c>
      <c r="E1009" s="6">
        <v>46429</v>
      </c>
      <c r="F1009" s="6">
        <v>46438</v>
      </c>
      <c r="G1009" s="16">
        <f>VLOOKUP(A1009,Sheet2!A:G,7,)</f>
        <v>0</v>
      </c>
      <c r="H1009" s="16">
        <v>0</v>
      </c>
      <c r="I1009" s="19">
        <f t="shared" si="28"/>
        <v>0</v>
      </c>
      <c r="J1009" s="16">
        <f>VLOOKUP(A1009,Sheet2!A:H,8,)</f>
        <v>0</v>
      </c>
      <c r="K1009" s="16"/>
      <c r="L1009" s="16"/>
      <c r="M1009" s="16"/>
      <c r="N1009" s="22"/>
      <c r="O1009" s="22"/>
    </row>
    <row r="1010" spans="1:15" ht="16" outlineLevel="3" x14ac:dyDescent="0.35">
      <c r="A1010" s="4" t="s">
        <v>2120</v>
      </c>
      <c r="B1010" s="5" t="s">
        <v>908</v>
      </c>
      <c r="C1010" s="5">
        <v>7</v>
      </c>
      <c r="D1010" s="8">
        <v>0.15241784162306249</v>
      </c>
      <c r="E1010" s="6">
        <v>46434</v>
      </c>
      <c r="F1010" s="6">
        <v>46442</v>
      </c>
      <c r="G1010" s="16">
        <f>VLOOKUP(A1010,Sheet2!A:G,7,)</f>
        <v>0</v>
      </c>
      <c r="H1010" s="16">
        <v>0</v>
      </c>
      <c r="I1010" s="19">
        <f t="shared" si="28"/>
        <v>0</v>
      </c>
      <c r="J1010" s="16">
        <f>VLOOKUP(A1010,Sheet2!A:H,8,)</f>
        <v>0</v>
      </c>
      <c r="K1010" s="16"/>
      <c r="L1010" s="16"/>
      <c r="M1010" s="16"/>
      <c r="N1010" s="22"/>
      <c r="O1010" s="22"/>
    </row>
    <row r="1011" spans="1:15" ht="16" outlineLevel="3" x14ac:dyDescent="0.35">
      <c r="A1011" s="4" t="s">
        <v>2121</v>
      </c>
      <c r="B1011" s="5" t="s">
        <v>909</v>
      </c>
      <c r="C1011" s="5">
        <v>7</v>
      </c>
      <c r="D1011" s="8">
        <v>1.1002094268903381E-2</v>
      </c>
      <c r="E1011" s="6">
        <v>46434</v>
      </c>
      <c r="F1011" s="6">
        <v>46442</v>
      </c>
      <c r="G1011" s="16">
        <f>VLOOKUP(A1011,Sheet2!A:G,7,)</f>
        <v>0</v>
      </c>
      <c r="H1011" s="16">
        <v>0</v>
      </c>
      <c r="I1011" s="19">
        <f t="shared" si="28"/>
        <v>0</v>
      </c>
      <c r="J1011" s="16">
        <f>VLOOKUP(A1011,Sheet2!A:H,8,)</f>
        <v>0</v>
      </c>
      <c r="K1011" s="16"/>
      <c r="L1011" s="16"/>
      <c r="M1011" s="16"/>
      <c r="N1011" s="22"/>
      <c r="O1011" s="22"/>
    </row>
    <row r="1012" spans="1:15" ht="16" outlineLevel="3" x14ac:dyDescent="0.35">
      <c r="A1012" s="4" t="s">
        <v>820</v>
      </c>
      <c r="B1012" s="5"/>
      <c r="C1012" s="5">
        <v>42</v>
      </c>
      <c r="D1012" s="8"/>
      <c r="E1012" s="6">
        <v>46396</v>
      </c>
      <c r="F1012" s="6">
        <v>46445</v>
      </c>
      <c r="G1012" s="17"/>
      <c r="H1012" s="16"/>
      <c r="I1012" s="16"/>
      <c r="J1012" s="16"/>
      <c r="K1012" s="16"/>
      <c r="L1012" s="16"/>
      <c r="M1012" s="16"/>
    </row>
    <row r="1013" spans="1:15" ht="16" outlineLevel="3" x14ac:dyDescent="0.35">
      <c r="A1013" s="4" t="s">
        <v>2122</v>
      </c>
      <c r="B1013" s="5" t="s">
        <v>910</v>
      </c>
      <c r="C1013" s="5">
        <v>6</v>
      </c>
      <c r="D1013" s="8">
        <v>1.8189352899830626E-2</v>
      </c>
      <c r="E1013" s="6">
        <v>46396</v>
      </c>
      <c r="F1013" s="6">
        <v>46401</v>
      </c>
      <c r="G1013" s="16">
        <f>VLOOKUP(A1013,Sheet2!A:G,7,)</f>
        <v>0</v>
      </c>
      <c r="H1013" s="16">
        <v>0</v>
      </c>
      <c r="I1013" s="19">
        <f t="shared" ref="I1013:I1018" si="29">IFERROR(J1013-H1013,0)</f>
        <v>0</v>
      </c>
      <c r="J1013" s="16">
        <f>VLOOKUP(A1013,Sheet2!A:H,8,)</f>
        <v>0</v>
      </c>
      <c r="K1013" s="16"/>
      <c r="L1013" s="16"/>
      <c r="M1013" s="16"/>
      <c r="N1013" s="22"/>
      <c r="O1013" s="22"/>
    </row>
    <row r="1014" spans="1:15" ht="16" outlineLevel="3" x14ac:dyDescent="0.35">
      <c r="A1014" s="4" t="s">
        <v>2123</v>
      </c>
      <c r="B1014" s="5" t="s">
        <v>911</v>
      </c>
      <c r="C1014" s="5">
        <v>6</v>
      </c>
      <c r="D1014" s="8">
        <v>2.9870898073336139E-2</v>
      </c>
      <c r="E1014" s="6">
        <v>46396</v>
      </c>
      <c r="F1014" s="6">
        <v>46401</v>
      </c>
      <c r="G1014" s="16">
        <f>VLOOKUP(A1014,Sheet2!A:G,7,)</f>
        <v>0</v>
      </c>
      <c r="H1014" s="16">
        <v>0</v>
      </c>
      <c r="I1014" s="19">
        <f t="shared" si="29"/>
        <v>0</v>
      </c>
      <c r="J1014" s="16">
        <f>VLOOKUP(A1014,Sheet2!A:H,8,)</f>
        <v>0</v>
      </c>
      <c r="K1014" s="16"/>
      <c r="L1014" s="16"/>
      <c r="M1014" s="16"/>
      <c r="N1014" s="22"/>
      <c r="O1014" s="22"/>
    </row>
    <row r="1015" spans="1:15" ht="16" outlineLevel="3" x14ac:dyDescent="0.35">
      <c r="A1015" s="4" t="s">
        <v>2124</v>
      </c>
      <c r="B1015" s="5" t="s">
        <v>912</v>
      </c>
      <c r="C1015" s="5">
        <v>10</v>
      </c>
      <c r="D1015" s="8">
        <v>1.8395259914251727E-2</v>
      </c>
      <c r="E1015" s="6">
        <v>46396</v>
      </c>
      <c r="F1015" s="6">
        <v>46406</v>
      </c>
      <c r="G1015" s="16">
        <f>VLOOKUP(A1015,Sheet2!A:G,7,)</f>
        <v>0</v>
      </c>
      <c r="H1015" s="16">
        <v>0</v>
      </c>
      <c r="I1015" s="19">
        <f t="shared" si="29"/>
        <v>0</v>
      </c>
      <c r="J1015" s="16">
        <f>VLOOKUP(A1015,Sheet2!A:H,8,)</f>
        <v>0</v>
      </c>
      <c r="K1015" s="16"/>
      <c r="L1015" s="16"/>
      <c r="M1015" s="16"/>
      <c r="N1015" s="22"/>
      <c r="O1015" s="22"/>
    </row>
    <row r="1016" spans="1:15" ht="16" outlineLevel="3" x14ac:dyDescent="0.35">
      <c r="A1016" s="4" t="s">
        <v>2125</v>
      </c>
      <c r="B1016" s="5" t="s">
        <v>913</v>
      </c>
      <c r="C1016" s="5">
        <v>9</v>
      </c>
      <c r="D1016" s="8">
        <v>2.4892415061113449E-2</v>
      </c>
      <c r="E1016" s="6">
        <v>46434</v>
      </c>
      <c r="F1016" s="6">
        <v>46445</v>
      </c>
      <c r="G1016" s="16">
        <f>VLOOKUP(A1016,Sheet2!A:G,7,)</f>
        <v>0</v>
      </c>
      <c r="H1016" s="16">
        <v>0</v>
      </c>
      <c r="I1016" s="19">
        <f t="shared" si="29"/>
        <v>0</v>
      </c>
      <c r="J1016" s="16">
        <f>VLOOKUP(A1016,Sheet2!A:H,8,)</f>
        <v>0</v>
      </c>
      <c r="K1016" s="16"/>
      <c r="L1016" s="16"/>
      <c r="M1016" s="16"/>
      <c r="N1016" s="22"/>
      <c r="O1016" s="22"/>
    </row>
    <row r="1017" spans="1:15" ht="16" outlineLevel="3" x14ac:dyDescent="0.35">
      <c r="A1017" s="4" t="s">
        <v>2126</v>
      </c>
      <c r="B1017" s="5" t="s">
        <v>914</v>
      </c>
      <c r="C1017" s="5">
        <v>9</v>
      </c>
      <c r="D1017" s="8">
        <v>1.5329383261876443E-2</v>
      </c>
      <c r="E1017" s="6">
        <v>46434</v>
      </c>
      <c r="F1017" s="6">
        <v>46445</v>
      </c>
      <c r="G1017" s="16">
        <f>VLOOKUP(A1017,Sheet2!A:G,7,)</f>
        <v>0</v>
      </c>
      <c r="H1017" s="16">
        <v>0</v>
      </c>
      <c r="I1017" s="19">
        <f t="shared" si="29"/>
        <v>0</v>
      </c>
      <c r="J1017" s="16">
        <f>VLOOKUP(A1017,Sheet2!A:H,8,)</f>
        <v>0</v>
      </c>
      <c r="K1017" s="16"/>
      <c r="L1017" s="16"/>
      <c r="M1017" s="16"/>
      <c r="N1017" s="22"/>
      <c r="O1017" s="22"/>
    </row>
    <row r="1018" spans="1:15" ht="16" outlineLevel="3" x14ac:dyDescent="0.35">
      <c r="A1018" s="4" t="s">
        <v>2127</v>
      </c>
      <c r="B1018" s="5" t="s">
        <v>915</v>
      </c>
      <c r="C1018" s="5">
        <v>9</v>
      </c>
      <c r="D1018" s="8">
        <v>1.5157794083192191E-2</v>
      </c>
      <c r="E1018" s="6">
        <v>46434</v>
      </c>
      <c r="F1018" s="6">
        <v>46445</v>
      </c>
      <c r="G1018" s="16">
        <f>VLOOKUP(A1018,Sheet2!A:G,7,)</f>
        <v>0</v>
      </c>
      <c r="H1018" s="16">
        <v>0</v>
      </c>
      <c r="I1018" s="19">
        <f t="shared" si="29"/>
        <v>0</v>
      </c>
      <c r="J1018" s="16">
        <f>VLOOKUP(A1018,Sheet2!A:H,8,)</f>
        <v>0</v>
      </c>
      <c r="K1018" s="16"/>
      <c r="L1018" s="16"/>
      <c r="M1018" s="16"/>
      <c r="N1018" s="22"/>
      <c r="O1018" s="22"/>
    </row>
    <row r="1019" spans="1:15" ht="16" outlineLevel="2" x14ac:dyDescent="0.35">
      <c r="A1019" s="4" t="s">
        <v>916</v>
      </c>
      <c r="B1019" s="5"/>
      <c r="C1019" s="5">
        <v>78</v>
      </c>
      <c r="D1019" s="8"/>
      <c r="E1019" s="6">
        <v>46359</v>
      </c>
      <c r="F1019" s="6">
        <v>46450</v>
      </c>
      <c r="G1019" s="17"/>
      <c r="H1019" s="16"/>
      <c r="I1019" s="16"/>
      <c r="J1019" s="16"/>
      <c r="K1019" s="16"/>
      <c r="L1019" s="16"/>
      <c r="M1019" s="16"/>
    </row>
    <row r="1020" spans="1:15" ht="16" outlineLevel="3" x14ac:dyDescent="0.35">
      <c r="A1020" s="4" t="s">
        <v>917</v>
      </c>
      <c r="B1020" s="5"/>
      <c r="C1020" s="5">
        <v>53</v>
      </c>
      <c r="D1020" s="8"/>
      <c r="E1020" s="6">
        <v>46359</v>
      </c>
      <c r="F1020" s="6">
        <v>46420</v>
      </c>
      <c r="G1020" s="17"/>
      <c r="H1020" s="16"/>
      <c r="I1020" s="16"/>
      <c r="J1020" s="16"/>
      <c r="K1020" s="16"/>
      <c r="L1020" s="16"/>
      <c r="M1020" s="16"/>
    </row>
    <row r="1021" spans="1:15" ht="16" outlineLevel="3" x14ac:dyDescent="0.35">
      <c r="A1021" s="4" t="s">
        <v>2128</v>
      </c>
      <c r="B1021" s="5" t="s">
        <v>918</v>
      </c>
      <c r="C1021" s="5">
        <v>6</v>
      </c>
      <c r="D1021" s="8">
        <v>2.5526641532190617E-2</v>
      </c>
      <c r="E1021" s="6">
        <v>46359</v>
      </c>
      <c r="F1021" s="6">
        <v>46365</v>
      </c>
      <c r="G1021" s="16">
        <f>VLOOKUP(A1021,Sheet2!A:G,7,)</f>
        <v>0</v>
      </c>
      <c r="H1021" s="16">
        <v>0</v>
      </c>
      <c r="I1021" s="19">
        <f t="shared" ref="I1021:I1027" si="30">IFERROR(J1021-H1021,0)</f>
        <v>0</v>
      </c>
      <c r="J1021" s="16">
        <f>VLOOKUP(A1021,Sheet2!A:H,8,)</f>
        <v>0</v>
      </c>
      <c r="K1021" s="16"/>
      <c r="L1021" s="16"/>
      <c r="M1021" s="16"/>
      <c r="N1021" s="22"/>
      <c r="O1021" s="22"/>
    </row>
    <row r="1022" spans="1:15" ht="16" outlineLevel="3" x14ac:dyDescent="0.35">
      <c r="A1022" s="4" t="s">
        <v>2129</v>
      </c>
      <c r="B1022" s="5" t="s">
        <v>919</v>
      </c>
      <c r="C1022" s="5">
        <v>6</v>
      </c>
      <c r="D1022" s="8">
        <v>3.8289962298285921E-2</v>
      </c>
      <c r="E1022" s="6">
        <v>46366</v>
      </c>
      <c r="F1022" s="6">
        <v>46372</v>
      </c>
      <c r="G1022" s="16">
        <f>VLOOKUP(A1022,Sheet2!A:G,7,)</f>
        <v>0</v>
      </c>
      <c r="H1022" s="16">
        <v>0</v>
      </c>
      <c r="I1022" s="19">
        <f t="shared" si="30"/>
        <v>0</v>
      </c>
      <c r="J1022" s="16">
        <f>VLOOKUP(A1022,Sheet2!A:H,8,)</f>
        <v>0</v>
      </c>
      <c r="K1022" s="16"/>
      <c r="L1022" s="16"/>
      <c r="M1022" s="16"/>
      <c r="N1022" s="22"/>
      <c r="O1022" s="22"/>
    </row>
    <row r="1023" spans="1:15" ht="16" outlineLevel="3" x14ac:dyDescent="0.35">
      <c r="A1023" s="4" t="s">
        <v>2130</v>
      </c>
      <c r="B1023" s="5" t="s">
        <v>920</v>
      </c>
      <c r="C1023" s="5">
        <v>7</v>
      </c>
      <c r="D1023" s="8">
        <v>0.1385944439657423</v>
      </c>
      <c r="E1023" s="6">
        <v>46373</v>
      </c>
      <c r="F1023" s="6">
        <v>46380</v>
      </c>
      <c r="G1023" s="16">
        <f>VLOOKUP(A1023,Sheet2!A:G,7,)</f>
        <v>0</v>
      </c>
      <c r="H1023" s="16">
        <v>0</v>
      </c>
      <c r="I1023" s="19">
        <f t="shared" si="30"/>
        <v>0</v>
      </c>
      <c r="J1023" s="16">
        <f>VLOOKUP(A1023,Sheet2!A:H,8,)</f>
        <v>0</v>
      </c>
      <c r="K1023" s="16"/>
      <c r="L1023" s="16"/>
      <c r="M1023" s="16"/>
      <c r="N1023" s="22"/>
      <c r="O1023" s="22"/>
    </row>
    <row r="1024" spans="1:15" ht="16" outlineLevel="3" x14ac:dyDescent="0.35">
      <c r="A1024" s="4" t="s">
        <v>2131</v>
      </c>
      <c r="B1024" s="5" t="s">
        <v>921</v>
      </c>
      <c r="C1024" s="5">
        <v>7</v>
      </c>
      <c r="D1024" s="8">
        <v>0.20789166594861341</v>
      </c>
      <c r="E1024" s="6">
        <v>46382</v>
      </c>
      <c r="F1024" s="6">
        <v>46389</v>
      </c>
      <c r="G1024" s="16">
        <f>VLOOKUP(A1024,Sheet2!A:G,7,)</f>
        <v>0</v>
      </c>
      <c r="H1024" s="16">
        <v>0</v>
      </c>
      <c r="I1024" s="19">
        <f t="shared" si="30"/>
        <v>0</v>
      </c>
      <c r="J1024" s="16">
        <f>VLOOKUP(A1024,Sheet2!A:H,8,)</f>
        <v>0</v>
      </c>
      <c r="K1024" s="16"/>
      <c r="L1024" s="16"/>
      <c r="M1024" s="16"/>
      <c r="N1024" s="22"/>
      <c r="O1024" s="22"/>
    </row>
    <row r="1025" spans="1:15" ht="16" outlineLevel="3" x14ac:dyDescent="0.35">
      <c r="A1025" s="4" t="s">
        <v>2132</v>
      </c>
      <c r="B1025" s="5" t="s">
        <v>922</v>
      </c>
      <c r="C1025" s="5">
        <v>12</v>
      </c>
      <c r="D1025" s="8">
        <v>0</v>
      </c>
      <c r="E1025" s="6">
        <v>46390</v>
      </c>
      <c r="F1025" s="6">
        <v>46403</v>
      </c>
      <c r="G1025" s="16">
        <f>VLOOKUP(A1025,Sheet2!A:G,7,)</f>
        <v>0</v>
      </c>
      <c r="H1025" s="16">
        <v>0</v>
      </c>
      <c r="I1025" s="19">
        <f t="shared" si="30"/>
        <v>0</v>
      </c>
      <c r="J1025" s="16">
        <f>VLOOKUP(A1025,Sheet2!A:H,8,)</f>
        <v>0</v>
      </c>
      <c r="K1025" s="16"/>
      <c r="L1025" s="16"/>
      <c r="M1025" s="16"/>
      <c r="N1025" s="22"/>
      <c r="O1025" s="22"/>
    </row>
    <row r="1026" spans="1:15" ht="16" outlineLevel="3" x14ac:dyDescent="0.35">
      <c r="A1026" s="4" t="s">
        <v>2133</v>
      </c>
      <c r="B1026" s="5" t="s">
        <v>923</v>
      </c>
      <c r="C1026" s="5">
        <v>7</v>
      </c>
      <c r="D1026" s="8">
        <v>1.9028124150217773E-2</v>
      </c>
      <c r="E1026" s="6">
        <v>46404</v>
      </c>
      <c r="F1026" s="6">
        <v>46411</v>
      </c>
      <c r="G1026" s="16">
        <f>VLOOKUP(A1026,Sheet2!A:G,7,)</f>
        <v>0</v>
      </c>
      <c r="H1026" s="16">
        <v>0</v>
      </c>
      <c r="I1026" s="19">
        <f t="shared" si="30"/>
        <v>0</v>
      </c>
      <c r="J1026" s="16">
        <f>VLOOKUP(A1026,Sheet2!A:H,8,)</f>
        <v>0</v>
      </c>
      <c r="K1026" s="16"/>
      <c r="L1026" s="16"/>
      <c r="M1026" s="16"/>
      <c r="N1026" s="22"/>
      <c r="O1026" s="22"/>
    </row>
    <row r="1027" spans="1:15" ht="16" outlineLevel="3" x14ac:dyDescent="0.35">
      <c r="A1027" s="4" t="s">
        <v>2134</v>
      </c>
      <c r="B1027" s="5" t="s">
        <v>924</v>
      </c>
      <c r="C1027" s="5">
        <v>7</v>
      </c>
      <c r="D1027" s="8">
        <v>3.022811763242839E-2</v>
      </c>
      <c r="E1027" s="6">
        <v>46413</v>
      </c>
      <c r="F1027" s="6">
        <v>46420</v>
      </c>
      <c r="G1027" s="16">
        <f>VLOOKUP(A1027,Sheet2!A:G,7,)</f>
        <v>0</v>
      </c>
      <c r="H1027" s="16">
        <v>0</v>
      </c>
      <c r="I1027" s="19">
        <f t="shared" si="30"/>
        <v>0</v>
      </c>
      <c r="J1027" s="16">
        <f>VLOOKUP(A1027,Sheet2!A:H,8,)</f>
        <v>0</v>
      </c>
      <c r="K1027" s="16"/>
      <c r="L1027" s="16"/>
      <c r="M1027" s="16"/>
      <c r="N1027" s="22"/>
      <c r="O1027" s="22"/>
    </row>
    <row r="1028" spans="1:15" ht="16" outlineLevel="3" x14ac:dyDescent="0.35">
      <c r="A1028" s="4" t="s">
        <v>725</v>
      </c>
      <c r="B1028" s="5"/>
      <c r="C1028" s="5">
        <v>8</v>
      </c>
      <c r="D1028" s="8"/>
      <c r="E1028" s="6">
        <v>46404</v>
      </c>
      <c r="F1028" s="6">
        <v>46412</v>
      </c>
      <c r="G1028" s="17"/>
      <c r="H1028" s="16"/>
      <c r="I1028" s="16"/>
      <c r="J1028" s="16"/>
      <c r="K1028" s="16"/>
      <c r="L1028" s="16"/>
      <c r="M1028" s="16"/>
    </row>
    <row r="1029" spans="1:15" ht="16" outlineLevel="3" x14ac:dyDescent="0.35">
      <c r="A1029" s="4" t="s">
        <v>2135</v>
      </c>
      <c r="B1029" s="5" t="s">
        <v>925</v>
      </c>
      <c r="C1029" s="5">
        <v>8</v>
      </c>
      <c r="D1029" s="8">
        <v>6.4714617024293472E-2</v>
      </c>
      <c r="E1029" s="6">
        <v>46404</v>
      </c>
      <c r="F1029" s="6">
        <v>46412</v>
      </c>
      <c r="G1029" s="16">
        <f>VLOOKUP(A1029,Sheet2!A:G,7,)</f>
        <v>0</v>
      </c>
      <c r="H1029" s="16">
        <v>0</v>
      </c>
      <c r="I1029" s="19">
        <f>IFERROR(J1029-H1029,0)</f>
        <v>0</v>
      </c>
      <c r="J1029" s="16">
        <f>VLOOKUP(A1029,Sheet2!A:H,8,)</f>
        <v>0</v>
      </c>
      <c r="K1029" s="16"/>
      <c r="L1029" s="16"/>
      <c r="M1029" s="16"/>
      <c r="N1029" s="22"/>
      <c r="O1029" s="22"/>
    </row>
    <row r="1030" spans="1:15" ht="16" outlineLevel="3" x14ac:dyDescent="0.35">
      <c r="A1030" s="4" t="s">
        <v>698</v>
      </c>
      <c r="B1030" s="5"/>
      <c r="C1030" s="5">
        <v>27</v>
      </c>
      <c r="D1030" s="8"/>
      <c r="E1030" s="6">
        <v>46413</v>
      </c>
      <c r="F1030" s="6">
        <v>46445</v>
      </c>
      <c r="G1030" s="17"/>
      <c r="H1030" s="16"/>
      <c r="I1030" s="16"/>
      <c r="J1030" s="16"/>
      <c r="K1030" s="16"/>
      <c r="L1030" s="16"/>
      <c r="M1030" s="16"/>
    </row>
    <row r="1031" spans="1:15" ht="16" outlineLevel="3" x14ac:dyDescent="0.35">
      <c r="A1031" s="4" t="s">
        <v>2136</v>
      </c>
      <c r="B1031" s="5" t="s">
        <v>926</v>
      </c>
      <c r="C1031" s="5">
        <v>10</v>
      </c>
      <c r="D1031" s="8">
        <v>0.23137316009511849</v>
      </c>
      <c r="E1031" s="6">
        <v>46413</v>
      </c>
      <c r="F1031" s="6">
        <v>46424</v>
      </c>
      <c r="G1031" s="16">
        <f>VLOOKUP(A1031,Sheet2!A:G,7,)</f>
        <v>0</v>
      </c>
      <c r="H1031" s="16">
        <v>0</v>
      </c>
      <c r="I1031" s="19">
        <f>IFERROR(J1031-H1031,0)</f>
        <v>0</v>
      </c>
      <c r="J1031" s="16">
        <f>VLOOKUP(A1031,Sheet2!A:H,8,)</f>
        <v>0</v>
      </c>
      <c r="K1031" s="16"/>
      <c r="L1031" s="16"/>
      <c r="M1031" s="16"/>
      <c r="N1031" s="22"/>
      <c r="O1031" s="22"/>
    </row>
    <row r="1032" spans="1:15" ht="16" outlineLevel="3" x14ac:dyDescent="0.35">
      <c r="A1032" s="4" t="s">
        <v>2137</v>
      </c>
      <c r="B1032" s="5" t="s">
        <v>927</v>
      </c>
      <c r="C1032" s="5">
        <v>10</v>
      </c>
      <c r="D1032" s="8">
        <v>3.8562193349186424E-2</v>
      </c>
      <c r="E1032" s="6">
        <v>46413</v>
      </c>
      <c r="F1032" s="6">
        <v>46424</v>
      </c>
      <c r="G1032" s="16">
        <f>VLOOKUP(A1032,Sheet2!A:G,7,)</f>
        <v>0</v>
      </c>
      <c r="H1032" s="16">
        <v>0</v>
      </c>
      <c r="I1032" s="19">
        <f>IFERROR(J1032-H1032,0)</f>
        <v>0</v>
      </c>
      <c r="J1032" s="16">
        <f>VLOOKUP(A1032,Sheet2!A:H,8,)</f>
        <v>0</v>
      </c>
      <c r="K1032" s="16"/>
      <c r="L1032" s="16"/>
      <c r="M1032" s="16"/>
      <c r="N1032" s="22"/>
      <c r="O1032" s="22"/>
    </row>
    <row r="1033" spans="1:15" ht="16" outlineLevel="3" x14ac:dyDescent="0.35">
      <c r="A1033" s="4" t="s">
        <v>2138</v>
      </c>
      <c r="B1033" s="5" t="s">
        <v>928</v>
      </c>
      <c r="C1033" s="5">
        <v>5</v>
      </c>
      <c r="D1033" s="8">
        <v>6.4731474862483717E-3</v>
      </c>
      <c r="E1033" s="6">
        <v>46439</v>
      </c>
      <c r="F1033" s="6">
        <v>46445</v>
      </c>
      <c r="G1033" s="16">
        <f>VLOOKUP(A1033,Sheet2!A:G,7,)</f>
        <v>0</v>
      </c>
      <c r="H1033" s="16">
        <v>0</v>
      </c>
      <c r="I1033" s="19">
        <f>IFERROR(J1033-H1033,0)</f>
        <v>0</v>
      </c>
      <c r="J1033" s="16">
        <f>VLOOKUP(A1033,Sheet2!A:H,8,)</f>
        <v>0</v>
      </c>
      <c r="K1033" s="16"/>
      <c r="L1033" s="16"/>
      <c r="M1033" s="16"/>
      <c r="N1033" s="22"/>
      <c r="O1033" s="22"/>
    </row>
    <row r="1034" spans="1:15" ht="16" outlineLevel="3" x14ac:dyDescent="0.35">
      <c r="A1034" s="4" t="s">
        <v>2139</v>
      </c>
      <c r="B1034" s="5" t="s">
        <v>929</v>
      </c>
      <c r="C1034" s="5">
        <v>5</v>
      </c>
      <c r="D1034" s="8">
        <v>8.4853305380921847E-3</v>
      </c>
      <c r="E1034" s="6">
        <v>46439</v>
      </c>
      <c r="F1034" s="6">
        <v>46445</v>
      </c>
      <c r="G1034" s="16">
        <f>VLOOKUP(A1034,Sheet2!A:G,7,)</f>
        <v>0</v>
      </c>
      <c r="H1034" s="16">
        <v>0</v>
      </c>
      <c r="I1034" s="19">
        <f>IFERROR(J1034-H1034,0)</f>
        <v>0</v>
      </c>
      <c r="J1034" s="16">
        <f>VLOOKUP(A1034,Sheet2!A:H,8,)</f>
        <v>0</v>
      </c>
      <c r="K1034" s="16"/>
      <c r="L1034" s="16"/>
      <c r="M1034" s="16"/>
      <c r="N1034" s="22"/>
      <c r="O1034" s="22"/>
    </row>
    <row r="1035" spans="1:15" ht="16" outlineLevel="3" x14ac:dyDescent="0.35">
      <c r="A1035" s="4" t="s">
        <v>2140</v>
      </c>
      <c r="B1035" s="5" t="s">
        <v>930</v>
      </c>
      <c r="C1035" s="5">
        <v>5</v>
      </c>
      <c r="D1035" s="8">
        <v>8.0556458888742896E-2</v>
      </c>
      <c r="E1035" s="6">
        <v>46439</v>
      </c>
      <c r="F1035" s="6">
        <v>46445</v>
      </c>
      <c r="G1035" s="16">
        <f>VLOOKUP(A1035,Sheet2!A:G,7,)</f>
        <v>0</v>
      </c>
      <c r="H1035" s="16">
        <v>0</v>
      </c>
      <c r="I1035" s="19">
        <f>IFERROR(J1035-H1035,0)</f>
        <v>0</v>
      </c>
      <c r="J1035" s="16">
        <f>VLOOKUP(A1035,Sheet2!A:H,8,)</f>
        <v>0</v>
      </c>
      <c r="K1035" s="16"/>
      <c r="L1035" s="16"/>
      <c r="M1035" s="16"/>
      <c r="N1035" s="22"/>
      <c r="O1035" s="22"/>
    </row>
    <row r="1036" spans="1:15" ht="16" outlineLevel="3" x14ac:dyDescent="0.35">
      <c r="A1036" s="4" t="s">
        <v>730</v>
      </c>
      <c r="B1036" s="5"/>
      <c r="C1036" s="5">
        <v>19</v>
      </c>
      <c r="D1036" s="8"/>
      <c r="E1036" s="6">
        <v>46412</v>
      </c>
      <c r="F1036" s="6">
        <v>46433</v>
      </c>
      <c r="G1036" s="17"/>
      <c r="H1036" s="16"/>
      <c r="I1036" s="16"/>
      <c r="J1036" s="16"/>
      <c r="K1036" s="16"/>
      <c r="L1036" s="16"/>
      <c r="M1036" s="16"/>
    </row>
    <row r="1037" spans="1:15" ht="16" outlineLevel="3" x14ac:dyDescent="0.35">
      <c r="A1037" s="4" t="s">
        <v>2141</v>
      </c>
      <c r="B1037" s="5" t="s">
        <v>931</v>
      </c>
      <c r="C1037" s="5">
        <v>5</v>
      </c>
      <c r="D1037" s="8">
        <v>0.14884198584781688</v>
      </c>
      <c r="E1037" s="6">
        <v>46412</v>
      </c>
      <c r="F1037" s="6">
        <v>46417</v>
      </c>
      <c r="G1037" s="16">
        <f>VLOOKUP(A1037,Sheet2!A:G,7,)</f>
        <v>0</v>
      </c>
      <c r="H1037" s="16">
        <v>0</v>
      </c>
      <c r="I1037" s="19">
        <f>IFERROR(J1037-H1037,0)</f>
        <v>0</v>
      </c>
      <c r="J1037" s="16">
        <f>VLOOKUP(A1037,Sheet2!A:H,8,)</f>
        <v>0</v>
      </c>
      <c r="K1037" s="16"/>
      <c r="L1037" s="16"/>
      <c r="M1037" s="16"/>
      <c r="N1037" s="22"/>
      <c r="O1037" s="22"/>
    </row>
    <row r="1038" spans="1:15" ht="16" outlineLevel="3" x14ac:dyDescent="0.35">
      <c r="A1038" s="4" t="s">
        <v>2142</v>
      </c>
      <c r="B1038" s="5" t="s">
        <v>932</v>
      </c>
      <c r="C1038" s="5">
        <v>5</v>
      </c>
      <c r="D1038" s="8">
        <v>2.297178909310597E-2</v>
      </c>
      <c r="E1038" s="6">
        <v>46413</v>
      </c>
      <c r="F1038" s="6">
        <v>46418</v>
      </c>
      <c r="G1038" s="16">
        <f>VLOOKUP(A1038,Sheet2!A:G,7,)</f>
        <v>0</v>
      </c>
      <c r="H1038" s="16">
        <v>0</v>
      </c>
      <c r="I1038" s="19">
        <f>IFERROR(J1038-H1038,0)</f>
        <v>0</v>
      </c>
      <c r="J1038" s="16">
        <f>VLOOKUP(A1038,Sheet2!A:H,8,)</f>
        <v>0</v>
      </c>
      <c r="K1038" s="16"/>
      <c r="L1038" s="16"/>
      <c r="M1038" s="16"/>
      <c r="N1038" s="22"/>
      <c r="O1038" s="22"/>
    </row>
    <row r="1039" spans="1:15" ht="16" outlineLevel="3" x14ac:dyDescent="0.35">
      <c r="A1039" s="4" t="s">
        <v>2143</v>
      </c>
      <c r="B1039" s="5" t="s">
        <v>933</v>
      </c>
      <c r="C1039" s="5">
        <v>4</v>
      </c>
      <c r="D1039" s="8">
        <v>3.4440858598819277E-2</v>
      </c>
      <c r="E1039" s="6">
        <v>46418</v>
      </c>
      <c r="F1039" s="6">
        <v>46421</v>
      </c>
      <c r="G1039" s="16">
        <f>VLOOKUP(A1039,Sheet2!A:G,7,)</f>
        <v>0</v>
      </c>
      <c r="H1039" s="16">
        <v>0</v>
      </c>
      <c r="I1039" s="19">
        <f>IFERROR(J1039-H1039,0)</f>
        <v>0</v>
      </c>
      <c r="J1039" s="16">
        <f>VLOOKUP(A1039,Sheet2!A:H,8,)</f>
        <v>0</v>
      </c>
      <c r="K1039" s="16"/>
      <c r="L1039" s="16"/>
      <c r="M1039" s="16"/>
      <c r="N1039" s="22"/>
      <c r="O1039" s="22"/>
    </row>
    <row r="1040" spans="1:15" ht="16" outlineLevel="3" x14ac:dyDescent="0.35">
      <c r="A1040" s="4" t="s">
        <v>2144</v>
      </c>
      <c r="B1040" s="5" t="s">
        <v>934</v>
      </c>
      <c r="C1040" s="5">
        <v>8</v>
      </c>
      <c r="D1040" s="8">
        <v>0.22959320852315301</v>
      </c>
      <c r="E1040" s="6">
        <v>46425</v>
      </c>
      <c r="F1040" s="6">
        <v>46433</v>
      </c>
      <c r="G1040" s="16">
        <f>VLOOKUP(A1040,Sheet2!A:G,7,)</f>
        <v>0</v>
      </c>
      <c r="H1040" s="16">
        <v>0</v>
      </c>
      <c r="I1040" s="19">
        <f>IFERROR(J1040-H1040,0)</f>
        <v>0</v>
      </c>
      <c r="J1040" s="16">
        <f>VLOOKUP(A1040,Sheet2!A:H,8,)</f>
        <v>0</v>
      </c>
      <c r="K1040" s="16"/>
      <c r="L1040" s="16"/>
      <c r="M1040" s="16"/>
      <c r="N1040" s="22"/>
      <c r="O1040" s="22"/>
    </row>
    <row r="1041" spans="1:15" ht="16" outlineLevel="3" x14ac:dyDescent="0.35">
      <c r="A1041" s="4" t="s">
        <v>734</v>
      </c>
      <c r="B1041" s="5"/>
      <c r="C1041" s="5">
        <v>6</v>
      </c>
      <c r="D1041" s="8"/>
      <c r="E1041" s="6">
        <v>46434</v>
      </c>
      <c r="F1041" s="6">
        <v>46441</v>
      </c>
      <c r="G1041" s="17"/>
      <c r="H1041" s="16"/>
      <c r="I1041" s="16"/>
      <c r="J1041" s="16"/>
      <c r="K1041" s="16"/>
      <c r="L1041" s="16"/>
      <c r="M1041" s="16"/>
    </row>
    <row r="1042" spans="1:15" ht="16" outlineLevel="3" x14ac:dyDescent="0.35">
      <c r="A1042" s="4" t="s">
        <v>2145</v>
      </c>
      <c r="B1042" s="5" t="s">
        <v>935</v>
      </c>
      <c r="C1042" s="5">
        <v>2</v>
      </c>
      <c r="D1042" s="8">
        <v>1.0548119901857292E-2</v>
      </c>
      <c r="E1042" s="6">
        <v>46434</v>
      </c>
      <c r="F1042" s="6">
        <v>46435</v>
      </c>
      <c r="G1042" s="16">
        <f>VLOOKUP(A1042,Sheet2!A:G,7,)</f>
        <v>0</v>
      </c>
      <c r="H1042" s="16">
        <v>0</v>
      </c>
      <c r="I1042" s="19">
        <f>IFERROR(J1042-H1042,0)</f>
        <v>0</v>
      </c>
      <c r="J1042" s="16">
        <f>VLOOKUP(A1042,Sheet2!A:H,8,)</f>
        <v>0</v>
      </c>
      <c r="K1042" s="16"/>
      <c r="L1042" s="16"/>
      <c r="M1042" s="16"/>
      <c r="N1042" s="22"/>
      <c r="O1042" s="22"/>
    </row>
    <row r="1043" spans="1:15" ht="16" outlineLevel="3" x14ac:dyDescent="0.35">
      <c r="A1043" s="4" t="s">
        <v>2146</v>
      </c>
      <c r="B1043" s="5" t="s">
        <v>936</v>
      </c>
      <c r="C1043" s="5">
        <v>4</v>
      </c>
      <c r="D1043" s="8">
        <v>2.0683458908977725E-2</v>
      </c>
      <c r="E1043" s="6">
        <v>46434</v>
      </c>
      <c r="F1043" s="6">
        <v>46438</v>
      </c>
      <c r="G1043" s="16">
        <f>VLOOKUP(A1043,Sheet2!A:G,7,)</f>
        <v>0</v>
      </c>
      <c r="H1043" s="16">
        <v>0</v>
      </c>
      <c r="I1043" s="19">
        <f>IFERROR(J1043-H1043,0)</f>
        <v>0</v>
      </c>
      <c r="J1043" s="16">
        <f>VLOOKUP(A1043,Sheet2!A:H,8,)</f>
        <v>0</v>
      </c>
      <c r="K1043" s="16"/>
      <c r="L1043" s="16"/>
      <c r="M1043" s="16"/>
      <c r="N1043" s="22"/>
      <c r="O1043" s="22"/>
    </row>
    <row r="1044" spans="1:15" ht="16" outlineLevel="3" x14ac:dyDescent="0.35">
      <c r="A1044" s="4" t="s">
        <v>2147</v>
      </c>
      <c r="B1044" s="5" t="s">
        <v>937</v>
      </c>
      <c r="C1044" s="5">
        <v>6</v>
      </c>
      <c r="D1044" s="8">
        <v>2.2457657825654152E-2</v>
      </c>
      <c r="E1044" s="6">
        <v>46434</v>
      </c>
      <c r="F1044" s="6">
        <v>46441</v>
      </c>
      <c r="G1044" s="16">
        <f>VLOOKUP(A1044,Sheet2!A:G,7,)</f>
        <v>0</v>
      </c>
      <c r="H1044" s="16">
        <v>0</v>
      </c>
      <c r="I1044" s="19">
        <f>IFERROR(J1044-H1044,0)</f>
        <v>0</v>
      </c>
      <c r="J1044" s="16">
        <f>VLOOKUP(A1044,Sheet2!A:H,8,)</f>
        <v>0</v>
      </c>
      <c r="K1044" s="16"/>
      <c r="L1044" s="16"/>
      <c r="M1044" s="16"/>
      <c r="N1044" s="22"/>
      <c r="O1044" s="22"/>
    </row>
    <row r="1045" spans="1:15" ht="16" outlineLevel="3" x14ac:dyDescent="0.35">
      <c r="A1045" s="4" t="s">
        <v>739</v>
      </c>
      <c r="B1045" s="5"/>
      <c r="C1045" s="5">
        <v>17</v>
      </c>
      <c r="D1045" s="8"/>
      <c r="E1045" s="6">
        <v>46413</v>
      </c>
      <c r="F1045" s="6">
        <v>46432</v>
      </c>
      <c r="G1045" s="17"/>
      <c r="H1045" s="16"/>
      <c r="I1045" s="16"/>
      <c r="J1045" s="16"/>
      <c r="K1045" s="16"/>
      <c r="L1045" s="16"/>
      <c r="M1045" s="16"/>
    </row>
    <row r="1046" spans="1:15" ht="16" outlineLevel="3" x14ac:dyDescent="0.35">
      <c r="A1046" s="4" t="s">
        <v>2148</v>
      </c>
      <c r="B1046" s="5" t="s">
        <v>938</v>
      </c>
      <c r="C1046" s="5">
        <v>4</v>
      </c>
      <c r="D1046" s="8">
        <v>3.8201697990719756E-2</v>
      </c>
      <c r="E1046" s="6">
        <v>46413</v>
      </c>
      <c r="F1046" s="6">
        <v>46417</v>
      </c>
      <c r="G1046" s="16">
        <f>VLOOKUP(A1046,Sheet2!A:G,7,)</f>
        <v>0</v>
      </c>
      <c r="H1046" s="16">
        <v>0</v>
      </c>
      <c r="I1046" s="19">
        <f t="shared" ref="I1046:I1051" si="31">IFERROR(J1046-H1046,0)</f>
        <v>0</v>
      </c>
      <c r="J1046" s="16">
        <f>VLOOKUP(A1046,Sheet2!A:H,8,)</f>
        <v>0</v>
      </c>
      <c r="K1046" s="16"/>
      <c r="L1046" s="16"/>
      <c r="M1046" s="16"/>
      <c r="N1046" s="22"/>
      <c r="O1046" s="22"/>
    </row>
    <row r="1047" spans="1:15" ht="16" outlineLevel="3" x14ac:dyDescent="0.35">
      <c r="A1047" s="4" t="s">
        <v>2149</v>
      </c>
      <c r="B1047" s="5" t="s">
        <v>939</v>
      </c>
      <c r="C1047" s="5">
        <v>5</v>
      </c>
      <c r="D1047" s="8">
        <v>2.1832310742437539E-2</v>
      </c>
      <c r="E1047" s="6">
        <v>46421</v>
      </c>
      <c r="F1047" s="6">
        <v>46426</v>
      </c>
      <c r="G1047" s="16">
        <f>VLOOKUP(A1047,Sheet2!A:G,7,)</f>
        <v>0</v>
      </c>
      <c r="H1047" s="16">
        <v>0</v>
      </c>
      <c r="I1047" s="19">
        <f t="shared" si="31"/>
        <v>0</v>
      </c>
      <c r="J1047" s="16">
        <f>VLOOKUP(A1047,Sheet2!A:H,8,)</f>
        <v>0</v>
      </c>
      <c r="K1047" s="16"/>
      <c r="L1047" s="16"/>
      <c r="M1047" s="16"/>
      <c r="N1047" s="22"/>
      <c r="O1047" s="22"/>
    </row>
    <row r="1048" spans="1:15" ht="16" outlineLevel="3" x14ac:dyDescent="0.35">
      <c r="A1048" s="4" t="s">
        <v>2150</v>
      </c>
      <c r="B1048" s="5" t="s">
        <v>940</v>
      </c>
      <c r="C1048" s="5">
        <v>6</v>
      </c>
      <c r="D1048" s="8">
        <v>1.6118585908514168E-2</v>
      </c>
      <c r="E1048" s="6">
        <v>46421</v>
      </c>
      <c r="F1048" s="6">
        <v>46427</v>
      </c>
      <c r="G1048" s="16">
        <f>VLOOKUP(A1048,Sheet2!A:G,7,)</f>
        <v>0</v>
      </c>
      <c r="H1048" s="16">
        <v>0</v>
      </c>
      <c r="I1048" s="19">
        <f t="shared" si="31"/>
        <v>0</v>
      </c>
      <c r="J1048" s="16">
        <f>VLOOKUP(A1048,Sheet2!A:H,8,)</f>
        <v>0</v>
      </c>
      <c r="K1048" s="16"/>
      <c r="L1048" s="16"/>
      <c r="M1048" s="16"/>
      <c r="N1048" s="22"/>
      <c r="O1048" s="22"/>
    </row>
    <row r="1049" spans="1:15" ht="16" outlineLevel="3" x14ac:dyDescent="0.35">
      <c r="A1049" s="4" t="s">
        <v>2151</v>
      </c>
      <c r="B1049" s="5" t="s">
        <v>941</v>
      </c>
      <c r="C1049" s="5">
        <v>4</v>
      </c>
      <c r="D1049" s="8">
        <v>1.4881404250513574E-2</v>
      </c>
      <c r="E1049" s="6">
        <v>46424</v>
      </c>
      <c r="F1049" s="6">
        <v>46427</v>
      </c>
      <c r="G1049" s="16">
        <f>VLOOKUP(A1049,Sheet2!A:G,7,)</f>
        <v>0</v>
      </c>
      <c r="H1049" s="16">
        <v>0</v>
      </c>
      <c r="I1049" s="19">
        <f t="shared" si="31"/>
        <v>0</v>
      </c>
      <c r="J1049" s="16">
        <f>VLOOKUP(A1049,Sheet2!A:H,8,)</f>
        <v>0</v>
      </c>
      <c r="K1049" s="16"/>
      <c r="L1049" s="16"/>
      <c r="M1049" s="16"/>
      <c r="N1049" s="22"/>
      <c r="O1049" s="22"/>
    </row>
    <row r="1050" spans="1:15" ht="16" outlineLevel="3" x14ac:dyDescent="0.35">
      <c r="A1050" s="4" t="s">
        <v>2152</v>
      </c>
      <c r="B1050" s="5" t="s">
        <v>856</v>
      </c>
      <c r="C1050" s="5">
        <v>3</v>
      </c>
      <c r="D1050" s="8">
        <v>2.1469145679634913E-2</v>
      </c>
      <c r="E1050" s="6">
        <v>46427</v>
      </c>
      <c r="F1050" s="6">
        <v>46429</v>
      </c>
      <c r="G1050" s="16">
        <f>VLOOKUP(A1050,Sheet2!A:G,7,)</f>
        <v>0</v>
      </c>
      <c r="H1050" s="16">
        <v>0</v>
      </c>
      <c r="I1050" s="19">
        <f t="shared" si="31"/>
        <v>0</v>
      </c>
      <c r="J1050" s="16">
        <f>VLOOKUP(A1050,Sheet2!A:H,8,)</f>
        <v>0</v>
      </c>
      <c r="K1050" s="16"/>
      <c r="L1050" s="16"/>
      <c r="M1050" s="16"/>
      <c r="N1050" s="22"/>
      <c r="O1050" s="22"/>
    </row>
    <row r="1051" spans="1:15" ht="16" outlineLevel="3" x14ac:dyDescent="0.35">
      <c r="A1051" s="4" t="s">
        <v>2153</v>
      </c>
      <c r="B1051" s="5" t="s">
        <v>942</v>
      </c>
      <c r="C1051" s="5">
        <v>4</v>
      </c>
      <c r="D1051" s="8">
        <v>4.9638002943218962E-2</v>
      </c>
      <c r="E1051" s="6">
        <v>46428</v>
      </c>
      <c r="F1051" s="6">
        <v>46432</v>
      </c>
      <c r="G1051" s="16">
        <f>VLOOKUP(A1051,Sheet2!A:G,7,)</f>
        <v>0</v>
      </c>
      <c r="H1051" s="16">
        <v>0</v>
      </c>
      <c r="I1051" s="19">
        <f t="shared" si="31"/>
        <v>0</v>
      </c>
      <c r="J1051" s="16">
        <f>VLOOKUP(A1051,Sheet2!A:H,8,)</f>
        <v>0</v>
      </c>
      <c r="K1051" s="16"/>
      <c r="L1051" s="16"/>
      <c r="M1051" s="16"/>
      <c r="N1051" s="22"/>
      <c r="O1051" s="22"/>
    </row>
    <row r="1052" spans="1:15" ht="16" outlineLevel="3" x14ac:dyDescent="0.35">
      <c r="A1052" s="4" t="s">
        <v>748</v>
      </c>
      <c r="B1052" s="5"/>
      <c r="C1052" s="5">
        <v>4</v>
      </c>
      <c r="D1052" s="8"/>
      <c r="E1052" s="6">
        <v>46433</v>
      </c>
      <c r="F1052" s="6">
        <v>46436</v>
      </c>
      <c r="G1052" s="17"/>
      <c r="H1052" s="16"/>
      <c r="I1052" s="16"/>
      <c r="J1052" s="16"/>
      <c r="K1052" s="16"/>
      <c r="L1052" s="16"/>
      <c r="M1052" s="16"/>
    </row>
    <row r="1053" spans="1:15" ht="16" outlineLevel="3" x14ac:dyDescent="0.35">
      <c r="A1053" s="4" t="s">
        <v>2154</v>
      </c>
      <c r="B1053" s="5" t="s">
        <v>943</v>
      </c>
      <c r="C1053" s="5">
        <v>4</v>
      </c>
      <c r="D1053" s="8">
        <v>4.68018192557883E-3</v>
      </c>
      <c r="E1053" s="6">
        <v>46433</v>
      </c>
      <c r="F1053" s="6">
        <v>46436</v>
      </c>
      <c r="G1053" s="16">
        <f>VLOOKUP(A1053,Sheet2!A:G,7,)</f>
        <v>0</v>
      </c>
      <c r="H1053" s="16">
        <v>0</v>
      </c>
      <c r="I1053" s="19">
        <f>IFERROR(J1053-H1053,0)</f>
        <v>0</v>
      </c>
      <c r="J1053" s="16">
        <f>VLOOKUP(A1053,Sheet2!A:H,8,)</f>
        <v>0</v>
      </c>
      <c r="K1053" s="16"/>
      <c r="L1053" s="16"/>
      <c r="M1053" s="16"/>
      <c r="N1053" s="22"/>
      <c r="O1053" s="22"/>
    </row>
    <row r="1054" spans="1:15" ht="16" outlineLevel="3" x14ac:dyDescent="0.35">
      <c r="A1054" s="4" t="s">
        <v>2155</v>
      </c>
      <c r="B1054" s="5" t="s">
        <v>944</v>
      </c>
      <c r="C1054" s="5">
        <v>4</v>
      </c>
      <c r="D1054" s="8">
        <v>9.4785655025927413E-3</v>
      </c>
      <c r="E1054" s="6">
        <v>46433</v>
      </c>
      <c r="F1054" s="6">
        <v>46436</v>
      </c>
      <c r="G1054" s="16">
        <f>VLOOKUP(A1054,Sheet2!A:G,7,)</f>
        <v>0</v>
      </c>
      <c r="H1054" s="16">
        <v>0</v>
      </c>
      <c r="I1054" s="19">
        <f>IFERROR(J1054-H1054,0)</f>
        <v>0</v>
      </c>
      <c r="J1054" s="16">
        <f>VLOOKUP(A1054,Sheet2!A:H,8,)</f>
        <v>0</v>
      </c>
      <c r="K1054" s="16"/>
      <c r="L1054" s="16"/>
      <c r="M1054" s="16"/>
      <c r="N1054" s="22"/>
      <c r="O1054" s="22"/>
    </row>
    <row r="1055" spans="1:15" ht="16" outlineLevel="3" x14ac:dyDescent="0.35">
      <c r="A1055" s="4" t="s">
        <v>865</v>
      </c>
      <c r="B1055" s="5"/>
      <c r="C1055" s="5">
        <v>25</v>
      </c>
      <c r="D1055" s="8"/>
      <c r="E1055" s="6">
        <v>46418</v>
      </c>
      <c r="F1055" s="6">
        <v>46447</v>
      </c>
      <c r="G1055" s="17"/>
      <c r="H1055" s="16"/>
      <c r="I1055" s="16"/>
      <c r="J1055" s="16"/>
      <c r="K1055" s="16"/>
      <c r="L1055" s="16"/>
      <c r="M1055" s="16"/>
    </row>
    <row r="1056" spans="1:15" ht="16" outlineLevel="3" x14ac:dyDescent="0.35">
      <c r="A1056" s="4" t="s">
        <v>2156</v>
      </c>
      <c r="B1056" s="5" t="s">
        <v>945</v>
      </c>
      <c r="C1056" s="5">
        <v>5</v>
      </c>
      <c r="D1056" s="8">
        <v>5.2631548318658926E-2</v>
      </c>
      <c r="E1056" s="6">
        <v>46418</v>
      </c>
      <c r="F1056" s="6">
        <v>46422</v>
      </c>
      <c r="G1056" s="16">
        <f>VLOOKUP(A1056,Sheet2!A:G,7,)</f>
        <v>0</v>
      </c>
      <c r="H1056" s="16">
        <v>0</v>
      </c>
      <c r="I1056" s="19">
        <f>IFERROR(J1056-H1056,0)</f>
        <v>0</v>
      </c>
      <c r="J1056" s="16">
        <f>VLOOKUP(A1056,Sheet2!A:H,8,)</f>
        <v>0</v>
      </c>
      <c r="K1056" s="16"/>
      <c r="L1056" s="16"/>
      <c r="M1056" s="16"/>
      <c r="N1056" s="22"/>
      <c r="O1056" s="22"/>
    </row>
    <row r="1057" spans="1:15" ht="16" outlineLevel="3" x14ac:dyDescent="0.35">
      <c r="A1057" s="4" t="s">
        <v>2157</v>
      </c>
      <c r="B1057" s="5" t="s">
        <v>946</v>
      </c>
      <c r="C1057" s="5">
        <v>5</v>
      </c>
      <c r="D1057" s="8">
        <v>1.2487945438885322E-2</v>
      </c>
      <c r="E1057" s="6">
        <v>46424</v>
      </c>
      <c r="F1057" s="6">
        <v>46428</v>
      </c>
      <c r="G1057" s="16">
        <f>VLOOKUP(A1057,Sheet2!A:G,7,)</f>
        <v>0</v>
      </c>
      <c r="H1057" s="16">
        <v>0</v>
      </c>
      <c r="I1057" s="19">
        <f>IFERROR(J1057-H1057,0)</f>
        <v>0</v>
      </c>
      <c r="J1057" s="16">
        <f>VLOOKUP(A1057,Sheet2!A:H,8,)</f>
        <v>0</v>
      </c>
      <c r="K1057" s="16"/>
      <c r="L1057" s="16"/>
      <c r="M1057" s="16"/>
      <c r="N1057" s="22"/>
      <c r="O1057" s="22"/>
    </row>
    <row r="1058" spans="1:15" ht="16" outlineLevel="3" x14ac:dyDescent="0.35">
      <c r="A1058" s="4" t="s">
        <v>2158</v>
      </c>
      <c r="B1058" s="5" t="s">
        <v>947</v>
      </c>
      <c r="C1058" s="5">
        <v>3</v>
      </c>
      <c r="D1058" s="8">
        <v>4.2973974876684192E-3</v>
      </c>
      <c r="E1058" s="6">
        <v>46429</v>
      </c>
      <c r="F1058" s="6">
        <v>46432</v>
      </c>
      <c r="G1058" s="16">
        <f>VLOOKUP(A1058,Sheet2!A:G,7,)</f>
        <v>0</v>
      </c>
      <c r="H1058" s="16">
        <v>0</v>
      </c>
      <c r="I1058" s="19">
        <f>IFERROR(J1058-H1058,0)</f>
        <v>0</v>
      </c>
      <c r="J1058" s="16">
        <f>VLOOKUP(A1058,Sheet2!A:H,8,)</f>
        <v>0</v>
      </c>
      <c r="K1058" s="16"/>
      <c r="L1058" s="16"/>
      <c r="M1058" s="16"/>
      <c r="N1058" s="22"/>
      <c r="O1058" s="22"/>
    </row>
    <row r="1059" spans="1:15" ht="16" outlineLevel="3" x14ac:dyDescent="0.35">
      <c r="A1059" s="4" t="s">
        <v>2159</v>
      </c>
      <c r="B1059" s="5" t="s">
        <v>948</v>
      </c>
      <c r="C1059" s="5">
        <v>7</v>
      </c>
      <c r="D1059" s="8">
        <v>1.4639031829840642E-3</v>
      </c>
      <c r="E1059" s="6">
        <v>46428</v>
      </c>
      <c r="F1059" s="6">
        <v>46435</v>
      </c>
      <c r="G1059" s="16">
        <f>VLOOKUP(A1059,Sheet2!A:G,7,)</f>
        <v>0</v>
      </c>
      <c r="H1059" s="16">
        <v>0</v>
      </c>
      <c r="I1059" s="19">
        <f>IFERROR(J1059-H1059,0)</f>
        <v>0</v>
      </c>
      <c r="J1059" s="16">
        <f>VLOOKUP(A1059,Sheet2!A:H,8,)</f>
        <v>0</v>
      </c>
      <c r="K1059" s="16"/>
      <c r="L1059" s="16"/>
      <c r="M1059" s="16"/>
      <c r="N1059" s="22"/>
      <c r="O1059" s="22"/>
    </row>
    <row r="1060" spans="1:15" ht="16" outlineLevel="3" x14ac:dyDescent="0.35">
      <c r="A1060" s="4" t="s">
        <v>2160</v>
      </c>
      <c r="B1060" s="5" t="s">
        <v>949</v>
      </c>
      <c r="C1060" s="5">
        <v>9</v>
      </c>
      <c r="D1060" s="8">
        <v>6.7671790137957197E-2</v>
      </c>
      <c r="E1060" s="6">
        <v>46436</v>
      </c>
      <c r="F1060" s="6">
        <v>46447</v>
      </c>
      <c r="G1060" s="16">
        <f>VLOOKUP(A1060,Sheet2!A:G,7,)</f>
        <v>0</v>
      </c>
      <c r="H1060" s="16">
        <v>0</v>
      </c>
      <c r="I1060" s="19">
        <f>IFERROR(J1060-H1060,0)</f>
        <v>0</v>
      </c>
      <c r="J1060" s="16">
        <f>VLOOKUP(A1060,Sheet2!A:H,8,)</f>
        <v>0</v>
      </c>
      <c r="K1060" s="16"/>
      <c r="L1060" s="16"/>
      <c r="M1060" s="16"/>
      <c r="N1060" s="22"/>
      <c r="O1060" s="22"/>
    </row>
    <row r="1061" spans="1:15" ht="16" outlineLevel="3" x14ac:dyDescent="0.35">
      <c r="A1061" s="4" t="s">
        <v>707</v>
      </c>
      <c r="B1061" s="5"/>
      <c r="C1061" s="5">
        <v>27</v>
      </c>
      <c r="D1061" s="8"/>
      <c r="E1061" s="6">
        <v>46412</v>
      </c>
      <c r="F1061" s="6">
        <v>46443</v>
      </c>
      <c r="G1061" s="17"/>
      <c r="H1061" s="16"/>
      <c r="I1061" s="16"/>
      <c r="J1061" s="16"/>
      <c r="K1061" s="16"/>
      <c r="L1061" s="16"/>
      <c r="M1061" s="16"/>
    </row>
    <row r="1062" spans="1:15" ht="16" outlineLevel="3" x14ac:dyDescent="0.35">
      <c r="A1062" s="4" t="s">
        <v>2161</v>
      </c>
      <c r="B1062" s="5" t="s">
        <v>950</v>
      </c>
      <c r="C1062" s="5">
        <v>5</v>
      </c>
      <c r="D1062" s="8">
        <v>1.2462415981205784E-2</v>
      </c>
      <c r="E1062" s="6">
        <v>46413</v>
      </c>
      <c r="F1062" s="6">
        <v>46418</v>
      </c>
      <c r="G1062" s="16">
        <f>VLOOKUP(A1062,Sheet2!A:G,7,)</f>
        <v>0</v>
      </c>
      <c r="H1062" s="16">
        <v>0</v>
      </c>
      <c r="I1062" s="19">
        <f t="shared" ref="I1062:I1072" si="32">IFERROR(J1062-H1062,0)</f>
        <v>0</v>
      </c>
      <c r="J1062" s="16">
        <f>VLOOKUP(A1062,Sheet2!A:H,8,)</f>
        <v>0</v>
      </c>
      <c r="K1062" s="16"/>
      <c r="L1062" s="16"/>
      <c r="M1062" s="16"/>
      <c r="N1062" s="22"/>
      <c r="O1062" s="22"/>
    </row>
    <row r="1063" spans="1:15" ht="16" outlineLevel="3" x14ac:dyDescent="0.35">
      <c r="A1063" s="4" t="s">
        <v>2162</v>
      </c>
      <c r="B1063" s="5" t="s">
        <v>951</v>
      </c>
      <c r="C1063" s="5">
        <v>8</v>
      </c>
      <c r="D1063" s="8">
        <v>0.25990431001198011</v>
      </c>
      <c r="E1063" s="6">
        <v>46412</v>
      </c>
      <c r="F1063" s="6">
        <v>46420</v>
      </c>
      <c r="G1063" s="16">
        <f>VLOOKUP(A1063,Sheet2!A:G,7,)</f>
        <v>0</v>
      </c>
      <c r="H1063" s="16">
        <v>0</v>
      </c>
      <c r="I1063" s="19">
        <f t="shared" si="32"/>
        <v>0</v>
      </c>
      <c r="J1063" s="16">
        <f>VLOOKUP(A1063,Sheet2!A:H,8,)</f>
        <v>0</v>
      </c>
      <c r="K1063" s="16"/>
      <c r="L1063" s="16"/>
      <c r="M1063" s="16"/>
      <c r="N1063" s="22"/>
      <c r="O1063" s="22"/>
    </row>
    <row r="1064" spans="1:15" ht="16" outlineLevel="3" x14ac:dyDescent="0.35">
      <c r="A1064" s="4" t="s">
        <v>2163</v>
      </c>
      <c r="B1064" s="5" t="s">
        <v>952</v>
      </c>
      <c r="C1064" s="5">
        <v>3</v>
      </c>
      <c r="D1064" s="8">
        <v>5.9605904916236628E-3</v>
      </c>
      <c r="E1064" s="6">
        <v>46419</v>
      </c>
      <c r="F1064" s="6">
        <v>46421</v>
      </c>
      <c r="G1064" s="16">
        <f>VLOOKUP(A1064,Sheet2!A:G,7,)</f>
        <v>0</v>
      </c>
      <c r="H1064" s="16">
        <v>0</v>
      </c>
      <c r="I1064" s="19">
        <f t="shared" si="32"/>
        <v>0</v>
      </c>
      <c r="J1064" s="16">
        <f>VLOOKUP(A1064,Sheet2!A:H,8,)</f>
        <v>0</v>
      </c>
      <c r="K1064" s="16"/>
      <c r="L1064" s="16"/>
      <c r="M1064" s="16"/>
      <c r="N1064" s="22"/>
      <c r="O1064" s="22"/>
    </row>
    <row r="1065" spans="1:15" ht="16" outlineLevel="3" x14ac:dyDescent="0.35">
      <c r="A1065" s="4" t="s">
        <v>2164</v>
      </c>
      <c r="B1065" s="5" t="s">
        <v>953</v>
      </c>
      <c r="C1065" s="5">
        <v>6</v>
      </c>
      <c r="D1065" s="8">
        <v>8.3599790642340053E-3</v>
      </c>
      <c r="E1065" s="6">
        <v>46419</v>
      </c>
      <c r="F1065" s="6">
        <v>46425</v>
      </c>
      <c r="G1065" s="16">
        <f>VLOOKUP(A1065,Sheet2!A:G,7,)</f>
        <v>0</v>
      </c>
      <c r="H1065" s="16">
        <v>0</v>
      </c>
      <c r="I1065" s="19">
        <f t="shared" si="32"/>
        <v>0</v>
      </c>
      <c r="J1065" s="16">
        <f>VLOOKUP(A1065,Sheet2!A:H,8,)</f>
        <v>0</v>
      </c>
      <c r="K1065" s="16"/>
      <c r="L1065" s="16"/>
      <c r="M1065" s="16"/>
      <c r="N1065" s="22"/>
      <c r="O1065" s="22"/>
    </row>
    <row r="1066" spans="1:15" ht="16" outlineLevel="3" x14ac:dyDescent="0.35">
      <c r="A1066" s="4" t="s">
        <v>2165</v>
      </c>
      <c r="B1066" s="5" t="s">
        <v>954</v>
      </c>
      <c r="C1066" s="5">
        <v>6</v>
      </c>
      <c r="D1066" s="8">
        <v>7.7359766723905368E-3</v>
      </c>
      <c r="E1066" s="6">
        <v>46421</v>
      </c>
      <c r="F1066" s="6">
        <v>46427</v>
      </c>
      <c r="G1066" s="16">
        <f>VLOOKUP(A1066,Sheet2!A:G,7,)</f>
        <v>0</v>
      </c>
      <c r="H1066" s="16">
        <v>0</v>
      </c>
      <c r="I1066" s="19">
        <f t="shared" si="32"/>
        <v>0</v>
      </c>
      <c r="J1066" s="16">
        <f>VLOOKUP(A1066,Sheet2!A:H,8,)</f>
        <v>0</v>
      </c>
      <c r="K1066" s="16"/>
      <c r="L1066" s="16"/>
      <c r="M1066" s="16"/>
      <c r="N1066" s="22"/>
      <c r="O1066" s="22"/>
    </row>
    <row r="1067" spans="1:15" ht="16" outlineLevel="3" x14ac:dyDescent="0.35">
      <c r="A1067" s="4" t="s">
        <v>2166</v>
      </c>
      <c r="B1067" s="5" t="s">
        <v>955</v>
      </c>
      <c r="C1067" s="5">
        <v>4</v>
      </c>
      <c r="D1067" s="8">
        <v>2.0110784370767965E-2</v>
      </c>
      <c r="E1067" s="6">
        <v>46426</v>
      </c>
      <c r="F1067" s="6">
        <v>46429</v>
      </c>
      <c r="G1067" s="16">
        <f>VLOOKUP(A1067,Sheet2!A:G,7,)</f>
        <v>0</v>
      </c>
      <c r="H1067" s="16">
        <v>0</v>
      </c>
      <c r="I1067" s="19">
        <f t="shared" si="32"/>
        <v>0</v>
      </c>
      <c r="J1067" s="16">
        <f>VLOOKUP(A1067,Sheet2!A:H,8,)</f>
        <v>0</v>
      </c>
      <c r="K1067" s="16"/>
      <c r="L1067" s="16"/>
      <c r="M1067" s="16"/>
      <c r="N1067" s="22"/>
      <c r="O1067" s="22"/>
    </row>
    <row r="1068" spans="1:15" ht="16" outlineLevel="3" x14ac:dyDescent="0.35">
      <c r="A1068" s="4" t="s">
        <v>2167</v>
      </c>
      <c r="B1068" s="5" t="s">
        <v>956</v>
      </c>
      <c r="C1068" s="5">
        <v>4</v>
      </c>
      <c r="D1068" s="8">
        <v>5.0986433214334926E-3</v>
      </c>
      <c r="E1068" s="6">
        <v>46426</v>
      </c>
      <c r="F1068" s="6">
        <v>46429</v>
      </c>
      <c r="G1068" s="16">
        <f>VLOOKUP(A1068,Sheet2!A:G,7,)</f>
        <v>0</v>
      </c>
      <c r="H1068" s="16">
        <v>0</v>
      </c>
      <c r="I1068" s="19">
        <f t="shared" si="32"/>
        <v>0</v>
      </c>
      <c r="J1068" s="16">
        <f>VLOOKUP(A1068,Sheet2!A:H,8,)</f>
        <v>0</v>
      </c>
      <c r="K1068" s="16"/>
      <c r="L1068" s="16"/>
      <c r="M1068" s="16"/>
      <c r="N1068" s="22"/>
      <c r="O1068" s="22"/>
    </row>
    <row r="1069" spans="1:15" ht="16" outlineLevel="3" x14ac:dyDescent="0.35">
      <c r="A1069" s="4" t="s">
        <v>2168</v>
      </c>
      <c r="B1069" s="5" t="s">
        <v>957</v>
      </c>
      <c r="C1069" s="5">
        <v>6</v>
      </c>
      <c r="D1069" s="8">
        <v>2.2367661895704698E-3</v>
      </c>
      <c r="E1069" s="6">
        <v>46426</v>
      </c>
      <c r="F1069" s="6">
        <v>46432</v>
      </c>
      <c r="G1069" s="16">
        <f>VLOOKUP(A1069,Sheet2!A:G,7,)</f>
        <v>0</v>
      </c>
      <c r="H1069" s="16">
        <v>0</v>
      </c>
      <c r="I1069" s="19">
        <f t="shared" si="32"/>
        <v>0</v>
      </c>
      <c r="J1069" s="16">
        <f>VLOOKUP(A1069,Sheet2!A:H,8,)</f>
        <v>0</v>
      </c>
      <c r="K1069" s="16"/>
      <c r="L1069" s="16"/>
      <c r="M1069" s="16"/>
      <c r="N1069" s="22"/>
      <c r="O1069" s="22"/>
    </row>
    <row r="1070" spans="1:15" ht="16" outlineLevel="3" x14ac:dyDescent="0.35">
      <c r="A1070" s="4" t="s">
        <v>2169</v>
      </c>
      <c r="B1070" s="5" t="s">
        <v>958</v>
      </c>
      <c r="C1070" s="5">
        <v>6</v>
      </c>
      <c r="D1070" s="8">
        <v>1.1051500197794004E-2</v>
      </c>
      <c r="E1070" s="6">
        <v>46428</v>
      </c>
      <c r="F1070" s="6">
        <v>46434</v>
      </c>
      <c r="G1070" s="16">
        <f>VLOOKUP(A1070,Sheet2!A:G,7,)</f>
        <v>0</v>
      </c>
      <c r="H1070" s="16">
        <v>0</v>
      </c>
      <c r="I1070" s="19">
        <f t="shared" si="32"/>
        <v>0</v>
      </c>
      <c r="J1070" s="16">
        <f>VLOOKUP(A1070,Sheet2!A:H,8,)</f>
        <v>0</v>
      </c>
      <c r="K1070" s="16"/>
      <c r="L1070" s="16"/>
      <c r="M1070" s="16"/>
      <c r="N1070" s="22"/>
      <c r="O1070" s="22"/>
    </row>
    <row r="1071" spans="1:15" ht="16" outlineLevel="3" x14ac:dyDescent="0.35">
      <c r="A1071" s="4" t="s">
        <v>2170</v>
      </c>
      <c r="B1071" s="5" t="s">
        <v>959</v>
      </c>
      <c r="C1071" s="5">
        <v>3</v>
      </c>
      <c r="D1071" s="8">
        <v>3.7081996442441824E-3</v>
      </c>
      <c r="E1071" s="6">
        <v>46435</v>
      </c>
      <c r="F1071" s="6">
        <v>46438</v>
      </c>
      <c r="G1071" s="16">
        <f>VLOOKUP(A1071,Sheet2!A:G,7,)</f>
        <v>0</v>
      </c>
      <c r="H1071" s="16">
        <v>0</v>
      </c>
      <c r="I1071" s="19">
        <f t="shared" si="32"/>
        <v>0</v>
      </c>
      <c r="J1071" s="16">
        <f>VLOOKUP(A1071,Sheet2!A:H,8,)</f>
        <v>0</v>
      </c>
      <c r="K1071" s="16"/>
      <c r="L1071" s="16"/>
      <c r="M1071" s="16"/>
      <c r="N1071" s="22"/>
      <c r="O1071" s="22"/>
    </row>
    <row r="1072" spans="1:15" ht="16" outlineLevel="3" x14ac:dyDescent="0.35">
      <c r="A1072" s="4" t="s">
        <v>2171</v>
      </c>
      <c r="B1072" s="5" t="s">
        <v>960</v>
      </c>
      <c r="C1072" s="5">
        <v>4</v>
      </c>
      <c r="D1072" s="8">
        <v>2.9691310276796157E-2</v>
      </c>
      <c r="E1072" s="6">
        <v>46439</v>
      </c>
      <c r="F1072" s="6">
        <v>46443</v>
      </c>
      <c r="G1072" s="16">
        <f>VLOOKUP(A1072,Sheet2!A:G,7,)</f>
        <v>0</v>
      </c>
      <c r="H1072" s="16">
        <v>0</v>
      </c>
      <c r="I1072" s="19">
        <f t="shared" si="32"/>
        <v>0</v>
      </c>
      <c r="J1072" s="16">
        <f>VLOOKUP(A1072,Sheet2!A:H,8,)</f>
        <v>0</v>
      </c>
      <c r="K1072" s="16"/>
      <c r="L1072" s="16"/>
      <c r="M1072" s="16"/>
      <c r="N1072" s="22"/>
      <c r="O1072" s="22"/>
    </row>
    <row r="1073" spans="1:15" ht="16" outlineLevel="3" x14ac:dyDescent="0.35">
      <c r="A1073" s="4" t="s">
        <v>779</v>
      </c>
      <c r="B1073" s="5"/>
      <c r="C1073" s="5">
        <v>30</v>
      </c>
      <c r="D1073" s="8"/>
      <c r="E1073" s="6">
        <v>46412</v>
      </c>
      <c r="F1073" s="6">
        <v>46447</v>
      </c>
      <c r="G1073" s="17"/>
      <c r="H1073" s="16"/>
      <c r="I1073" s="16"/>
      <c r="J1073" s="16"/>
      <c r="K1073" s="16"/>
      <c r="L1073" s="16"/>
      <c r="M1073" s="16"/>
    </row>
    <row r="1074" spans="1:15" ht="16" outlineLevel="3" x14ac:dyDescent="0.35">
      <c r="A1074" s="4" t="s">
        <v>2172</v>
      </c>
      <c r="B1074" s="5" t="s">
        <v>961</v>
      </c>
      <c r="C1074" s="5">
        <v>7</v>
      </c>
      <c r="D1074" s="8">
        <v>4.0718533875702193E-2</v>
      </c>
      <c r="E1074" s="6">
        <v>46412</v>
      </c>
      <c r="F1074" s="6">
        <v>46419</v>
      </c>
      <c r="G1074" s="16">
        <f>VLOOKUP(A1074,Sheet2!A:G,7,)</f>
        <v>0</v>
      </c>
      <c r="H1074" s="16">
        <v>0</v>
      </c>
      <c r="I1074" s="19">
        <f t="shared" ref="I1074:I1087" si="33">IFERROR(J1074-H1074,0)</f>
        <v>0</v>
      </c>
      <c r="J1074" s="16">
        <f>VLOOKUP(A1074,Sheet2!A:H,8,)</f>
        <v>0</v>
      </c>
      <c r="K1074" s="16"/>
      <c r="L1074" s="16"/>
      <c r="M1074" s="16"/>
      <c r="N1074" s="22"/>
      <c r="O1074" s="22"/>
    </row>
    <row r="1075" spans="1:15" ht="16" outlineLevel="3" x14ac:dyDescent="0.35">
      <c r="A1075" s="4" t="s">
        <v>2173</v>
      </c>
      <c r="B1075" s="5" t="s">
        <v>962</v>
      </c>
      <c r="C1075" s="5">
        <v>5</v>
      </c>
      <c r="D1075" s="8">
        <v>1.6883420123682342E-2</v>
      </c>
      <c r="E1075" s="6">
        <v>46418</v>
      </c>
      <c r="F1075" s="6">
        <v>46422</v>
      </c>
      <c r="G1075" s="16">
        <f>VLOOKUP(A1075,Sheet2!A:G,7,)</f>
        <v>0</v>
      </c>
      <c r="H1075" s="16">
        <v>0</v>
      </c>
      <c r="I1075" s="19">
        <f t="shared" si="33"/>
        <v>0</v>
      </c>
      <c r="J1075" s="16">
        <f>VLOOKUP(A1075,Sheet2!A:H,8,)</f>
        <v>0</v>
      </c>
      <c r="K1075" s="16"/>
      <c r="L1075" s="16"/>
      <c r="M1075" s="16"/>
      <c r="N1075" s="22"/>
      <c r="O1075" s="22"/>
    </row>
    <row r="1076" spans="1:15" ht="16" outlineLevel="3" x14ac:dyDescent="0.35">
      <c r="A1076" s="4" t="s">
        <v>2174</v>
      </c>
      <c r="B1076" s="5" t="s">
        <v>963</v>
      </c>
      <c r="C1076" s="5">
        <v>5</v>
      </c>
      <c r="D1076" s="8">
        <v>2.1649531107740616E-3</v>
      </c>
      <c r="E1076" s="6">
        <v>46418</v>
      </c>
      <c r="F1076" s="6">
        <v>46422</v>
      </c>
      <c r="G1076" s="16">
        <f>VLOOKUP(A1076,Sheet2!A:G,7,)</f>
        <v>0</v>
      </c>
      <c r="H1076" s="16">
        <v>0</v>
      </c>
      <c r="I1076" s="19">
        <f t="shared" si="33"/>
        <v>0</v>
      </c>
      <c r="J1076" s="16">
        <f>VLOOKUP(A1076,Sheet2!A:H,8,)</f>
        <v>0</v>
      </c>
      <c r="K1076" s="16"/>
      <c r="L1076" s="16"/>
      <c r="M1076" s="16"/>
      <c r="N1076" s="22"/>
      <c r="O1076" s="22"/>
    </row>
    <row r="1077" spans="1:15" ht="16" outlineLevel="3" x14ac:dyDescent="0.35">
      <c r="A1077" s="4" t="s">
        <v>2175</v>
      </c>
      <c r="B1077" s="5" t="s">
        <v>964</v>
      </c>
      <c r="C1077" s="5">
        <v>7</v>
      </c>
      <c r="D1077" s="8">
        <v>3.922720554817595E-2</v>
      </c>
      <c r="E1077" s="6">
        <v>46418</v>
      </c>
      <c r="F1077" s="6">
        <v>46425</v>
      </c>
      <c r="G1077" s="16">
        <f>VLOOKUP(A1077,Sheet2!A:G,7,)</f>
        <v>0</v>
      </c>
      <c r="H1077" s="16">
        <v>0</v>
      </c>
      <c r="I1077" s="19">
        <f t="shared" si="33"/>
        <v>0</v>
      </c>
      <c r="J1077" s="16">
        <f>VLOOKUP(A1077,Sheet2!A:H,8,)</f>
        <v>0</v>
      </c>
      <c r="K1077" s="16"/>
      <c r="L1077" s="16"/>
      <c r="M1077" s="16"/>
      <c r="N1077" s="22"/>
      <c r="O1077" s="22"/>
    </row>
    <row r="1078" spans="1:15" ht="16" outlineLevel="3" x14ac:dyDescent="0.35">
      <c r="A1078" s="4" t="s">
        <v>2176</v>
      </c>
      <c r="B1078" s="5" t="s">
        <v>965</v>
      </c>
      <c r="C1078" s="5">
        <v>4</v>
      </c>
      <c r="D1078" s="8">
        <v>1.7485579480049737E-2</v>
      </c>
      <c r="E1078" s="6">
        <v>46424</v>
      </c>
      <c r="F1078" s="6">
        <v>46427</v>
      </c>
      <c r="G1078" s="16">
        <f>VLOOKUP(A1078,Sheet2!A:G,7,)</f>
        <v>0</v>
      </c>
      <c r="H1078" s="16">
        <v>0</v>
      </c>
      <c r="I1078" s="19">
        <f t="shared" si="33"/>
        <v>0</v>
      </c>
      <c r="J1078" s="16">
        <f>VLOOKUP(A1078,Sheet2!A:H,8,)</f>
        <v>0</v>
      </c>
      <c r="K1078" s="16"/>
      <c r="L1078" s="16"/>
      <c r="M1078" s="16"/>
      <c r="N1078" s="22"/>
      <c r="O1078" s="22"/>
    </row>
    <row r="1079" spans="1:15" ht="16" outlineLevel="3" x14ac:dyDescent="0.35">
      <c r="A1079" s="4" t="s">
        <v>2177</v>
      </c>
      <c r="B1079" s="5" t="s">
        <v>966</v>
      </c>
      <c r="C1079" s="5">
        <v>4</v>
      </c>
      <c r="D1079" s="8">
        <v>1.1121843955285111E-2</v>
      </c>
      <c r="E1079" s="6">
        <v>46426</v>
      </c>
      <c r="F1079" s="6">
        <v>46429</v>
      </c>
      <c r="G1079" s="16">
        <f>VLOOKUP(A1079,Sheet2!A:G,7,)</f>
        <v>0</v>
      </c>
      <c r="H1079" s="16">
        <v>0</v>
      </c>
      <c r="I1079" s="19">
        <f t="shared" si="33"/>
        <v>0</v>
      </c>
      <c r="J1079" s="16">
        <f>VLOOKUP(A1079,Sheet2!A:H,8,)</f>
        <v>0</v>
      </c>
      <c r="K1079" s="16"/>
      <c r="L1079" s="16"/>
      <c r="M1079" s="16"/>
      <c r="N1079" s="22"/>
      <c r="O1079" s="22"/>
    </row>
    <row r="1080" spans="1:15" ht="16" outlineLevel="3" x14ac:dyDescent="0.35">
      <c r="A1080" s="4" t="s">
        <v>2178</v>
      </c>
      <c r="B1080" s="5" t="s">
        <v>967</v>
      </c>
      <c r="C1080" s="5">
        <v>10</v>
      </c>
      <c r="D1080" s="8">
        <v>0.14699751532782054</v>
      </c>
      <c r="E1080" s="6">
        <v>46420</v>
      </c>
      <c r="F1080" s="6">
        <v>46431</v>
      </c>
      <c r="G1080" s="16">
        <f>VLOOKUP(A1080,Sheet2!A:G,7,)</f>
        <v>0</v>
      </c>
      <c r="H1080" s="16">
        <v>0</v>
      </c>
      <c r="I1080" s="19">
        <f t="shared" si="33"/>
        <v>0</v>
      </c>
      <c r="J1080" s="16">
        <f>VLOOKUP(A1080,Sheet2!A:H,8,)</f>
        <v>0</v>
      </c>
      <c r="K1080" s="16"/>
      <c r="L1080" s="16"/>
      <c r="M1080" s="16"/>
      <c r="N1080" s="22"/>
      <c r="O1080" s="22"/>
    </row>
    <row r="1081" spans="1:15" ht="16" outlineLevel="3" x14ac:dyDescent="0.35">
      <c r="A1081" s="4" t="s">
        <v>2179</v>
      </c>
      <c r="B1081" s="5" t="s">
        <v>968</v>
      </c>
      <c r="C1081" s="5">
        <v>7</v>
      </c>
      <c r="D1081" s="8">
        <v>1.5107653493648914E-2</v>
      </c>
      <c r="E1081" s="6">
        <v>46424</v>
      </c>
      <c r="F1081" s="6">
        <v>46431</v>
      </c>
      <c r="G1081" s="16">
        <f>VLOOKUP(A1081,Sheet2!A:G,7,)</f>
        <v>0</v>
      </c>
      <c r="H1081" s="16">
        <v>0</v>
      </c>
      <c r="I1081" s="19">
        <f t="shared" si="33"/>
        <v>0</v>
      </c>
      <c r="J1081" s="16">
        <f>VLOOKUP(A1081,Sheet2!A:H,8,)</f>
        <v>0</v>
      </c>
      <c r="K1081" s="16"/>
      <c r="L1081" s="16"/>
      <c r="M1081" s="16"/>
      <c r="N1081" s="22"/>
      <c r="O1081" s="22"/>
    </row>
    <row r="1082" spans="1:15" ht="16" outlineLevel="3" x14ac:dyDescent="0.35">
      <c r="A1082" s="4" t="s">
        <v>2180</v>
      </c>
      <c r="B1082" s="5" t="s">
        <v>969</v>
      </c>
      <c r="C1082" s="5">
        <v>5</v>
      </c>
      <c r="D1082" s="8">
        <v>6.0022693647212494E-2</v>
      </c>
      <c r="E1082" s="6">
        <v>46426</v>
      </c>
      <c r="F1082" s="6">
        <v>46431</v>
      </c>
      <c r="G1082" s="16">
        <f>VLOOKUP(A1082,Sheet2!A:G,7,)</f>
        <v>0</v>
      </c>
      <c r="H1082" s="16">
        <v>0</v>
      </c>
      <c r="I1082" s="19">
        <f t="shared" si="33"/>
        <v>0</v>
      </c>
      <c r="J1082" s="16">
        <f>VLOOKUP(A1082,Sheet2!A:H,8,)</f>
        <v>0</v>
      </c>
      <c r="K1082" s="16"/>
      <c r="L1082" s="16"/>
      <c r="M1082" s="16"/>
      <c r="N1082" s="22"/>
      <c r="O1082" s="22"/>
    </row>
    <row r="1083" spans="1:15" ht="16" outlineLevel="3" x14ac:dyDescent="0.35">
      <c r="A1083" s="4" t="s">
        <v>2181</v>
      </c>
      <c r="B1083" s="5" t="s">
        <v>887</v>
      </c>
      <c r="C1083" s="5">
        <v>4</v>
      </c>
      <c r="D1083" s="8">
        <v>1.4352422342726077E-2</v>
      </c>
      <c r="E1083" s="6">
        <v>46428</v>
      </c>
      <c r="F1083" s="6">
        <v>46432</v>
      </c>
      <c r="G1083" s="16">
        <f>VLOOKUP(A1083,Sheet2!A:G,7,)</f>
        <v>0</v>
      </c>
      <c r="H1083" s="16">
        <v>0</v>
      </c>
      <c r="I1083" s="19">
        <f t="shared" si="33"/>
        <v>0</v>
      </c>
      <c r="J1083" s="16">
        <f>VLOOKUP(A1083,Sheet2!A:H,8,)</f>
        <v>0</v>
      </c>
      <c r="K1083" s="16"/>
      <c r="L1083" s="16"/>
      <c r="M1083" s="16"/>
      <c r="N1083" s="22"/>
      <c r="O1083" s="22"/>
    </row>
    <row r="1084" spans="1:15" ht="16" outlineLevel="3" x14ac:dyDescent="0.35">
      <c r="A1084" s="4" t="s">
        <v>2182</v>
      </c>
      <c r="B1084" s="5" t="s">
        <v>970</v>
      </c>
      <c r="C1084" s="5">
        <v>3</v>
      </c>
      <c r="D1084" s="8">
        <v>3.4687625864467879E-2</v>
      </c>
      <c r="E1084" s="6">
        <v>46432</v>
      </c>
      <c r="F1084" s="6">
        <v>46434</v>
      </c>
      <c r="G1084" s="16">
        <f>VLOOKUP(A1084,Sheet2!A:G,7,)</f>
        <v>0</v>
      </c>
      <c r="H1084" s="16">
        <v>0</v>
      </c>
      <c r="I1084" s="19">
        <f t="shared" si="33"/>
        <v>0</v>
      </c>
      <c r="J1084" s="16">
        <f>VLOOKUP(A1084,Sheet2!A:H,8,)</f>
        <v>0</v>
      </c>
      <c r="K1084" s="16"/>
      <c r="L1084" s="16"/>
      <c r="M1084" s="16"/>
      <c r="N1084" s="22"/>
      <c r="O1084" s="22"/>
    </row>
    <row r="1085" spans="1:15" ht="16" outlineLevel="3" x14ac:dyDescent="0.35">
      <c r="A1085" s="4" t="s">
        <v>2183</v>
      </c>
      <c r="B1085" s="5" t="s">
        <v>971</v>
      </c>
      <c r="C1085" s="5">
        <v>4</v>
      </c>
      <c r="D1085" s="8">
        <v>1.3423627612614992E-2</v>
      </c>
      <c r="E1085" s="6">
        <v>46432</v>
      </c>
      <c r="F1085" s="6">
        <v>46435</v>
      </c>
      <c r="G1085" s="16">
        <f>VLOOKUP(A1085,Sheet2!A:G,7,)</f>
        <v>0</v>
      </c>
      <c r="H1085" s="16">
        <v>0</v>
      </c>
      <c r="I1085" s="19">
        <f t="shared" si="33"/>
        <v>0</v>
      </c>
      <c r="J1085" s="16">
        <f>VLOOKUP(A1085,Sheet2!A:H,8,)</f>
        <v>0</v>
      </c>
      <c r="K1085" s="16"/>
      <c r="L1085" s="16"/>
      <c r="M1085" s="16"/>
      <c r="N1085" s="22"/>
      <c r="O1085" s="22"/>
    </row>
    <row r="1086" spans="1:15" ht="16" outlineLevel="3" x14ac:dyDescent="0.35">
      <c r="A1086" s="4" t="s">
        <v>2184</v>
      </c>
      <c r="B1086" s="5" t="s">
        <v>972</v>
      </c>
      <c r="C1086" s="5">
        <v>6</v>
      </c>
      <c r="D1086" s="8">
        <v>5.7234000523399458E-3</v>
      </c>
      <c r="E1086" s="6">
        <v>46432</v>
      </c>
      <c r="F1086" s="6">
        <v>46438</v>
      </c>
      <c r="G1086" s="16">
        <f>VLOOKUP(A1086,Sheet2!A:G,7,)</f>
        <v>0</v>
      </c>
      <c r="H1086" s="16">
        <v>0</v>
      </c>
      <c r="I1086" s="19">
        <f t="shared" si="33"/>
        <v>0</v>
      </c>
      <c r="J1086" s="16">
        <f>VLOOKUP(A1086,Sheet2!A:H,8,)</f>
        <v>0</v>
      </c>
      <c r="K1086" s="16"/>
      <c r="L1086" s="16"/>
      <c r="M1086" s="16"/>
      <c r="N1086" s="22"/>
      <c r="O1086" s="22"/>
    </row>
    <row r="1087" spans="1:15" ht="16" outlineLevel="3" x14ac:dyDescent="0.35">
      <c r="A1087" s="4" t="s">
        <v>2185</v>
      </c>
      <c r="B1087" s="5" t="s">
        <v>973</v>
      </c>
      <c r="C1087" s="5">
        <v>7</v>
      </c>
      <c r="D1087" s="8">
        <v>6.8501294168968802E-2</v>
      </c>
      <c r="E1087" s="6">
        <v>46439</v>
      </c>
      <c r="F1087" s="6">
        <v>46447</v>
      </c>
      <c r="G1087" s="16">
        <f>VLOOKUP(A1087,Sheet2!A:G,7,)</f>
        <v>0</v>
      </c>
      <c r="H1087" s="16">
        <v>0</v>
      </c>
      <c r="I1087" s="19">
        <f t="shared" si="33"/>
        <v>0</v>
      </c>
      <c r="J1087" s="16">
        <f>VLOOKUP(A1087,Sheet2!A:H,8,)</f>
        <v>0</v>
      </c>
      <c r="K1087" s="16"/>
      <c r="L1087" s="16"/>
      <c r="M1087" s="16"/>
      <c r="N1087" s="22"/>
      <c r="O1087" s="22"/>
    </row>
    <row r="1088" spans="1:15" ht="16" outlineLevel="3" x14ac:dyDescent="0.35">
      <c r="A1088" s="4" t="s">
        <v>713</v>
      </c>
      <c r="B1088" s="5"/>
      <c r="C1088" s="5">
        <v>28</v>
      </c>
      <c r="D1088" s="8"/>
      <c r="E1088" s="6">
        <v>46418</v>
      </c>
      <c r="F1088" s="6">
        <v>46450</v>
      </c>
      <c r="G1088" s="17"/>
      <c r="H1088" s="16"/>
      <c r="I1088" s="16"/>
      <c r="J1088" s="16"/>
      <c r="K1088" s="16"/>
      <c r="L1088" s="16"/>
      <c r="M1088" s="16"/>
    </row>
    <row r="1089" spans="1:15" ht="16" outlineLevel="3" x14ac:dyDescent="0.35">
      <c r="A1089" s="4" t="s">
        <v>2186</v>
      </c>
      <c r="B1089" s="5" t="s">
        <v>974</v>
      </c>
      <c r="C1089" s="5">
        <v>6</v>
      </c>
      <c r="D1089" s="8">
        <v>2.3110771145858827E-2</v>
      </c>
      <c r="E1089" s="6">
        <v>46418</v>
      </c>
      <c r="F1089" s="6">
        <v>46424</v>
      </c>
      <c r="G1089" s="16">
        <f>VLOOKUP(A1089,Sheet2!A:G,7,)</f>
        <v>0</v>
      </c>
      <c r="H1089" s="16">
        <v>0</v>
      </c>
      <c r="I1089" s="19">
        <f t="shared" ref="I1089:I1096" si="34">IFERROR(J1089-H1089,0)</f>
        <v>0</v>
      </c>
      <c r="J1089" s="16">
        <f>VLOOKUP(A1089,Sheet2!A:H,8,)</f>
        <v>0</v>
      </c>
      <c r="K1089" s="16"/>
      <c r="L1089" s="16"/>
      <c r="M1089" s="16"/>
      <c r="N1089" s="22"/>
      <c r="O1089" s="22"/>
    </row>
    <row r="1090" spans="1:15" ht="16" outlineLevel="3" x14ac:dyDescent="0.35">
      <c r="A1090" s="4" t="s">
        <v>2187</v>
      </c>
      <c r="B1090" s="5" t="s">
        <v>975</v>
      </c>
      <c r="C1090" s="5">
        <v>5</v>
      </c>
      <c r="D1090" s="8">
        <v>9.0916100616242682E-2</v>
      </c>
      <c r="E1090" s="6">
        <v>46425</v>
      </c>
      <c r="F1090" s="6">
        <v>46429</v>
      </c>
      <c r="G1090" s="16">
        <f>VLOOKUP(A1090,Sheet2!A:G,7,)</f>
        <v>0</v>
      </c>
      <c r="H1090" s="16">
        <v>0</v>
      </c>
      <c r="I1090" s="19">
        <f t="shared" si="34"/>
        <v>0</v>
      </c>
      <c r="J1090" s="16">
        <f>VLOOKUP(A1090,Sheet2!A:H,8,)</f>
        <v>0</v>
      </c>
      <c r="K1090" s="16"/>
      <c r="L1090" s="16"/>
      <c r="M1090" s="16"/>
      <c r="N1090" s="22"/>
      <c r="O1090" s="22"/>
    </row>
    <row r="1091" spans="1:15" ht="16" outlineLevel="3" x14ac:dyDescent="0.35">
      <c r="A1091" s="4" t="s">
        <v>2188</v>
      </c>
      <c r="B1091" s="5" t="s">
        <v>976</v>
      </c>
      <c r="C1091" s="5">
        <v>5</v>
      </c>
      <c r="D1091" s="8">
        <v>0.15065758486011105</v>
      </c>
      <c r="E1091" s="6">
        <v>46425</v>
      </c>
      <c r="F1091" s="6">
        <v>46429</v>
      </c>
      <c r="G1091" s="16">
        <f>VLOOKUP(A1091,Sheet2!A:G,7,)</f>
        <v>0</v>
      </c>
      <c r="H1091" s="16">
        <v>0</v>
      </c>
      <c r="I1091" s="19">
        <f t="shared" si="34"/>
        <v>0</v>
      </c>
      <c r="J1091" s="16">
        <f>VLOOKUP(A1091,Sheet2!A:H,8,)</f>
        <v>0</v>
      </c>
      <c r="K1091" s="16"/>
      <c r="L1091" s="16"/>
      <c r="M1091" s="16"/>
      <c r="N1091" s="22"/>
      <c r="O1091" s="22"/>
    </row>
    <row r="1092" spans="1:15" ht="16" outlineLevel="3" x14ac:dyDescent="0.35">
      <c r="A1092" s="4" t="s">
        <v>2189</v>
      </c>
      <c r="B1092" s="5" t="s">
        <v>977</v>
      </c>
      <c r="C1092" s="5">
        <v>5</v>
      </c>
      <c r="D1092" s="8">
        <v>2.3510957857978854E-2</v>
      </c>
      <c r="E1092" s="6">
        <v>46431</v>
      </c>
      <c r="F1092" s="6">
        <v>46435</v>
      </c>
      <c r="G1092" s="16">
        <f>VLOOKUP(A1092,Sheet2!A:G,7,)</f>
        <v>0</v>
      </c>
      <c r="H1092" s="16">
        <v>0</v>
      </c>
      <c r="I1092" s="19">
        <f t="shared" si="34"/>
        <v>0</v>
      </c>
      <c r="J1092" s="16">
        <f>VLOOKUP(A1092,Sheet2!A:H,8,)</f>
        <v>0</v>
      </c>
      <c r="K1092" s="16"/>
      <c r="L1092" s="16"/>
      <c r="M1092" s="16"/>
      <c r="N1092" s="22"/>
      <c r="O1092" s="22"/>
    </row>
    <row r="1093" spans="1:15" ht="16" outlineLevel="3" x14ac:dyDescent="0.35">
      <c r="A1093" s="4" t="s">
        <v>2190</v>
      </c>
      <c r="B1093" s="5" t="s">
        <v>978</v>
      </c>
      <c r="C1093" s="5">
        <v>6</v>
      </c>
      <c r="D1093" s="8">
        <v>1.4087695247908264E-2</v>
      </c>
      <c r="E1093" s="6">
        <v>46431</v>
      </c>
      <c r="F1093" s="6">
        <v>46436</v>
      </c>
      <c r="G1093" s="16">
        <f>VLOOKUP(A1093,Sheet2!A:G,7,)</f>
        <v>0</v>
      </c>
      <c r="H1093" s="16">
        <v>0</v>
      </c>
      <c r="I1093" s="19">
        <f t="shared" si="34"/>
        <v>0</v>
      </c>
      <c r="J1093" s="16">
        <f>VLOOKUP(A1093,Sheet2!A:H,8,)</f>
        <v>0</v>
      </c>
      <c r="K1093" s="16"/>
      <c r="L1093" s="16"/>
      <c r="M1093" s="16"/>
      <c r="N1093" s="22"/>
      <c r="O1093" s="22"/>
    </row>
    <row r="1094" spans="1:15" ht="16" outlineLevel="3" x14ac:dyDescent="0.35">
      <c r="A1094" s="4" t="s">
        <v>2191</v>
      </c>
      <c r="B1094" s="5" t="s">
        <v>979</v>
      </c>
      <c r="C1094" s="5">
        <v>6</v>
      </c>
      <c r="D1094" s="8">
        <v>1.139486222032568E-2</v>
      </c>
      <c r="E1094" s="6">
        <v>46433</v>
      </c>
      <c r="F1094" s="6">
        <v>46439</v>
      </c>
      <c r="G1094" s="16">
        <f>VLOOKUP(A1094,Sheet2!A:G,7,)</f>
        <v>0</v>
      </c>
      <c r="H1094" s="16">
        <v>0</v>
      </c>
      <c r="I1094" s="19">
        <f t="shared" si="34"/>
        <v>0</v>
      </c>
      <c r="J1094" s="16">
        <f>VLOOKUP(A1094,Sheet2!A:H,8,)</f>
        <v>0</v>
      </c>
      <c r="K1094" s="16"/>
      <c r="L1094" s="16"/>
      <c r="M1094" s="16"/>
      <c r="N1094" s="22"/>
      <c r="O1094" s="22"/>
    </row>
    <row r="1095" spans="1:15" ht="16" outlineLevel="3" x14ac:dyDescent="0.35">
      <c r="A1095" s="4" t="s">
        <v>2192</v>
      </c>
      <c r="B1095" s="5" t="s">
        <v>980</v>
      </c>
      <c r="C1095" s="5">
        <v>6</v>
      </c>
      <c r="D1095" s="8">
        <v>1.9482570799111996E-2</v>
      </c>
      <c r="E1095" s="6">
        <v>46433</v>
      </c>
      <c r="F1095" s="6">
        <v>46439</v>
      </c>
      <c r="G1095" s="16">
        <f>VLOOKUP(A1095,Sheet2!A:G,7,)</f>
        <v>0</v>
      </c>
      <c r="H1095" s="16">
        <v>0</v>
      </c>
      <c r="I1095" s="19">
        <f t="shared" si="34"/>
        <v>0</v>
      </c>
      <c r="J1095" s="16">
        <f>VLOOKUP(A1095,Sheet2!A:H,8,)</f>
        <v>0</v>
      </c>
      <c r="K1095" s="16"/>
      <c r="L1095" s="16"/>
      <c r="M1095" s="16"/>
      <c r="N1095" s="22"/>
      <c r="O1095" s="22"/>
    </row>
    <row r="1096" spans="1:15" ht="16" outlineLevel="3" x14ac:dyDescent="0.35">
      <c r="A1096" s="4" t="s">
        <v>2193</v>
      </c>
      <c r="B1096" s="5" t="s">
        <v>981</v>
      </c>
      <c r="C1096" s="5">
        <v>5</v>
      </c>
      <c r="D1096" s="8">
        <v>4.005941864034418E-2</v>
      </c>
      <c r="E1096" s="6">
        <v>46446</v>
      </c>
      <c r="F1096" s="6">
        <v>46450</v>
      </c>
      <c r="G1096" s="16">
        <f>VLOOKUP(A1096,Sheet2!A:G,7,)</f>
        <v>0</v>
      </c>
      <c r="H1096" s="16">
        <v>0</v>
      </c>
      <c r="I1096" s="19">
        <f t="shared" si="34"/>
        <v>0</v>
      </c>
      <c r="J1096" s="16">
        <f>VLOOKUP(A1096,Sheet2!A:H,8,)</f>
        <v>0</v>
      </c>
      <c r="K1096" s="16"/>
      <c r="L1096" s="16"/>
      <c r="M1096" s="16"/>
      <c r="N1096" s="22"/>
      <c r="O1096" s="22"/>
    </row>
    <row r="1097" spans="1:15" ht="16" outlineLevel="3" x14ac:dyDescent="0.35">
      <c r="A1097" s="4" t="s">
        <v>812</v>
      </c>
      <c r="B1097" s="5"/>
      <c r="C1097" s="5">
        <v>17</v>
      </c>
      <c r="D1097" s="8"/>
      <c r="E1097" s="6">
        <v>46425</v>
      </c>
      <c r="F1097" s="6">
        <v>46445</v>
      </c>
      <c r="G1097" s="17"/>
      <c r="H1097" s="16"/>
      <c r="I1097" s="16"/>
      <c r="J1097" s="16"/>
      <c r="K1097" s="16"/>
      <c r="L1097" s="16"/>
      <c r="M1097" s="16"/>
    </row>
    <row r="1098" spans="1:15" ht="16" outlineLevel="3" x14ac:dyDescent="0.35">
      <c r="A1098" s="4" t="s">
        <v>2194</v>
      </c>
      <c r="B1098" s="5" t="s">
        <v>982</v>
      </c>
      <c r="C1098" s="5">
        <v>7</v>
      </c>
      <c r="D1098" s="8">
        <v>2.046204399531561E-2</v>
      </c>
      <c r="E1098" s="6">
        <v>46425</v>
      </c>
      <c r="F1098" s="6">
        <v>46432</v>
      </c>
      <c r="G1098" s="16">
        <f>VLOOKUP(A1098,Sheet2!A:G,7,)</f>
        <v>0</v>
      </c>
      <c r="H1098" s="16">
        <v>0</v>
      </c>
      <c r="I1098" s="19">
        <f t="shared" ref="I1098:I1104" si="35">IFERROR(J1098-H1098,0)</f>
        <v>0</v>
      </c>
      <c r="J1098" s="16">
        <f>VLOOKUP(A1098,Sheet2!A:H,8,)</f>
        <v>0</v>
      </c>
      <c r="K1098" s="16"/>
      <c r="L1098" s="16"/>
      <c r="M1098" s="16"/>
      <c r="N1098" s="22"/>
      <c r="O1098" s="22"/>
    </row>
    <row r="1099" spans="1:15" ht="16" outlineLevel="3" x14ac:dyDescent="0.35">
      <c r="A1099" s="4" t="s">
        <v>2195</v>
      </c>
      <c r="B1099" s="5" t="s">
        <v>983</v>
      </c>
      <c r="C1099" s="5">
        <v>5</v>
      </c>
      <c r="D1099" s="8">
        <v>1.5944982972505239E-2</v>
      </c>
      <c r="E1099" s="6">
        <v>46433</v>
      </c>
      <c r="F1099" s="6">
        <v>46438</v>
      </c>
      <c r="G1099" s="16">
        <f>VLOOKUP(A1099,Sheet2!A:G,7,)</f>
        <v>0</v>
      </c>
      <c r="H1099" s="16">
        <v>0</v>
      </c>
      <c r="I1099" s="19">
        <f t="shared" si="35"/>
        <v>0</v>
      </c>
      <c r="J1099" s="16">
        <f>VLOOKUP(A1099,Sheet2!A:H,8,)</f>
        <v>0</v>
      </c>
      <c r="K1099" s="16"/>
      <c r="L1099" s="16"/>
      <c r="M1099" s="16"/>
      <c r="N1099" s="22"/>
      <c r="O1099" s="22"/>
    </row>
    <row r="1100" spans="1:15" ht="16" outlineLevel="3" x14ac:dyDescent="0.35">
      <c r="A1100" s="4" t="s">
        <v>2196</v>
      </c>
      <c r="B1100" s="5" t="s">
        <v>984</v>
      </c>
      <c r="C1100" s="5">
        <v>6</v>
      </c>
      <c r="D1100" s="8">
        <v>1.687791016878748E-2</v>
      </c>
      <c r="E1100" s="6">
        <v>46433</v>
      </c>
      <c r="F1100" s="6">
        <v>46439</v>
      </c>
      <c r="G1100" s="16">
        <f>VLOOKUP(A1100,Sheet2!A:G,7,)</f>
        <v>0</v>
      </c>
      <c r="H1100" s="16">
        <v>0</v>
      </c>
      <c r="I1100" s="19">
        <f t="shared" si="35"/>
        <v>0</v>
      </c>
      <c r="J1100" s="16">
        <f>VLOOKUP(A1100,Sheet2!A:H,8,)</f>
        <v>0</v>
      </c>
      <c r="K1100" s="16"/>
      <c r="L1100" s="16"/>
      <c r="M1100" s="16"/>
      <c r="N1100" s="22"/>
      <c r="O1100" s="22"/>
    </row>
    <row r="1101" spans="1:15" ht="16" outlineLevel="3" x14ac:dyDescent="0.35">
      <c r="A1101" s="4" t="s">
        <v>2197</v>
      </c>
      <c r="B1101" s="5" t="s">
        <v>985</v>
      </c>
      <c r="C1101" s="5">
        <v>6</v>
      </c>
      <c r="D1101" s="8">
        <v>7.6208920811531244E-2</v>
      </c>
      <c r="E1101" s="6">
        <v>46433</v>
      </c>
      <c r="F1101" s="6">
        <v>46439</v>
      </c>
      <c r="G1101" s="16">
        <f>VLOOKUP(A1101,Sheet2!A:G,7,)</f>
        <v>0</v>
      </c>
      <c r="H1101" s="16">
        <v>0</v>
      </c>
      <c r="I1101" s="19">
        <f t="shared" si="35"/>
        <v>0</v>
      </c>
      <c r="J1101" s="16">
        <f>VLOOKUP(A1101,Sheet2!A:H,8,)</f>
        <v>0</v>
      </c>
      <c r="K1101" s="16"/>
      <c r="L1101" s="16"/>
      <c r="M1101" s="16"/>
      <c r="N1101" s="22"/>
      <c r="O1101" s="22"/>
    </row>
    <row r="1102" spans="1:15" ht="16" outlineLevel="3" x14ac:dyDescent="0.35">
      <c r="A1102" s="4" t="s">
        <v>2198</v>
      </c>
      <c r="B1102" s="5" t="s">
        <v>986</v>
      </c>
      <c r="C1102" s="5">
        <v>7</v>
      </c>
      <c r="D1102" s="8">
        <v>2.3094424946337396E-2</v>
      </c>
      <c r="E1102" s="6">
        <v>46433</v>
      </c>
      <c r="F1102" s="6">
        <v>46441</v>
      </c>
      <c r="G1102" s="16">
        <f>VLOOKUP(A1102,Sheet2!A:G,7,)</f>
        <v>0</v>
      </c>
      <c r="H1102" s="16">
        <v>0</v>
      </c>
      <c r="I1102" s="19">
        <f t="shared" si="35"/>
        <v>0</v>
      </c>
      <c r="J1102" s="16">
        <f>VLOOKUP(A1102,Sheet2!A:H,8,)</f>
        <v>0</v>
      </c>
      <c r="K1102" s="16"/>
      <c r="L1102" s="16"/>
      <c r="M1102" s="16"/>
      <c r="N1102" s="22"/>
      <c r="O1102" s="22"/>
    </row>
    <row r="1103" spans="1:15" ht="16" outlineLevel="3" x14ac:dyDescent="0.35">
      <c r="A1103" s="4" t="s">
        <v>2199</v>
      </c>
      <c r="B1103" s="5" t="s">
        <v>987</v>
      </c>
      <c r="C1103" s="5">
        <v>4</v>
      </c>
      <c r="D1103" s="8">
        <v>1.165346277005801E-2</v>
      </c>
      <c r="E1103" s="6">
        <v>46441</v>
      </c>
      <c r="F1103" s="6">
        <v>46445</v>
      </c>
      <c r="G1103" s="16">
        <f>VLOOKUP(A1103,Sheet2!A:G,7,)</f>
        <v>0</v>
      </c>
      <c r="H1103" s="16">
        <v>0</v>
      </c>
      <c r="I1103" s="19">
        <f t="shared" si="35"/>
        <v>0</v>
      </c>
      <c r="J1103" s="16">
        <f>VLOOKUP(A1103,Sheet2!A:H,8,)</f>
        <v>0</v>
      </c>
      <c r="K1103" s="16"/>
      <c r="L1103" s="16"/>
      <c r="M1103" s="16"/>
      <c r="N1103" s="22"/>
      <c r="O1103" s="22"/>
    </row>
    <row r="1104" spans="1:15" ht="16" outlineLevel="3" x14ac:dyDescent="0.35">
      <c r="A1104" s="4" t="s">
        <v>2200</v>
      </c>
      <c r="B1104" s="5" t="s">
        <v>988</v>
      </c>
      <c r="C1104" s="5">
        <v>4</v>
      </c>
      <c r="D1104" s="8">
        <v>5.5010471344516905E-3</v>
      </c>
      <c r="E1104" s="6">
        <v>46441</v>
      </c>
      <c r="F1104" s="6">
        <v>46445</v>
      </c>
      <c r="G1104" s="16">
        <f>VLOOKUP(A1104,Sheet2!A:G,7,)</f>
        <v>0</v>
      </c>
      <c r="H1104" s="16">
        <v>0</v>
      </c>
      <c r="I1104" s="19">
        <f t="shared" si="35"/>
        <v>0</v>
      </c>
      <c r="J1104" s="16">
        <f>VLOOKUP(A1104,Sheet2!A:H,8,)</f>
        <v>0</v>
      </c>
      <c r="K1104" s="16"/>
      <c r="L1104" s="16"/>
      <c r="M1104" s="16"/>
      <c r="N1104" s="22"/>
      <c r="O1104" s="22"/>
    </row>
    <row r="1105" spans="1:15" ht="16" outlineLevel="3" x14ac:dyDescent="0.35">
      <c r="A1105" s="4" t="s">
        <v>820</v>
      </c>
      <c r="B1105" s="5"/>
      <c r="C1105" s="5">
        <v>23</v>
      </c>
      <c r="D1105" s="8"/>
      <c r="E1105" s="6">
        <v>46418</v>
      </c>
      <c r="F1105" s="6">
        <v>46445</v>
      </c>
      <c r="G1105" s="17"/>
      <c r="H1105" s="16"/>
      <c r="I1105" s="16"/>
      <c r="J1105" s="16"/>
      <c r="K1105" s="16"/>
      <c r="L1105" s="16"/>
      <c r="M1105" s="16"/>
    </row>
    <row r="1106" spans="1:15" ht="16" outlineLevel="3" x14ac:dyDescent="0.35">
      <c r="A1106" s="4" t="s">
        <v>2201</v>
      </c>
      <c r="B1106" s="5" t="s">
        <v>989</v>
      </c>
      <c r="C1106" s="5">
        <v>6</v>
      </c>
      <c r="D1106" s="8">
        <v>1.8189352899830626E-2</v>
      </c>
      <c r="E1106" s="6">
        <v>46418</v>
      </c>
      <c r="F1106" s="6">
        <v>46424</v>
      </c>
      <c r="G1106" s="16">
        <f>VLOOKUP(A1106,Sheet2!A:G,7,)</f>
        <v>0</v>
      </c>
      <c r="H1106" s="16">
        <v>0</v>
      </c>
      <c r="I1106" s="19">
        <f t="shared" ref="I1106:I1111" si="36">IFERROR(J1106-H1106,0)</f>
        <v>0</v>
      </c>
      <c r="J1106" s="16">
        <f>VLOOKUP(A1106,Sheet2!A:H,8,)</f>
        <v>0</v>
      </c>
      <c r="K1106" s="16"/>
      <c r="L1106" s="16"/>
      <c r="M1106" s="16"/>
      <c r="N1106" s="22"/>
      <c r="O1106" s="22"/>
    </row>
    <row r="1107" spans="1:15" ht="16" outlineLevel="3" x14ac:dyDescent="0.35">
      <c r="A1107" s="4" t="s">
        <v>2202</v>
      </c>
      <c r="B1107" s="5" t="s">
        <v>990</v>
      </c>
      <c r="C1107" s="5">
        <v>6</v>
      </c>
      <c r="D1107" s="8">
        <v>2.9870898073336139E-2</v>
      </c>
      <c r="E1107" s="6">
        <v>46418</v>
      </c>
      <c r="F1107" s="6">
        <v>46424</v>
      </c>
      <c r="G1107" s="16">
        <f>VLOOKUP(A1107,Sheet2!A:G,7,)</f>
        <v>0</v>
      </c>
      <c r="H1107" s="16">
        <v>0</v>
      </c>
      <c r="I1107" s="19">
        <f t="shared" si="36"/>
        <v>0</v>
      </c>
      <c r="J1107" s="16">
        <f>VLOOKUP(A1107,Sheet2!A:H,8,)</f>
        <v>0</v>
      </c>
      <c r="K1107" s="16"/>
      <c r="L1107" s="16"/>
      <c r="M1107" s="16"/>
      <c r="N1107" s="22"/>
      <c r="O1107" s="22"/>
    </row>
    <row r="1108" spans="1:15" ht="16" outlineLevel="3" x14ac:dyDescent="0.35">
      <c r="A1108" s="4" t="s">
        <v>2203</v>
      </c>
      <c r="B1108" s="5" t="s">
        <v>991</v>
      </c>
      <c r="C1108" s="5">
        <v>10</v>
      </c>
      <c r="D1108" s="8">
        <v>1.8395259914251727E-2</v>
      </c>
      <c r="E1108" s="6">
        <v>46418</v>
      </c>
      <c r="F1108" s="6">
        <v>46428</v>
      </c>
      <c r="G1108" s="16">
        <f>VLOOKUP(A1108,Sheet2!A:G,7,)</f>
        <v>0</v>
      </c>
      <c r="H1108" s="16">
        <v>0</v>
      </c>
      <c r="I1108" s="19">
        <f t="shared" si="36"/>
        <v>0</v>
      </c>
      <c r="J1108" s="16">
        <f>VLOOKUP(A1108,Sheet2!A:H,8,)</f>
        <v>0</v>
      </c>
      <c r="K1108" s="16"/>
      <c r="L1108" s="16"/>
      <c r="M1108" s="16"/>
      <c r="N1108" s="22"/>
      <c r="O1108" s="22"/>
    </row>
    <row r="1109" spans="1:15" ht="16" outlineLevel="3" x14ac:dyDescent="0.35">
      <c r="A1109" s="4" t="s">
        <v>2204</v>
      </c>
      <c r="B1109" s="5" t="s">
        <v>992</v>
      </c>
      <c r="C1109" s="5">
        <v>5</v>
      </c>
      <c r="D1109" s="8">
        <v>1.5157794083192191E-2</v>
      </c>
      <c r="E1109" s="6">
        <v>46433</v>
      </c>
      <c r="F1109" s="6">
        <v>46438</v>
      </c>
      <c r="G1109" s="16">
        <f>VLOOKUP(A1109,Sheet2!A:G,7,)</f>
        <v>0</v>
      </c>
      <c r="H1109" s="16">
        <v>0</v>
      </c>
      <c r="I1109" s="19">
        <f t="shared" si="36"/>
        <v>0</v>
      </c>
      <c r="J1109" s="16">
        <f>VLOOKUP(A1109,Sheet2!A:H,8,)</f>
        <v>0</v>
      </c>
      <c r="K1109" s="16"/>
      <c r="L1109" s="16"/>
      <c r="M1109" s="16"/>
      <c r="N1109" s="22"/>
      <c r="O1109" s="22"/>
    </row>
    <row r="1110" spans="1:15" ht="16" outlineLevel="3" x14ac:dyDescent="0.35">
      <c r="A1110" s="4" t="s">
        <v>2205</v>
      </c>
      <c r="B1110" s="5" t="s">
        <v>993</v>
      </c>
      <c r="C1110" s="5">
        <v>5</v>
      </c>
      <c r="D1110" s="8">
        <v>2.4892415061113449E-2</v>
      </c>
      <c r="E1110" s="6">
        <v>46433</v>
      </c>
      <c r="F1110" s="6">
        <v>46438</v>
      </c>
      <c r="G1110" s="16">
        <f>VLOOKUP(A1110,Sheet2!A:G,7,)</f>
        <v>0</v>
      </c>
      <c r="H1110" s="16">
        <v>0</v>
      </c>
      <c r="I1110" s="19">
        <f t="shared" si="36"/>
        <v>0</v>
      </c>
      <c r="J1110" s="16">
        <f>VLOOKUP(A1110,Sheet2!A:H,8,)</f>
        <v>0</v>
      </c>
      <c r="K1110" s="16"/>
      <c r="L1110" s="16"/>
      <c r="M1110" s="16"/>
      <c r="N1110" s="22"/>
      <c r="O1110" s="22"/>
    </row>
    <row r="1111" spans="1:15" ht="16" outlineLevel="3" x14ac:dyDescent="0.35">
      <c r="A1111" s="4" t="s">
        <v>2206</v>
      </c>
      <c r="B1111" s="5" t="s">
        <v>914</v>
      </c>
      <c r="C1111" s="5">
        <v>5</v>
      </c>
      <c r="D1111" s="8">
        <v>1.5329383261876443E-2</v>
      </c>
      <c r="E1111" s="6">
        <v>46439</v>
      </c>
      <c r="F1111" s="6">
        <v>46445</v>
      </c>
      <c r="G1111" s="16">
        <f>VLOOKUP(A1111,Sheet2!A:G,7,)</f>
        <v>0</v>
      </c>
      <c r="H1111" s="16">
        <v>0</v>
      </c>
      <c r="I1111" s="19">
        <f t="shared" si="36"/>
        <v>0</v>
      </c>
      <c r="J1111" s="16">
        <f>VLOOKUP(A1111,Sheet2!A:H,8,)</f>
        <v>0</v>
      </c>
      <c r="K1111" s="16"/>
      <c r="L1111" s="16"/>
      <c r="M1111" s="16"/>
      <c r="N1111" s="22"/>
      <c r="O1111" s="22"/>
    </row>
    <row r="1112" spans="1:15" ht="16" outlineLevel="2" x14ac:dyDescent="0.35">
      <c r="A1112" s="4" t="s">
        <v>994</v>
      </c>
      <c r="B1112" s="5"/>
      <c r="C1112" s="5">
        <v>414</v>
      </c>
      <c r="D1112" s="8"/>
      <c r="E1112" s="6">
        <v>45955</v>
      </c>
      <c r="F1112" s="6">
        <v>46447</v>
      </c>
      <c r="G1112" s="17"/>
      <c r="H1112" s="16"/>
      <c r="I1112" s="16"/>
      <c r="J1112" s="16"/>
      <c r="K1112" s="16"/>
      <c r="L1112" s="16"/>
      <c r="M1112" s="16"/>
    </row>
    <row r="1113" spans="1:15" ht="16" outlineLevel="3" x14ac:dyDescent="0.35">
      <c r="A1113" s="4" t="s">
        <v>995</v>
      </c>
      <c r="B1113" s="5"/>
      <c r="C1113" s="5">
        <v>12</v>
      </c>
      <c r="D1113" s="8"/>
      <c r="E1113" s="6">
        <v>45955</v>
      </c>
      <c r="F1113" s="6">
        <v>45967</v>
      </c>
      <c r="G1113" s="17"/>
      <c r="H1113" s="16"/>
      <c r="I1113" s="16"/>
      <c r="J1113" s="16"/>
      <c r="K1113" s="16"/>
      <c r="L1113" s="16"/>
      <c r="M1113" s="16"/>
    </row>
    <row r="1114" spans="1:15" ht="16" outlineLevel="3" x14ac:dyDescent="0.35">
      <c r="A1114" s="4" t="s">
        <v>2207</v>
      </c>
      <c r="B1114" s="5" t="s">
        <v>996</v>
      </c>
      <c r="C1114" s="5">
        <v>12</v>
      </c>
      <c r="D1114" s="8">
        <v>5.8808535729308296E-2</v>
      </c>
      <c r="E1114" s="6">
        <v>45955</v>
      </c>
      <c r="F1114" s="6">
        <v>45967</v>
      </c>
      <c r="G1114" s="16">
        <f>VLOOKUP(A1114,Sheet2!A:G,7,)</f>
        <v>1</v>
      </c>
      <c r="H1114" s="16">
        <v>1</v>
      </c>
      <c r="I1114" s="19">
        <f>IFERROR(J1114-H1114,0)</f>
        <v>0</v>
      </c>
      <c r="J1114" s="16">
        <f>VLOOKUP(A1114,Sheet2!A:H,8,)</f>
        <v>1</v>
      </c>
      <c r="K1114" s="16"/>
      <c r="L1114" s="16"/>
      <c r="M1114" s="16"/>
      <c r="N1114" s="22"/>
      <c r="O1114" s="22"/>
    </row>
    <row r="1115" spans="1:15" ht="16" outlineLevel="3" x14ac:dyDescent="0.35">
      <c r="A1115" s="4" t="s">
        <v>997</v>
      </c>
      <c r="B1115" s="5"/>
      <c r="C1115" s="5">
        <v>6</v>
      </c>
      <c r="D1115" s="8"/>
      <c r="E1115" s="6">
        <v>46404</v>
      </c>
      <c r="F1115" s="6">
        <v>46410</v>
      </c>
      <c r="G1115" s="17"/>
      <c r="H1115" s="16"/>
      <c r="I1115" s="16"/>
      <c r="J1115" s="16"/>
      <c r="K1115" s="16"/>
      <c r="L1115" s="16"/>
      <c r="M1115" s="16"/>
    </row>
    <row r="1116" spans="1:15" ht="16" outlineLevel="3" x14ac:dyDescent="0.35">
      <c r="A1116" s="4" t="s">
        <v>2208</v>
      </c>
      <c r="B1116" s="5" t="s">
        <v>998</v>
      </c>
      <c r="C1116" s="5">
        <v>6</v>
      </c>
      <c r="D1116" s="8">
        <v>0.2919363016038759</v>
      </c>
      <c r="E1116" s="6">
        <v>46404</v>
      </c>
      <c r="F1116" s="6">
        <v>46410</v>
      </c>
      <c r="G1116" s="16">
        <f>VLOOKUP(A1116,Sheet2!A:G,7,)</f>
        <v>0</v>
      </c>
      <c r="H1116" s="16">
        <v>0</v>
      </c>
      <c r="I1116" s="19">
        <f>IFERROR(J1116-H1116,0)</f>
        <v>0</v>
      </c>
      <c r="J1116" s="16">
        <f>VLOOKUP(A1116,Sheet2!A:H,8,)</f>
        <v>0</v>
      </c>
      <c r="K1116" s="16"/>
      <c r="L1116" s="16"/>
      <c r="M1116" s="16"/>
      <c r="N1116" s="22"/>
      <c r="O1116" s="22"/>
    </row>
    <row r="1117" spans="1:15" ht="16" outlineLevel="3" x14ac:dyDescent="0.35">
      <c r="A1117" s="4" t="s">
        <v>730</v>
      </c>
      <c r="B1117" s="5"/>
      <c r="C1117" s="5">
        <v>12</v>
      </c>
      <c r="D1117" s="8"/>
      <c r="E1117" s="6">
        <v>46422</v>
      </c>
      <c r="F1117" s="6">
        <v>46435</v>
      </c>
      <c r="G1117" s="17"/>
      <c r="H1117" s="16"/>
      <c r="I1117" s="16"/>
      <c r="J1117" s="16"/>
      <c r="K1117" s="16"/>
      <c r="L1117" s="16"/>
      <c r="M1117" s="16"/>
    </row>
    <row r="1118" spans="1:15" ht="16" outlineLevel="3" x14ac:dyDescent="0.35">
      <c r="A1118" s="4" t="s">
        <v>2209</v>
      </c>
      <c r="B1118" s="5" t="s">
        <v>999</v>
      </c>
      <c r="C1118" s="5">
        <v>12</v>
      </c>
      <c r="D1118" s="8">
        <v>0.34243110253324627</v>
      </c>
      <c r="E1118" s="6">
        <v>46422</v>
      </c>
      <c r="F1118" s="6">
        <v>46435</v>
      </c>
      <c r="G1118" s="16">
        <f>VLOOKUP(A1118,Sheet2!A:G,7,)</f>
        <v>0</v>
      </c>
      <c r="H1118" s="16">
        <v>0</v>
      </c>
      <c r="I1118" s="19">
        <f>IFERROR(J1118-H1118,0)</f>
        <v>0</v>
      </c>
      <c r="J1118" s="16">
        <f>VLOOKUP(A1118,Sheet2!A:H,8,)</f>
        <v>0</v>
      </c>
      <c r="K1118" s="16"/>
      <c r="L1118" s="16"/>
      <c r="M1118" s="16"/>
      <c r="N1118" s="22"/>
      <c r="O1118" s="22"/>
    </row>
    <row r="1119" spans="1:15" ht="16" outlineLevel="3" x14ac:dyDescent="0.35">
      <c r="A1119" s="4" t="s">
        <v>739</v>
      </c>
      <c r="B1119" s="5"/>
      <c r="C1119" s="5">
        <v>32</v>
      </c>
      <c r="D1119" s="8"/>
      <c r="E1119" s="6">
        <v>46385</v>
      </c>
      <c r="F1119" s="6">
        <v>46421</v>
      </c>
      <c r="G1119" s="17"/>
      <c r="H1119" s="16"/>
      <c r="I1119" s="16"/>
      <c r="J1119" s="16"/>
      <c r="K1119" s="16"/>
      <c r="L1119" s="16"/>
      <c r="M1119" s="16"/>
    </row>
    <row r="1120" spans="1:15" ht="16" outlineLevel="3" x14ac:dyDescent="0.35">
      <c r="A1120" s="4" t="s">
        <v>2210</v>
      </c>
      <c r="B1120" s="5" t="s">
        <v>1000</v>
      </c>
      <c r="C1120" s="5">
        <v>16</v>
      </c>
      <c r="D1120" s="8">
        <v>5.9359531218794795E-2</v>
      </c>
      <c r="E1120" s="6">
        <v>46385</v>
      </c>
      <c r="F1120" s="6">
        <v>46403</v>
      </c>
      <c r="G1120" s="16">
        <f>VLOOKUP(A1120,Sheet2!A:G,7,)</f>
        <v>0</v>
      </c>
      <c r="H1120" s="16">
        <v>0</v>
      </c>
      <c r="I1120" s="19">
        <f>IFERROR(J1120-H1120,0)</f>
        <v>0</v>
      </c>
      <c r="J1120" s="16">
        <f>VLOOKUP(A1120,Sheet2!A:H,8,)</f>
        <v>0</v>
      </c>
      <c r="K1120" s="16"/>
      <c r="L1120" s="16"/>
      <c r="M1120" s="16"/>
      <c r="N1120" s="22"/>
      <c r="O1120" s="22"/>
    </row>
    <row r="1121" spans="1:15" ht="16" outlineLevel="3" x14ac:dyDescent="0.35">
      <c r="A1121" s="4" t="s">
        <v>2211</v>
      </c>
      <c r="B1121" s="5" t="s">
        <v>1001</v>
      </c>
      <c r="C1121" s="5">
        <v>16</v>
      </c>
      <c r="D1121" s="8">
        <v>2.0041542604255832E-2</v>
      </c>
      <c r="E1121" s="6">
        <v>46404</v>
      </c>
      <c r="F1121" s="6">
        <v>46421</v>
      </c>
      <c r="G1121" s="16">
        <f>VLOOKUP(A1121,Sheet2!A:G,7,)</f>
        <v>0</v>
      </c>
      <c r="H1121" s="16">
        <v>0</v>
      </c>
      <c r="I1121" s="19">
        <f>IFERROR(J1121-H1121,0)</f>
        <v>0</v>
      </c>
      <c r="J1121" s="16">
        <f>VLOOKUP(A1121,Sheet2!A:H,8,)</f>
        <v>0</v>
      </c>
      <c r="K1121" s="16"/>
      <c r="L1121" s="16"/>
      <c r="M1121" s="16"/>
      <c r="N1121" s="22"/>
      <c r="O1121" s="22"/>
    </row>
    <row r="1122" spans="1:15" ht="16" outlineLevel="3" x14ac:dyDescent="0.35">
      <c r="A1122" s="4" t="s">
        <v>1002</v>
      </c>
      <c r="B1122" s="5"/>
      <c r="C1122" s="5">
        <v>9</v>
      </c>
      <c r="D1122" s="8"/>
      <c r="E1122" s="6">
        <v>46436</v>
      </c>
      <c r="F1122" s="6">
        <v>46447</v>
      </c>
      <c r="G1122" s="17"/>
      <c r="H1122" s="16"/>
      <c r="I1122" s="16"/>
      <c r="J1122" s="16"/>
      <c r="K1122" s="16"/>
      <c r="L1122" s="16"/>
      <c r="M1122" s="16"/>
    </row>
    <row r="1123" spans="1:15" ht="16" outlineLevel="3" x14ac:dyDescent="0.35">
      <c r="A1123" s="4" t="s">
        <v>2212</v>
      </c>
      <c r="B1123" s="5" t="s">
        <v>1003</v>
      </c>
      <c r="C1123" s="5">
        <v>9</v>
      </c>
      <c r="D1123" s="8">
        <v>6.3021644026025489E-2</v>
      </c>
      <c r="E1123" s="6">
        <v>46436</v>
      </c>
      <c r="F1123" s="6">
        <v>46447</v>
      </c>
      <c r="G1123" s="16">
        <f>VLOOKUP(A1123,Sheet2!A:G,7,)</f>
        <v>0</v>
      </c>
      <c r="H1123" s="16">
        <v>0</v>
      </c>
      <c r="I1123" s="19">
        <f>IFERROR(J1123-H1123,0)</f>
        <v>0</v>
      </c>
      <c r="J1123" s="16">
        <f>VLOOKUP(A1123,Sheet2!A:H,8,)</f>
        <v>0</v>
      </c>
      <c r="K1123" s="16"/>
      <c r="L1123" s="16"/>
      <c r="M1123" s="16"/>
      <c r="N1123" s="22"/>
      <c r="O1123" s="22"/>
    </row>
    <row r="1124" spans="1:15" ht="16" outlineLevel="3" x14ac:dyDescent="0.35">
      <c r="A1124" s="4" t="s">
        <v>2213</v>
      </c>
      <c r="B1124" s="5" t="s">
        <v>1004</v>
      </c>
      <c r="C1124" s="5">
        <v>9</v>
      </c>
      <c r="D1124" s="8">
        <v>7.0024048917806106E-3</v>
      </c>
      <c r="E1124" s="6">
        <v>46436</v>
      </c>
      <c r="F1124" s="6">
        <v>46447</v>
      </c>
      <c r="G1124" s="16">
        <f>VLOOKUP(A1124,Sheet2!A:G,7,)</f>
        <v>0</v>
      </c>
      <c r="H1124" s="16">
        <v>0</v>
      </c>
      <c r="I1124" s="19">
        <f>IFERROR(J1124-H1124,0)</f>
        <v>0</v>
      </c>
      <c r="J1124" s="16">
        <f>VLOOKUP(A1124,Sheet2!A:H,8,)</f>
        <v>0</v>
      </c>
      <c r="K1124" s="16"/>
      <c r="L1124" s="16"/>
      <c r="M1124" s="16"/>
      <c r="N1124" s="22"/>
      <c r="O1124" s="22"/>
    </row>
    <row r="1125" spans="1:15" ht="16" outlineLevel="3" x14ac:dyDescent="0.35">
      <c r="A1125" s="4" t="s">
        <v>713</v>
      </c>
      <c r="B1125" s="5"/>
      <c r="C1125" s="5">
        <v>14</v>
      </c>
      <c r="D1125" s="8"/>
      <c r="E1125" s="6">
        <v>46422</v>
      </c>
      <c r="F1125" s="6">
        <v>46438</v>
      </c>
      <c r="G1125" s="17"/>
      <c r="H1125" s="16"/>
      <c r="I1125" s="16"/>
      <c r="J1125" s="16"/>
      <c r="K1125" s="16"/>
      <c r="L1125" s="16"/>
      <c r="M1125" s="16"/>
    </row>
    <row r="1126" spans="1:15" ht="16" outlineLevel="3" x14ac:dyDescent="0.35">
      <c r="A1126" s="4" t="s">
        <v>2214</v>
      </c>
      <c r="B1126" s="5" t="s">
        <v>1005</v>
      </c>
      <c r="C1126" s="5">
        <v>14</v>
      </c>
      <c r="D1126" s="8">
        <v>1.8654424578413775E-2</v>
      </c>
      <c r="E1126" s="6">
        <v>46422</v>
      </c>
      <c r="F1126" s="6">
        <v>46438</v>
      </c>
      <c r="G1126" s="16">
        <f>VLOOKUP(A1126,Sheet2!A:G,7,)</f>
        <v>0</v>
      </c>
      <c r="H1126" s="16">
        <v>0</v>
      </c>
      <c r="I1126" s="19">
        <f>IFERROR(J1126-H1126,0)</f>
        <v>0</v>
      </c>
      <c r="J1126" s="16">
        <f>VLOOKUP(A1126,Sheet2!A:H,8,)</f>
        <v>0</v>
      </c>
      <c r="K1126" s="16"/>
      <c r="L1126" s="16"/>
      <c r="M1126" s="16"/>
      <c r="N1126" s="22"/>
      <c r="O1126" s="22"/>
    </row>
    <row r="1127" spans="1:15" ht="16" outlineLevel="3" x14ac:dyDescent="0.35">
      <c r="A1127" s="4" t="s">
        <v>1006</v>
      </c>
      <c r="B1127" s="5"/>
      <c r="C1127" s="5">
        <v>46</v>
      </c>
      <c r="D1127" s="8"/>
      <c r="E1127" s="6">
        <v>46366</v>
      </c>
      <c r="F1127" s="6">
        <v>46419</v>
      </c>
      <c r="G1127" s="17"/>
      <c r="H1127" s="16"/>
      <c r="I1127" s="16"/>
      <c r="J1127" s="16"/>
      <c r="K1127" s="16"/>
      <c r="L1127" s="16"/>
      <c r="M1127" s="16"/>
    </row>
    <row r="1128" spans="1:15" ht="16" outlineLevel="3" x14ac:dyDescent="0.35">
      <c r="A1128" s="4" t="s">
        <v>2215</v>
      </c>
      <c r="B1128" s="5" t="s">
        <v>1007</v>
      </c>
      <c r="C1128" s="5">
        <v>17</v>
      </c>
      <c r="D1128" s="8">
        <v>0.26851584475504525</v>
      </c>
      <c r="E1128" s="6">
        <v>46366</v>
      </c>
      <c r="F1128" s="6">
        <v>46385</v>
      </c>
      <c r="G1128" s="16">
        <f>VLOOKUP(A1128,Sheet2!A:G,7,)</f>
        <v>0</v>
      </c>
      <c r="H1128" s="16">
        <v>0</v>
      </c>
      <c r="I1128" s="19">
        <f t="shared" ref="I1128:I1133" si="37">IFERROR(J1128-H1128,0)</f>
        <v>0</v>
      </c>
      <c r="J1128" s="16">
        <f>VLOOKUP(A1128,Sheet2!A:H,8,)</f>
        <v>0</v>
      </c>
      <c r="K1128" s="16"/>
      <c r="L1128" s="16"/>
      <c r="M1128" s="16"/>
      <c r="N1128" s="22"/>
      <c r="O1128" s="22"/>
    </row>
    <row r="1129" spans="1:15" ht="16" outlineLevel="3" x14ac:dyDescent="0.35">
      <c r="A1129" s="4" t="s">
        <v>2216</v>
      </c>
      <c r="B1129" s="5" t="s">
        <v>1008</v>
      </c>
      <c r="C1129" s="5">
        <v>10</v>
      </c>
      <c r="D1129" s="8">
        <v>6.7128961188761313E-2</v>
      </c>
      <c r="E1129" s="6">
        <v>46386</v>
      </c>
      <c r="F1129" s="6">
        <v>46397</v>
      </c>
      <c r="G1129" s="16">
        <f>VLOOKUP(A1129,Sheet2!A:G,7,)</f>
        <v>0</v>
      </c>
      <c r="H1129" s="16">
        <v>0</v>
      </c>
      <c r="I1129" s="19">
        <f t="shared" si="37"/>
        <v>0</v>
      </c>
      <c r="J1129" s="16">
        <f>VLOOKUP(A1129,Sheet2!A:H,8,)</f>
        <v>0</v>
      </c>
      <c r="K1129" s="16"/>
      <c r="L1129" s="16"/>
      <c r="M1129" s="16"/>
      <c r="N1129" s="22"/>
      <c r="O1129" s="22"/>
    </row>
    <row r="1130" spans="1:15" ht="16" outlineLevel="3" x14ac:dyDescent="0.35">
      <c r="A1130" s="4" t="s">
        <v>2217</v>
      </c>
      <c r="B1130" s="5" t="s">
        <v>1009</v>
      </c>
      <c r="C1130" s="5">
        <v>8</v>
      </c>
      <c r="D1130" s="8">
        <v>4.6272076449467708E-2</v>
      </c>
      <c r="E1130" s="6">
        <v>46398</v>
      </c>
      <c r="F1130" s="6">
        <v>46406</v>
      </c>
      <c r="G1130" s="16">
        <f>VLOOKUP(A1130,Sheet2!A:G,7,)</f>
        <v>0</v>
      </c>
      <c r="H1130" s="16">
        <v>0</v>
      </c>
      <c r="I1130" s="19">
        <f t="shared" si="37"/>
        <v>0</v>
      </c>
      <c r="J1130" s="16">
        <f>VLOOKUP(A1130,Sheet2!A:H,8,)</f>
        <v>0</v>
      </c>
      <c r="K1130" s="16"/>
      <c r="L1130" s="16"/>
      <c r="M1130" s="16"/>
      <c r="N1130" s="22"/>
      <c r="O1130" s="22"/>
    </row>
    <row r="1131" spans="1:15" ht="16" outlineLevel="3" x14ac:dyDescent="0.35">
      <c r="A1131" s="4" t="s">
        <v>2218</v>
      </c>
      <c r="B1131" s="5" t="s">
        <v>1010</v>
      </c>
      <c r="C1131" s="5">
        <v>11</v>
      </c>
      <c r="D1131" s="8">
        <v>7.1171929949689211E-2</v>
      </c>
      <c r="E1131" s="6">
        <v>46398</v>
      </c>
      <c r="F1131" s="6">
        <v>46410</v>
      </c>
      <c r="G1131" s="16">
        <f>VLOOKUP(A1131,Sheet2!A:G,7,)</f>
        <v>0</v>
      </c>
      <c r="H1131" s="16">
        <v>0</v>
      </c>
      <c r="I1131" s="19">
        <f t="shared" si="37"/>
        <v>0</v>
      </c>
      <c r="J1131" s="16">
        <f>VLOOKUP(A1131,Sheet2!A:H,8,)</f>
        <v>0</v>
      </c>
      <c r="K1131" s="16"/>
      <c r="L1131" s="16"/>
      <c r="M1131" s="16"/>
      <c r="N1131" s="22"/>
      <c r="O1131" s="22"/>
    </row>
    <row r="1132" spans="1:15" ht="16" outlineLevel="3" x14ac:dyDescent="0.35">
      <c r="A1132" s="4" t="s">
        <v>2219</v>
      </c>
      <c r="B1132" s="5" t="s">
        <v>1011</v>
      </c>
      <c r="C1132" s="5">
        <v>17</v>
      </c>
      <c r="D1132" s="8">
        <v>4.010093746237102E-2</v>
      </c>
      <c r="E1132" s="6">
        <v>46398</v>
      </c>
      <c r="F1132" s="6">
        <v>46417</v>
      </c>
      <c r="G1132" s="16">
        <f>VLOOKUP(A1132,Sheet2!A:G,7,)</f>
        <v>0</v>
      </c>
      <c r="H1132" s="16">
        <v>0</v>
      </c>
      <c r="I1132" s="19">
        <f t="shared" si="37"/>
        <v>0</v>
      </c>
      <c r="J1132" s="16">
        <f>VLOOKUP(A1132,Sheet2!A:H,8,)</f>
        <v>0</v>
      </c>
      <c r="K1132" s="16"/>
      <c r="L1132" s="16"/>
      <c r="M1132" s="16"/>
      <c r="N1132" s="22"/>
      <c r="O1132" s="22"/>
    </row>
    <row r="1133" spans="1:15" ht="16" outlineLevel="3" x14ac:dyDescent="0.35">
      <c r="A1133" s="4" t="s">
        <v>2220</v>
      </c>
      <c r="B1133" s="5" t="s">
        <v>1012</v>
      </c>
      <c r="C1133" s="5">
        <v>8</v>
      </c>
      <c r="D1133" s="8">
        <v>1.7792982487422303E-2</v>
      </c>
      <c r="E1133" s="6">
        <v>46411</v>
      </c>
      <c r="F1133" s="6">
        <v>46419</v>
      </c>
      <c r="G1133" s="16">
        <f>VLOOKUP(A1133,Sheet2!A:G,7,)</f>
        <v>0</v>
      </c>
      <c r="H1133" s="16">
        <v>0</v>
      </c>
      <c r="I1133" s="19">
        <f t="shared" si="37"/>
        <v>0</v>
      </c>
      <c r="J1133" s="16">
        <f>VLOOKUP(A1133,Sheet2!A:H,8,)</f>
        <v>0</v>
      </c>
      <c r="K1133" s="16"/>
      <c r="L1133" s="16"/>
      <c r="M1133" s="16"/>
      <c r="N1133" s="22"/>
      <c r="O1133" s="22"/>
    </row>
    <row r="1134" spans="1:15" ht="16" outlineLevel="3" x14ac:dyDescent="0.35">
      <c r="A1134" s="4" t="s">
        <v>1013</v>
      </c>
      <c r="B1134" s="5"/>
      <c r="C1134" s="5">
        <v>6</v>
      </c>
      <c r="D1134" s="8"/>
      <c r="E1134" s="6">
        <v>46438</v>
      </c>
      <c r="F1134" s="6">
        <v>46445</v>
      </c>
      <c r="G1134" s="17"/>
      <c r="H1134" s="16"/>
      <c r="I1134" s="16"/>
      <c r="J1134" s="16"/>
      <c r="K1134" s="16"/>
      <c r="L1134" s="16"/>
      <c r="M1134" s="16"/>
    </row>
    <row r="1135" spans="1:15" ht="16" outlineLevel="3" x14ac:dyDescent="0.35">
      <c r="A1135" s="4" t="s">
        <v>2221</v>
      </c>
      <c r="B1135" s="5" t="s">
        <v>1014</v>
      </c>
      <c r="C1135" s="5">
        <v>6</v>
      </c>
      <c r="D1135" s="8">
        <v>0.25121550471098475</v>
      </c>
      <c r="E1135" s="6">
        <v>46438</v>
      </c>
      <c r="F1135" s="6">
        <v>46445</v>
      </c>
      <c r="G1135" s="16">
        <f>VLOOKUP(A1135,Sheet2!A:G,7,)</f>
        <v>0</v>
      </c>
      <c r="H1135" s="16">
        <v>0</v>
      </c>
      <c r="I1135" s="19">
        <f>IFERROR(J1135-H1135,0)</f>
        <v>0</v>
      </c>
      <c r="J1135" s="16">
        <f>VLOOKUP(A1135,Sheet2!A:H,8,)</f>
        <v>0</v>
      </c>
      <c r="K1135" s="16"/>
      <c r="L1135" s="16"/>
      <c r="M1135" s="16"/>
      <c r="N1135" s="22"/>
      <c r="O1135" s="22"/>
    </row>
    <row r="1136" spans="1:15" ht="16" outlineLevel="1" x14ac:dyDescent="0.35">
      <c r="A1136" s="4" t="s">
        <v>164</v>
      </c>
      <c r="B1136" s="5"/>
      <c r="C1136" s="5">
        <v>296</v>
      </c>
      <c r="D1136" s="8"/>
      <c r="E1136" s="6">
        <v>46028</v>
      </c>
      <c r="F1136" s="6">
        <v>46382</v>
      </c>
      <c r="G1136" s="16">
        <f>SUMPRODUCT($D$1139:$D$1254,G1139:G1254)/SUM($D$1139:$D$1254)</f>
        <v>0.19795717595635168</v>
      </c>
      <c r="H1136" s="16">
        <f>SUMPRODUCT($D$1139:$D$1254,H1139:H1254)/SUM($D$1139:$D$1254)</f>
        <v>0.39709585293724986</v>
      </c>
      <c r="I1136" s="19">
        <f>IFERROR(J1136-H1136,0)</f>
        <v>5.3478372216064773E-4</v>
      </c>
      <c r="J1136" s="16">
        <f>SUMPRODUCT($D$1139:$D$1254,J1139:J1254)/SUM($D$1139:$D$1254)</f>
        <v>0.39763063665941051</v>
      </c>
      <c r="K1136" s="16"/>
      <c r="L1136" s="16"/>
      <c r="M1136" s="16"/>
    </row>
    <row r="1137" spans="1:15" ht="16" outlineLevel="2" x14ac:dyDescent="0.35">
      <c r="A1137" s="4" t="s">
        <v>1015</v>
      </c>
      <c r="B1137" s="5"/>
      <c r="C1137" s="5">
        <v>284</v>
      </c>
      <c r="D1137" s="8"/>
      <c r="E1137" s="6">
        <v>46042</v>
      </c>
      <c r="F1137" s="6">
        <v>46382</v>
      </c>
      <c r="G1137" s="17"/>
      <c r="H1137" s="16"/>
      <c r="I1137" s="16"/>
      <c r="J1137" s="16"/>
      <c r="K1137" s="16"/>
      <c r="L1137" s="16"/>
      <c r="M1137" s="16"/>
    </row>
    <row r="1138" spans="1:15" ht="16" outlineLevel="3" x14ac:dyDescent="0.35">
      <c r="A1138" s="4" t="s">
        <v>917</v>
      </c>
      <c r="B1138" s="5"/>
      <c r="C1138" s="5">
        <v>12</v>
      </c>
      <c r="D1138" s="8"/>
      <c r="E1138" s="6">
        <v>46042</v>
      </c>
      <c r="F1138" s="6">
        <v>46055</v>
      </c>
      <c r="G1138" s="17"/>
      <c r="H1138" s="16"/>
      <c r="I1138" s="16"/>
      <c r="J1138" s="16"/>
      <c r="K1138" s="16"/>
      <c r="L1138" s="16"/>
      <c r="M1138" s="16"/>
    </row>
    <row r="1139" spans="1:15" ht="16" outlineLevel="3" x14ac:dyDescent="0.35">
      <c r="A1139" s="4" t="s">
        <v>2222</v>
      </c>
      <c r="B1139" s="5" t="s">
        <v>1016</v>
      </c>
      <c r="C1139" s="5">
        <v>12</v>
      </c>
      <c r="D1139" s="8">
        <v>5.0205921865596834E-3</v>
      </c>
      <c r="E1139" s="6">
        <v>46042</v>
      </c>
      <c r="F1139" s="6">
        <v>46055</v>
      </c>
      <c r="G1139" s="16">
        <f>VLOOKUP(A1139,Sheet2!A:G,7,)</f>
        <v>1</v>
      </c>
      <c r="H1139" s="16">
        <v>1</v>
      </c>
      <c r="I1139" s="19">
        <f>IFERROR(J1139-H1139,0)</f>
        <v>0</v>
      </c>
      <c r="J1139" s="16">
        <f>VLOOKUP(A1139,Sheet2!A:H,8,)</f>
        <v>1</v>
      </c>
      <c r="K1139" s="16"/>
      <c r="L1139" s="16"/>
      <c r="M1139" s="16"/>
      <c r="N1139" s="22"/>
      <c r="O1139" s="22"/>
    </row>
    <row r="1140" spans="1:15" ht="16" outlineLevel="3" x14ac:dyDescent="0.35">
      <c r="A1140" s="4" t="s">
        <v>666</v>
      </c>
      <c r="B1140" s="5"/>
      <c r="C1140" s="5">
        <v>117</v>
      </c>
      <c r="D1140" s="8"/>
      <c r="E1140" s="6">
        <v>46056</v>
      </c>
      <c r="F1140" s="6">
        <v>46200</v>
      </c>
      <c r="G1140" s="17"/>
      <c r="H1140" s="16"/>
      <c r="I1140" s="16"/>
      <c r="J1140" s="16"/>
      <c r="K1140" s="16"/>
      <c r="L1140" s="16"/>
      <c r="M1140" s="16"/>
    </row>
    <row r="1141" spans="1:15" ht="16" outlineLevel="3" x14ac:dyDescent="0.35">
      <c r="A1141" s="4" t="s">
        <v>2223</v>
      </c>
      <c r="B1141" s="5" t="s">
        <v>1017</v>
      </c>
      <c r="C1141" s="5">
        <v>8</v>
      </c>
      <c r="D1141" s="8">
        <v>9.3952602321584703E-3</v>
      </c>
      <c r="E1141" s="6">
        <v>46056</v>
      </c>
      <c r="F1141" s="6">
        <v>46064</v>
      </c>
      <c r="G1141" s="16">
        <f>VLOOKUP(A1141,Sheet2!A:G,7,)</f>
        <v>0.125</v>
      </c>
      <c r="H1141" s="16">
        <v>1</v>
      </c>
      <c r="I1141" s="19">
        <f>IFERROR(J1141-H1141,0)</f>
        <v>0</v>
      </c>
      <c r="J1141" s="16">
        <f>VLOOKUP(A1141,Sheet2!A:H,8,)</f>
        <v>1</v>
      </c>
      <c r="K1141" s="16"/>
      <c r="L1141" s="16"/>
      <c r="M1141" s="16"/>
      <c r="N1141" s="22"/>
      <c r="O1141" s="22"/>
    </row>
    <row r="1142" spans="1:15" ht="16" outlineLevel="3" x14ac:dyDescent="0.35">
      <c r="A1142" s="4" t="s">
        <v>2224</v>
      </c>
      <c r="B1142" s="5" t="s">
        <v>1018</v>
      </c>
      <c r="C1142" s="5">
        <v>17</v>
      </c>
      <c r="D1142" s="8">
        <v>3.5394690826351438E-2</v>
      </c>
      <c r="E1142" s="6">
        <v>46151</v>
      </c>
      <c r="F1142" s="6">
        <v>46173</v>
      </c>
      <c r="G1142" s="16">
        <f>VLOOKUP(A1142,Sheet2!A:G,7,)</f>
        <v>0</v>
      </c>
      <c r="H1142" s="16">
        <v>1</v>
      </c>
      <c r="I1142" s="19">
        <f>IFERROR(J1142-H1142,0)</f>
        <v>0</v>
      </c>
      <c r="J1142" s="16">
        <f>VLOOKUP(A1142,Sheet2!A:H,8,)</f>
        <v>1</v>
      </c>
      <c r="K1142" s="16"/>
      <c r="L1142" s="16"/>
      <c r="M1142" s="16"/>
      <c r="N1142" s="22"/>
      <c r="O1142" s="22"/>
    </row>
    <row r="1143" spans="1:15" ht="16" outlineLevel="3" x14ac:dyDescent="0.35">
      <c r="A1143" s="4" t="s">
        <v>2225</v>
      </c>
      <c r="B1143" s="5" t="s">
        <v>1019</v>
      </c>
      <c r="C1143" s="5">
        <v>12</v>
      </c>
      <c r="D1143" s="8">
        <v>2.9438901866850439E-3</v>
      </c>
      <c r="E1143" s="6">
        <v>46174</v>
      </c>
      <c r="F1143" s="6">
        <v>46187</v>
      </c>
      <c r="G1143" s="16">
        <f>VLOOKUP(A1143,Sheet2!A:G,7,)</f>
        <v>0</v>
      </c>
      <c r="H1143" s="16">
        <v>1</v>
      </c>
      <c r="I1143" s="19">
        <f>IFERROR(J1143-H1143,0)</f>
        <v>0</v>
      </c>
      <c r="J1143" s="16">
        <f>VLOOKUP(A1143,Sheet2!A:H,8,)</f>
        <v>1</v>
      </c>
      <c r="K1143" s="16"/>
      <c r="L1143" s="16"/>
      <c r="M1143" s="16"/>
      <c r="N1143" s="22"/>
      <c r="O1143" s="22"/>
    </row>
    <row r="1144" spans="1:15" ht="16" outlineLevel="3" x14ac:dyDescent="0.35">
      <c r="A1144" s="4" t="s">
        <v>2226</v>
      </c>
      <c r="B1144" s="5" t="s">
        <v>1020</v>
      </c>
      <c r="C1144" s="5">
        <v>11</v>
      </c>
      <c r="D1144" s="8">
        <v>7.3990822873902188E-3</v>
      </c>
      <c r="E1144" s="6">
        <v>46188</v>
      </c>
      <c r="F1144" s="6">
        <v>46200</v>
      </c>
      <c r="G1144" s="16">
        <f>VLOOKUP(A1144,Sheet2!A:G,7,)</f>
        <v>0</v>
      </c>
      <c r="H1144" s="16">
        <v>1</v>
      </c>
      <c r="I1144" s="19">
        <f>IFERROR(J1144-H1144,0)</f>
        <v>0</v>
      </c>
      <c r="J1144" s="16">
        <f>VLOOKUP(A1144,Sheet2!A:H,8,)</f>
        <v>1</v>
      </c>
      <c r="K1144" s="16"/>
      <c r="L1144" s="16"/>
      <c r="M1144" s="16"/>
      <c r="N1144" s="22"/>
      <c r="O1144" s="22"/>
    </row>
    <row r="1145" spans="1:15" ht="16" outlineLevel="3" x14ac:dyDescent="0.35">
      <c r="A1145" s="4" t="s">
        <v>678</v>
      </c>
      <c r="B1145" s="5"/>
      <c r="C1145" s="5">
        <v>71</v>
      </c>
      <c r="D1145" s="8"/>
      <c r="E1145" s="6">
        <v>46203</v>
      </c>
      <c r="F1145" s="6">
        <v>46285</v>
      </c>
      <c r="G1145" s="17"/>
      <c r="H1145" s="16"/>
      <c r="I1145" s="16"/>
      <c r="J1145" s="16"/>
      <c r="K1145" s="16"/>
      <c r="L1145" s="16"/>
      <c r="M1145" s="16"/>
    </row>
    <row r="1146" spans="1:15" ht="16" outlineLevel="3" x14ac:dyDescent="0.35">
      <c r="A1146" s="4" t="s">
        <v>2227</v>
      </c>
      <c r="B1146" s="5" t="s">
        <v>1021</v>
      </c>
      <c r="C1146" s="5">
        <v>5</v>
      </c>
      <c r="D1146" s="8">
        <v>1.0284960520396467E-3</v>
      </c>
      <c r="E1146" s="6">
        <v>46203</v>
      </c>
      <c r="F1146" s="6">
        <v>46208</v>
      </c>
      <c r="G1146" s="16">
        <f>VLOOKUP(A1146,Sheet2!A:G,7,)</f>
        <v>0</v>
      </c>
      <c r="H1146" s="16">
        <v>1</v>
      </c>
      <c r="I1146" s="19">
        <f t="shared" ref="I1146:I1153" si="38">IFERROR(J1146-H1146,0)</f>
        <v>0</v>
      </c>
      <c r="J1146" s="16">
        <f>VLOOKUP(A1146,Sheet2!A:H,8,)</f>
        <v>1</v>
      </c>
      <c r="K1146" s="16"/>
      <c r="L1146" s="16"/>
      <c r="M1146" s="16"/>
      <c r="N1146" s="22"/>
      <c r="O1146" s="22"/>
    </row>
    <row r="1147" spans="1:15" ht="16" outlineLevel="3" x14ac:dyDescent="0.35">
      <c r="A1147" s="4" t="s">
        <v>2228</v>
      </c>
      <c r="B1147" s="5" t="s">
        <v>1022</v>
      </c>
      <c r="C1147" s="5">
        <v>14</v>
      </c>
      <c r="D1147" s="8">
        <v>4.1088622253530622E-3</v>
      </c>
      <c r="E1147" s="6">
        <v>46209</v>
      </c>
      <c r="F1147" s="6">
        <v>46224</v>
      </c>
      <c r="G1147" s="16">
        <f>VLOOKUP(A1147,Sheet2!A:G,7,)</f>
        <v>0</v>
      </c>
      <c r="H1147" s="16">
        <v>1</v>
      </c>
      <c r="I1147" s="19">
        <f t="shared" si="38"/>
        <v>0</v>
      </c>
      <c r="J1147" s="16">
        <f>VLOOKUP(A1147,Sheet2!A:H,8,)</f>
        <v>1</v>
      </c>
      <c r="K1147" s="16"/>
      <c r="L1147" s="16"/>
      <c r="M1147" s="16"/>
      <c r="N1147" s="22"/>
      <c r="O1147" s="22"/>
    </row>
    <row r="1148" spans="1:15" ht="16" outlineLevel="3" x14ac:dyDescent="0.35">
      <c r="A1148" s="4" t="s">
        <v>2229</v>
      </c>
      <c r="B1148" s="5" t="s">
        <v>1023</v>
      </c>
      <c r="C1148" s="5">
        <v>6</v>
      </c>
      <c r="D1148" s="8">
        <v>4.108250332244298E-3</v>
      </c>
      <c r="E1148" s="6">
        <v>46225</v>
      </c>
      <c r="F1148" s="6">
        <v>46231</v>
      </c>
      <c r="G1148" s="16">
        <f>VLOOKUP(A1148,Sheet2!A:G,7,)</f>
        <v>0</v>
      </c>
      <c r="H1148" s="16">
        <v>1</v>
      </c>
      <c r="I1148" s="19">
        <f t="shared" si="38"/>
        <v>0</v>
      </c>
      <c r="J1148" s="16">
        <f>VLOOKUP(A1148,Sheet2!A:H,8,)</f>
        <v>1</v>
      </c>
      <c r="K1148" s="16"/>
      <c r="L1148" s="16"/>
      <c r="M1148" s="16"/>
      <c r="N1148" s="22"/>
      <c r="O1148" s="22"/>
    </row>
    <row r="1149" spans="1:15" ht="16" outlineLevel="3" x14ac:dyDescent="0.35">
      <c r="A1149" s="4" t="s">
        <v>2230</v>
      </c>
      <c r="B1149" s="5" t="s">
        <v>1024</v>
      </c>
      <c r="C1149" s="5">
        <v>5</v>
      </c>
      <c r="D1149" s="8">
        <v>7.3916687538741598E-3</v>
      </c>
      <c r="E1149" s="6">
        <v>46237</v>
      </c>
      <c r="F1149" s="6">
        <v>46242</v>
      </c>
      <c r="G1149" s="16">
        <f>VLOOKUP(A1149,Sheet2!A:G,7,)</f>
        <v>1</v>
      </c>
      <c r="H1149" s="16">
        <v>1</v>
      </c>
      <c r="I1149" s="19">
        <f t="shared" si="38"/>
        <v>0</v>
      </c>
      <c r="J1149" s="16">
        <f>VLOOKUP(A1149,Sheet2!A:H,8,)</f>
        <v>1</v>
      </c>
      <c r="K1149" s="16"/>
      <c r="L1149" s="16"/>
      <c r="M1149" s="16"/>
      <c r="N1149" s="22"/>
      <c r="O1149" s="22"/>
    </row>
    <row r="1150" spans="1:15" ht="16" outlineLevel="3" x14ac:dyDescent="0.35">
      <c r="A1150" s="4" t="s">
        <v>2231</v>
      </c>
      <c r="B1150" s="5" t="s">
        <v>1025</v>
      </c>
      <c r="C1150" s="5">
        <v>7</v>
      </c>
      <c r="D1150" s="8">
        <v>4.0201377245822215E-3</v>
      </c>
      <c r="E1150" s="6">
        <v>46243</v>
      </c>
      <c r="F1150" s="6">
        <v>46250</v>
      </c>
      <c r="G1150" s="16">
        <f>VLOOKUP(A1150,Sheet2!A:G,7,)</f>
        <v>1</v>
      </c>
      <c r="H1150" s="16">
        <v>1</v>
      </c>
      <c r="I1150" s="19">
        <f t="shared" si="38"/>
        <v>0</v>
      </c>
      <c r="J1150" s="16">
        <f>VLOOKUP(A1150,Sheet2!A:H,8,)</f>
        <v>1</v>
      </c>
      <c r="K1150" s="16"/>
      <c r="L1150" s="16"/>
      <c r="M1150" s="16"/>
      <c r="N1150" s="22"/>
      <c r="O1150" s="22"/>
    </row>
    <row r="1151" spans="1:15" ht="16" outlineLevel="3" x14ac:dyDescent="0.35">
      <c r="A1151" s="4" t="s">
        <v>2232</v>
      </c>
      <c r="B1151" s="5" t="s">
        <v>1026</v>
      </c>
      <c r="C1151" s="5">
        <v>12</v>
      </c>
      <c r="D1151" s="8">
        <v>1.5885356996633036E-2</v>
      </c>
      <c r="E1151" s="6">
        <v>46251</v>
      </c>
      <c r="F1151" s="6">
        <v>46264</v>
      </c>
      <c r="G1151" s="16">
        <f>VLOOKUP(A1151,Sheet2!A:G,7,)</f>
        <v>1</v>
      </c>
      <c r="H1151" s="16">
        <v>1</v>
      </c>
      <c r="I1151" s="19">
        <f t="shared" si="38"/>
        <v>0</v>
      </c>
      <c r="J1151" s="16">
        <f>VLOOKUP(A1151,Sheet2!A:H,8,)</f>
        <v>1</v>
      </c>
      <c r="K1151" s="16"/>
      <c r="L1151" s="16"/>
      <c r="M1151" s="16"/>
      <c r="N1151" s="22"/>
      <c r="O1151" s="22"/>
    </row>
    <row r="1152" spans="1:15" ht="16" outlineLevel="3" x14ac:dyDescent="0.35">
      <c r="A1152" s="4" t="s">
        <v>2233</v>
      </c>
      <c r="B1152" s="5" t="s">
        <v>1027</v>
      </c>
      <c r="C1152" s="5">
        <v>14</v>
      </c>
      <c r="D1152" s="8">
        <v>0</v>
      </c>
      <c r="E1152" s="6">
        <v>46265</v>
      </c>
      <c r="F1152" s="6">
        <v>46280</v>
      </c>
      <c r="G1152" s="16">
        <f>VLOOKUP(A1152,Sheet2!A:G,7,)</f>
        <v>1</v>
      </c>
      <c r="H1152" s="16">
        <v>1</v>
      </c>
      <c r="I1152" s="19">
        <f t="shared" si="38"/>
        <v>0</v>
      </c>
      <c r="J1152" s="16">
        <f>VLOOKUP(A1152,Sheet2!A:H,8,)</f>
        <v>1</v>
      </c>
      <c r="K1152" s="16"/>
      <c r="L1152" s="16"/>
      <c r="M1152" s="16"/>
      <c r="N1152" s="22"/>
      <c r="O1152" s="22"/>
    </row>
    <row r="1153" spans="1:15" ht="16" outlineLevel="3" x14ac:dyDescent="0.35">
      <c r="A1153" s="4" t="s">
        <v>2234</v>
      </c>
      <c r="B1153" s="5" t="s">
        <v>1028</v>
      </c>
      <c r="C1153" s="5">
        <v>4</v>
      </c>
      <c r="D1153" s="8">
        <v>2.1268425894179111E-3</v>
      </c>
      <c r="E1153" s="6">
        <v>46281</v>
      </c>
      <c r="F1153" s="6">
        <v>46285</v>
      </c>
      <c r="G1153" s="16">
        <f>VLOOKUP(A1153,Sheet2!A:G,7,)</f>
        <v>1</v>
      </c>
      <c r="H1153" s="16">
        <v>1</v>
      </c>
      <c r="I1153" s="19">
        <f t="shared" si="38"/>
        <v>0</v>
      </c>
      <c r="J1153" s="16">
        <f>VLOOKUP(A1153,Sheet2!A:H,8,)</f>
        <v>1</v>
      </c>
      <c r="K1153" s="16"/>
      <c r="L1153" s="16"/>
      <c r="M1153" s="16"/>
      <c r="N1153" s="22"/>
      <c r="O1153" s="22"/>
    </row>
    <row r="1154" spans="1:15" ht="16" outlineLevel="3" x14ac:dyDescent="0.35">
      <c r="A1154" s="4" t="s">
        <v>725</v>
      </c>
      <c r="B1154" s="5"/>
      <c r="C1154" s="5">
        <v>6</v>
      </c>
      <c r="D1154" s="8"/>
      <c r="E1154" s="6">
        <v>46281</v>
      </c>
      <c r="F1154" s="6">
        <v>46287</v>
      </c>
      <c r="G1154" s="17"/>
      <c r="H1154" s="16"/>
      <c r="I1154" s="16"/>
      <c r="J1154" s="16"/>
      <c r="K1154" s="16"/>
      <c r="L1154" s="16"/>
      <c r="M1154" s="16"/>
    </row>
    <row r="1155" spans="1:15" ht="16" outlineLevel="3" x14ac:dyDescent="0.35">
      <c r="A1155" s="4" t="s">
        <v>2235</v>
      </c>
      <c r="B1155" s="5" t="s">
        <v>1029</v>
      </c>
      <c r="C1155" s="5">
        <v>6</v>
      </c>
      <c r="D1155" s="8">
        <v>1.091679491955478E-2</v>
      </c>
      <c r="E1155" s="6">
        <v>46281</v>
      </c>
      <c r="F1155" s="6">
        <v>46287</v>
      </c>
      <c r="G1155" s="16">
        <f>VLOOKUP(A1155,Sheet2!A:G,7,)</f>
        <v>1</v>
      </c>
      <c r="H1155" s="16">
        <v>1</v>
      </c>
      <c r="I1155" s="19">
        <f>IFERROR(J1155-H1155,0)</f>
        <v>0</v>
      </c>
      <c r="J1155" s="16">
        <f>VLOOKUP(A1155,Sheet2!A:H,8,)</f>
        <v>1</v>
      </c>
      <c r="K1155" s="16"/>
      <c r="L1155" s="16"/>
      <c r="M1155" s="16"/>
      <c r="N1155" s="22"/>
      <c r="O1155" s="22"/>
    </row>
    <row r="1156" spans="1:15" ht="16" outlineLevel="3" x14ac:dyDescent="0.35">
      <c r="A1156" s="4" t="s">
        <v>698</v>
      </c>
      <c r="B1156" s="5"/>
      <c r="C1156" s="5">
        <v>2</v>
      </c>
      <c r="D1156" s="8"/>
      <c r="E1156" s="6">
        <v>46331</v>
      </c>
      <c r="F1156" s="6">
        <v>46333</v>
      </c>
      <c r="G1156" s="17"/>
      <c r="H1156" s="16"/>
      <c r="I1156" s="16"/>
      <c r="J1156" s="16"/>
      <c r="K1156" s="16"/>
      <c r="L1156" s="16"/>
      <c r="M1156" s="16"/>
    </row>
    <row r="1157" spans="1:15" ht="16" outlineLevel="3" x14ac:dyDescent="0.35">
      <c r="A1157" s="4" t="s">
        <v>2236</v>
      </c>
      <c r="B1157" s="5" t="s">
        <v>1030</v>
      </c>
      <c r="C1157" s="5">
        <v>2</v>
      </c>
      <c r="D1157" s="8">
        <v>4.0374850439134991E-3</v>
      </c>
      <c r="E1157" s="6">
        <v>46331</v>
      </c>
      <c r="F1157" s="6">
        <v>46333</v>
      </c>
      <c r="G1157" s="16">
        <f>VLOOKUP(A1157,Sheet2!A:G,7,)</f>
        <v>0</v>
      </c>
      <c r="H1157" s="16">
        <v>0</v>
      </c>
      <c r="I1157" s="19">
        <f>IFERROR(J1157-H1157,0)</f>
        <v>0</v>
      </c>
      <c r="J1157" s="16">
        <f>VLOOKUP(A1157,Sheet2!A:H,8,)</f>
        <v>0</v>
      </c>
      <c r="K1157" s="16"/>
      <c r="L1157" s="16"/>
      <c r="M1157" s="16"/>
      <c r="N1157" s="22"/>
      <c r="O1157" s="22"/>
    </row>
    <row r="1158" spans="1:15" ht="16" outlineLevel="3" x14ac:dyDescent="0.35">
      <c r="A1158" s="4" t="s">
        <v>730</v>
      </c>
      <c r="B1158" s="5"/>
      <c r="C1158" s="5">
        <v>121</v>
      </c>
      <c r="D1158" s="8"/>
      <c r="E1158" s="6">
        <v>46201</v>
      </c>
      <c r="F1158" s="6">
        <v>46342</v>
      </c>
      <c r="G1158" s="17"/>
      <c r="H1158" s="16"/>
      <c r="I1158" s="16"/>
      <c r="J1158" s="16"/>
      <c r="K1158" s="16"/>
      <c r="L1158" s="16"/>
      <c r="M1158" s="16"/>
    </row>
    <row r="1159" spans="1:15" ht="16" outlineLevel="3" x14ac:dyDescent="0.35">
      <c r="A1159" s="4" t="s">
        <v>2237</v>
      </c>
      <c r="B1159" s="5" t="s">
        <v>1031</v>
      </c>
      <c r="C1159" s="5">
        <v>2</v>
      </c>
      <c r="D1159" s="8">
        <v>7.1290630120852882E-3</v>
      </c>
      <c r="E1159" s="6">
        <v>46201</v>
      </c>
      <c r="F1159" s="6">
        <v>46202</v>
      </c>
      <c r="G1159" s="16">
        <f>VLOOKUP(A1159,Sheet2!A:G,7,)</f>
        <v>1</v>
      </c>
      <c r="H1159" s="16">
        <v>1</v>
      </c>
      <c r="I1159" s="19">
        <f>IFERROR(J1159-H1159,0)</f>
        <v>0</v>
      </c>
      <c r="J1159" s="16">
        <f>VLOOKUP(A1159,Sheet2!A:H,8,)</f>
        <v>1</v>
      </c>
      <c r="K1159" s="16"/>
      <c r="L1159" s="16"/>
      <c r="M1159" s="16"/>
      <c r="N1159" s="22"/>
      <c r="O1159" s="22"/>
    </row>
    <row r="1160" spans="1:15" ht="16" outlineLevel="3" x14ac:dyDescent="0.35">
      <c r="A1160" s="4" t="s">
        <v>2238</v>
      </c>
      <c r="B1160" s="5" t="s">
        <v>1032</v>
      </c>
      <c r="C1160" s="5">
        <v>4</v>
      </c>
      <c r="D1160" s="8">
        <v>1.2090415312161038E-3</v>
      </c>
      <c r="E1160" s="6">
        <v>46232</v>
      </c>
      <c r="F1160" s="6">
        <v>46236</v>
      </c>
      <c r="G1160" s="16">
        <f>VLOOKUP(A1160,Sheet2!A:G,7,)</f>
        <v>0</v>
      </c>
      <c r="H1160" s="16">
        <v>1</v>
      </c>
      <c r="I1160" s="19">
        <f>IFERROR(J1160-H1160,0)</f>
        <v>0</v>
      </c>
      <c r="J1160" s="16">
        <f>VLOOKUP(A1160,Sheet2!A:H,8,)</f>
        <v>1</v>
      </c>
      <c r="K1160" s="16"/>
      <c r="L1160" s="16"/>
      <c r="M1160" s="16"/>
      <c r="N1160" s="22"/>
      <c r="O1160" s="22"/>
    </row>
    <row r="1161" spans="1:15" ht="16" outlineLevel="3" x14ac:dyDescent="0.35">
      <c r="A1161" s="4" t="s">
        <v>2239</v>
      </c>
      <c r="B1161" s="5" t="s">
        <v>1033</v>
      </c>
      <c r="C1161" s="5">
        <v>7</v>
      </c>
      <c r="D1161" s="8">
        <v>8.2517084505499081E-3</v>
      </c>
      <c r="E1161" s="6">
        <v>46286</v>
      </c>
      <c r="F1161" s="6">
        <v>46294</v>
      </c>
      <c r="G1161" s="16">
        <f>VLOOKUP(A1161,Sheet2!A:G,7,)</f>
        <v>1</v>
      </c>
      <c r="H1161" s="16">
        <v>1</v>
      </c>
      <c r="I1161" s="19">
        <f>IFERROR(J1161-H1161,0)</f>
        <v>0</v>
      </c>
      <c r="J1161" s="16">
        <f>VLOOKUP(A1161,Sheet2!A:H,8,)</f>
        <v>1</v>
      </c>
      <c r="K1161" s="16"/>
      <c r="L1161" s="16"/>
      <c r="M1161" s="16"/>
      <c r="N1161" s="22"/>
      <c r="O1161" s="22"/>
    </row>
    <row r="1162" spans="1:15" ht="16" outlineLevel="3" x14ac:dyDescent="0.35">
      <c r="A1162" s="4" t="s">
        <v>2240</v>
      </c>
      <c r="B1162" s="5" t="s">
        <v>1034</v>
      </c>
      <c r="C1162" s="5">
        <v>4</v>
      </c>
      <c r="D1162" s="8">
        <v>2.8903649105634977E-3</v>
      </c>
      <c r="E1162" s="6">
        <v>46295</v>
      </c>
      <c r="F1162" s="6">
        <v>46299</v>
      </c>
      <c r="G1162" s="16">
        <f>VLOOKUP(A1162,Sheet2!A:G,7,)</f>
        <v>0</v>
      </c>
      <c r="H1162" s="16">
        <v>0.9</v>
      </c>
      <c r="I1162" s="19">
        <f>IFERROR(J1162-H1162,0)</f>
        <v>9.9999999999999978E-2</v>
      </c>
      <c r="J1162" s="16">
        <f>VLOOKUP(A1162,Sheet2!A:H,8,)</f>
        <v>1</v>
      </c>
      <c r="K1162" s="16"/>
      <c r="L1162" s="16"/>
      <c r="M1162" s="16"/>
      <c r="N1162" s="22"/>
      <c r="O1162" s="22"/>
    </row>
    <row r="1163" spans="1:15" ht="16" outlineLevel="3" x14ac:dyDescent="0.35">
      <c r="A1163" s="4" t="s">
        <v>2241</v>
      </c>
      <c r="B1163" s="5" t="s">
        <v>1035</v>
      </c>
      <c r="C1163" s="5">
        <v>14</v>
      </c>
      <c r="D1163" s="8">
        <v>4.2396741506745952E-2</v>
      </c>
      <c r="E1163" s="6">
        <v>46327</v>
      </c>
      <c r="F1163" s="6">
        <v>46342</v>
      </c>
      <c r="G1163" s="16">
        <f>VLOOKUP(A1163,Sheet2!A:G,7,)</f>
        <v>0</v>
      </c>
      <c r="H1163" s="16">
        <v>0</v>
      </c>
      <c r="I1163" s="19">
        <f>IFERROR(J1163-H1163,0)</f>
        <v>0</v>
      </c>
      <c r="J1163" s="16">
        <f>VLOOKUP(A1163,Sheet2!A:H,8,)</f>
        <v>0</v>
      </c>
      <c r="K1163" s="16"/>
      <c r="L1163" s="16"/>
      <c r="M1163" s="16"/>
      <c r="N1163" s="22"/>
      <c r="O1163" s="22"/>
    </row>
    <row r="1164" spans="1:15" ht="16" outlineLevel="3" x14ac:dyDescent="0.35">
      <c r="A1164" s="4" t="s">
        <v>734</v>
      </c>
      <c r="B1164" s="5"/>
      <c r="C1164" s="5">
        <v>4</v>
      </c>
      <c r="D1164" s="8"/>
      <c r="E1164" s="6">
        <v>46327</v>
      </c>
      <c r="F1164" s="6">
        <v>46330</v>
      </c>
      <c r="G1164" s="17"/>
      <c r="H1164" s="16"/>
      <c r="I1164" s="16"/>
      <c r="J1164" s="16"/>
      <c r="K1164" s="16"/>
      <c r="L1164" s="16"/>
      <c r="M1164" s="16"/>
    </row>
    <row r="1165" spans="1:15" ht="16" outlineLevel="3" x14ac:dyDescent="0.35">
      <c r="A1165" s="4" t="s">
        <v>2242</v>
      </c>
      <c r="B1165" s="5" t="s">
        <v>1036</v>
      </c>
      <c r="C1165" s="5">
        <v>4</v>
      </c>
      <c r="D1165" s="8">
        <v>7.1570378402229318E-3</v>
      </c>
      <c r="E1165" s="6">
        <v>46327</v>
      </c>
      <c r="F1165" s="6">
        <v>46330</v>
      </c>
      <c r="G1165" s="16">
        <f>VLOOKUP(A1165,Sheet2!A:G,7,)</f>
        <v>0</v>
      </c>
      <c r="H1165" s="16">
        <v>0</v>
      </c>
      <c r="I1165" s="19">
        <f>IFERROR(J1165-H1165,0)</f>
        <v>0</v>
      </c>
      <c r="J1165" s="16">
        <f>VLOOKUP(A1165,Sheet2!A:H,8,)</f>
        <v>0</v>
      </c>
      <c r="K1165" s="16"/>
      <c r="L1165" s="16"/>
      <c r="M1165" s="16"/>
      <c r="N1165" s="22"/>
      <c r="O1165" s="22"/>
    </row>
    <row r="1166" spans="1:15" ht="16" outlineLevel="3" x14ac:dyDescent="0.35">
      <c r="A1166" s="4" t="s">
        <v>2243</v>
      </c>
      <c r="B1166" s="5" t="s">
        <v>1037</v>
      </c>
      <c r="C1166" s="5">
        <v>4</v>
      </c>
      <c r="D1166" s="8">
        <v>1.0520760352016241E-2</v>
      </c>
      <c r="E1166" s="6">
        <v>46327</v>
      </c>
      <c r="F1166" s="6">
        <v>46330</v>
      </c>
      <c r="G1166" s="16">
        <f>VLOOKUP(A1166,Sheet2!A:G,7,)</f>
        <v>0</v>
      </c>
      <c r="H1166" s="16">
        <v>0</v>
      </c>
      <c r="I1166" s="19">
        <f>IFERROR(J1166-H1166,0)</f>
        <v>0</v>
      </c>
      <c r="J1166" s="16">
        <f>VLOOKUP(A1166,Sheet2!A:H,8,)</f>
        <v>0</v>
      </c>
      <c r="K1166" s="16"/>
      <c r="L1166" s="16"/>
      <c r="M1166" s="16"/>
      <c r="N1166" s="22"/>
      <c r="O1166" s="22"/>
    </row>
    <row r="1167" spans="1:15" ht="16" outlineLevel="3" x14ac:dyDescent="0.35">
      <c r="A1167" s="4" t="s">
        <v>739</v>
      </c>
      <c r="B1167" s="5"/>
      <c r="C1167" s="5">
        <v>24</v>
      </c>
      <c r="D1167" s="8"/>
      <c r="E1167" s="6">
        <v>46299</v>
      </c>
      <c r="F1167" s="6">
        <v>46326</v>
      </c>
      <c r="G1167" s="17"/>
      <c r="H1167" s="16"/>
      <c r="I1167" s="16"/>
      <c r="J1167" s="16"/>
      <c r="K1167" s="16"/>
      <c r="L1167" s="16"/>
      <c r="M1167" s="16"/>
    </row>
    <row r="1168" spans="1:15" ht="16" outlineLevel="3" x14ac:dyDescent="0.35">
      <c r="A1168" s="4" t="s">
        <v>2244</v>
      </c>
      <c r="B1168" s="5" t="s">
        <v>1038</v>
      </c>
      <c r="C1168" s="5">
        <v>7</v>
      </c>
      <c r="D1168" s="8">
        <v>5.2187144218507602E-3</v>
      </c>
      <c r="E1168" s="6">
        <v>46299</v>
      </c>
      <c r="F1168" s="6">
        <v>46306</v>
      </c>
      <c r="G1168" s="16">
        <f>VLOOKUP(A1168,Sheet2!A:G,7,)</f>
        <v>1</v>
      </c>
      <c r="H1168" s="16">
        <v>1</v>
      </c>
      <c r="I1168" s="19">
        <f>IFERROR(J1168-H1168,0)</f>
        <v>0</v>
      </c>
      <c r="J1168" s="16">
        <f>VLOOKUP(A1168,Sheet2!A:H,8,)</f>
        <v>1</v>
      </c>
      <c r="K1168" s="16"/>
      <c r="L1168" s="16"/>
      <c r="M1168" s="16"/>
      <c r="N1168" s="22"/>
      <c r="O1168" s="22"/>
    </row>
    <row r="1169" spans="1:15" ht="16" outlineLevel="3" x14ac:dyDescent="0.35">
      <c r="A1169" s="4" t="s">
        <v>2245</v>
      </c>
      <c r="B1169" s="5" t="s">
        <v>1039</v>
      </c>
      <c r="C1169" s="5">
        <v>7</v>
      </c>
      <c r="D1169" s="8">
        <v>1.9552468512635426E-3</v>
      </c>
      <c r="E1169" s="6">
        <v>46307</v>
      </c>
      <c r="F1169" s="6">
        <v>46314</v>
      </c>
      <c r="G1169" s="16">
        <f>VLOOKUP(A1169,Sheet2!A:G,7,)</f>
        <v>0</v>
      </c>
      <c r="H1169" s="16">
        <v>0.1</v>
      </c>
      <c r="I1169" s="19">
        <f>IFERROR(J1169-H1169,0)</f>
        <v>-0.1</v>
      </c>
      <c r="J1169" s="16">
        <f>VLOOKUP(A1169,Sheet2!A:H,8,)</f>
        <v>0</v>
      </c>
      <c r="K1169" s="16"/>
      <c r="L1169" s="16"/>
      <c r="M1169" s="16"/>
      <c r="N1169" s="22"/>
      <c r="O1169" s="22"/>
    </row>
    <row r="1170" spans="1:15" ht="16" outlineLevel="3" x14ac:dyDescent="0.35">
      <c r="A1170" s="4" t="s">
        <v>2246</v>
      </c>
      <c r="B1170" s="5" t="s">
        <v>1040</v>
      </c>
      <c r="C1170" s="5">
        <v>10</v>
      </c>
      <c r="D1170" s="8">
        <v>5.8862061005429843E-3</v>
      </c>
      <c r="E1170" s="6">
        <v>46315</v>
      </c>
      <c r="F1170" s="6">
        <v>46326</v>
      </c>
      <c r="G1170" s="16">
        <f>VLOOKUP(A1170,Sheet2!A:G,7,)</f>
        <v>0</v>
      </c>
      <c r="H1170" s="16">
        <v>0.3</v>
      </c>
      <c r="I1170" s="19">
        <f>IFERROR(J1170-H1170,0)</f>
        <v>0.15000000000000002</v>
      </c>
      <c r="J1170" s="16">
        <f>VLOOKUP(A1170,Sheet2!A:H,8,)</f>
        <v>0.45</v>
      </c>
      <c r="K1170" s="16"/>
      <c r="L1170" s="16"/>
      <c r="M1170" s="16"/>
      <c r="N1170" s="22"/>
      <c r="O1170" s="22"/>
    </row>
    <row r="1171" spans="1:15" ht="16" outlineLevel="3" x14ac:dyDescent="0.35">
      <c r="A1171" s="4" t="s">
        <v>1041</v>
      </c>
      <c r="B1171" s="5"/>
      <c r="C1171" s="5">
        <v>3</v>
      </c>
      <c r="D1171" s="8"/>
      <c r="E1171" s="6">
        <v>46327</v>
      </c>
      <c r="F1171" s="6">
        <v>46329</v>
      </c>
      <c r="G1171" s="17"/>
      <c r="H1171" s="16"/>
      <c r="I1171" s="16"/>
      <c r="J1171" s="16"/>
      <c r="K1171" s="16"/>
      <c r="L1171" s="16"/>
      <c r="M1171" s="16"/>
    </row>
    <row r="1172" spans="1:15" ht="16" outlineLevel="3" x14ac:dyDescent="0.35">
      <c r="A1172" s="4" t="s">
        <v>2247</v>
      </c>
      <c r="B1172" s="5" t="s">
        <v>1042</v>
      </c>
      <c r="C1172" s="5">
        <v>3</v>
      </c>
      <c r="D1172" s="8">
        <v>1.2094088615424278E-3</v>
      </c>
      <c r="E1172" s="6">
        <v>46327</v>
      </c>
      <c r="F1172" s="6">
        <v>46329</v>
      </c>
      <c r="G1172" s="16">
        <f>VLOOKUP(A1172,Sheet2!A:G,7,)</f>
        <v>0</v>
      </c>
      <c r="H1172" s="16">
        <v>0</v>
      </c>
      <c r="I1172" s="19">
        <f>IFERROR(J1172-H1172,0)</f>
        <v>0</v>
      </c>
      <c r="J1172" s="16">
        <f>VLOOKUP(A1172,Sheet2!A:H,8,)</f>
        <v>0</v>
      </c>
      <c r="K1172" s="16"/>
      <c r="L1172" s="16"/>
      <c r="M1172" s="16"/>
      <c r="N1172" s="22"/>
      <c r="O1172" s="22"/>
    </row>
    <row r="1173" spans="1:15" ht="16" outlineLevel="3" x14ac:dyDescent="0.35">
      <c r="A1173" s="4" t="s">
        <v>1043</v>
      </c>
      <c r="B1173" s="5"/>
      <c r="C1173" s="5">
        <v>12</v>
      </c>
      <c r="D1173" s="8"/>
      <c r="E1173" s="6">
        <v>46327</v>
      </c>
      <c r="F1173" s="6">
        <v>46340</v>
      </c>
      <c r="G1173" s="17"/>
      <c r="H1173" s="16"/>
      <c r="I1173" s="16"/>
      <c r="J1173" s="16"/>
      <c r="K1173" s="16"/>
      <c r="L1173" s="16"/>
      <c r="M1173" s="16"/>
    </row>
    <row r="1174" spans="1:15" ht="16" outlineLevel="3" x14ac:dyDescent="0.35">
      <c r="A1174" s="4" t="s">
        <v>2248</v>
      </c>
      <c r="B1174" s="5" t="s">
        <v>1044</v>
      </c>
      <c r="C1174" s="5">
        <v>12</v>
      </c>
      <c r="D1174" s="8">
        <v>3.0517278753416883E-2</v>
      </c>
      <c r="E1174" s="6">
        <v>46327</v>
      </c>
      <c r="F1174" s="6">
        <v>46340</v>
      </c>
      <c r="G1174" s="16">
        <f>VLOOKUP(A1174,Sheet2!A:G,7,)</f>
        <v>0</v>
      </c>
      <c r="H1174" s="16">
        <v>0</v>
      </c>
      <c r="I1174" s="19">
        <f>IFERROR(J1174-H1174,0)</f>
        <v>0</v>
      </c>
      <c r="J1174" s="16">
        <f>VLOOKUP(A1174,Sheet2!A:H,8,)</f>
        <v>0</v>
      </c>
      <c r="K1174" s="16"/>
      <c r="L1174" s="16"/>
      <c r="M1174" s="16"/>
      <c r="N1174" s="22"/>
      <c r="O1174" s="22"/>
    </row>
    <row r="1175" spans="1:15" ht="16" outlineLevel="3" x14ac:dyDescent="0.35">
      <c r="A1175" s="4" t="s">
        <v>707</v>
      </c>
      <c r="B1175" s="5"/>
      <c r="C1175" s="5">
        <v>4</v>
      </c>
      <c r="D1175" s="8"/>
      <c r="E1175" s="6">
        <v>46289</v>
      </c>
      <c r="F1175" s="6">
        <v>46293</v>
      </c>
      <c r="G1175" s="17"/>
      <c r="H1175" s="16"/>
      <c r="I1175" s="16"/>
      <c r="J1175" s="16"/>
      <c r="K1175" s="16"/>
      <c r="L1175" s="16"/>
      <c r="M1175" s="16"/>
    </row>
    <row r="1176" spans="1:15" ht="16" outlineLevel="3" x14ac:dyDescent="0.35">
      <c r="A1176" s="4" t="s">
        <v>2249</v>
      </c>
      <c r="B1176" s="5" t="s">
        <v>1045</v>
      </c>
      <c r="C1176" s="5">
        <v>4</v>
      </c>
      <c r="D1176" s="8">
        <v>4.6448919763712425E-3</v>
      </c>
      <c r="E1176" s="6">
        <v>46289</v>
      </c>
      <c r="F1176" s="6">
        <v>46293</v>
      </c>
      <c r="G1176" s="16">
        <f>VLOOKUP(A1176,Sheet2!A:G,7,)</f>
        <v>0</v>
      </c>
      <c r="H1176" s="16">
        <v>0</v>
      </c>
      <c r="I1176" s="19">
        <f>IFERROR(J1176-H1176,0)</f>
        <v>0</v>
      </c>
      <c r="J1176" s="16">
        <f>VLOOKUP(A1176,Sheet2!A:H,8,)</f>
        <v>0</v>
      </c>
      <c r="K1176" s="16"/>
      <c r="L1176" s="16"/>
      <c r="M1176" s="16"/>
      <c r="N1176" s="22"/>
      <c r="O1176" s="22"/>
    </row>
    <row r="1177" spans="1:15" ht="16" outlineLevel="3" x14ac:dyDescent="0.35">
      <c r="A1177" s="4" t="s">
        <v>779</v>
      </c>
      <c r="B1177" s="5"/>
      <c r="C1177" s="5">
        <v>10</v>
      </c>
      <c r="D1177" s="8"/>
      <c r="E1177" s="6">
        <v>46327</v>
      </c>
      <c r="F1177" s="6">
        <v>46337</v>
      </c>
      <c r="G1177" s="17"/>
      <c r="H1177" s="16"/>
      <c r="I1177" s="16"/>
      <c r="J1177" s="16"/>
      <c r="K1177" s="16"/>
      <c r="L1177" s="16"/>
      <c r="M1177" s="16"/>
    </row>
    <row r="1178" spans="1:15" ht="16" outlineLevel="3" x14ac:dyDescent="0.35">
      <c r="A1178" s="4" t="s">
        <v>2250</v>
      </c>
      <c r="B1178" s="5" t="s">
        <v>1046</v>
      </c>
      <c r="C1178" s="5">
        <v>6</v>
      </c>
      <c r="D1178" s="8">
        <v>2.3071755417627089E-2</v>
      </c>
      <c r="E1178" s="6">
        <v>46327</v>
      </c>
      <c r="F1178" s="6">
        <v>46333</v>
      </c>
      <c r="G1178" s="16">
        <f>VLOOKUP(A1178,Sheet2!A:G,7,)</f>
        <v>0</v>
      </c>
      <c r="H1178" s="16">
        <v>0</v>
      </c>
      <c r="I1178" s="19">
        <f>IFERROR(J1178-H1178,0)</f>
        <v>0</v>
      </c>
      <c r="J1178" s="16">
        <f>VLOOKUP(A1178,Sheet2!A:H,8,)</f>
        <v>0</v>
      </c>
      <c r="K1178" s="16"/>
      <c r="L1178" s="16"/>
      <c r="M1178" s="16"/>
      <c r="N1178" s="22"/>
      <c r="O1178" s="22"/>
    </row>
    <row r="1179" spans="1:15" ht="16" outlineLevel="3" x14ac:dyDescent="0.35">
      <c r="A1179" s="4" t="s">
        <v>2251</v>
      </c>
      <c r="B1179" s="5" t="s">
        <v>1047</v>
      </c>
      <c r="C1179" s="5">
        <v>4</v>
      </c>
      <c r="D1179" s="8">
        <v>2.4987645448213023E-3</v>
      </c>
      <c r="E1179" s="6">
        <v>46334</v>
      </c>
      <c r="F1179" s="6">
        <v>46337</v>
      </c>
      <c r="G1179" s="16">
        <f>VLOOKUP(A1179,Sheet2!A:G,7,)</f>
        <v>0</v>
      </c>
      <c r="H1179" s="16">
        <v>0</v>
      </c>
      <c r="I1179" s="19">
        <f>IFERROR(J1179-H1179,0)</f>
        <v>0</v>
      </c>
      <c r="J1179" s="16">
        <f>VLOOKUP(A1179,Sheet2!A:H,8,)</f>
        <v>0</v>
      </c>
      <c r="K1179" s="16"/>
      <c r="L1179" s="16"/>
      <c r="M1179" s="16"/>
      <c r="N1179" s="22"/>
      <c r="O1179" s="22"/>
    </row>
    <row r="1180" spans="1:15" ht="16" outlineLevel="3" x14ac:dyDescent="0.35">
      <c r="A1180" s="4" t="s">
        <v>713</v>
      </c>
      <c r="B1180" s="5"/>
      <c r="C1180" s="5">
        <v>89</v>
      </c>
      <c r="D1180" s="8"/>
      <c r="E1180" s="6">
        <v>46243</v>
      </c>
      <c r="F1180" s="6">
        <v>46347</v>
      </c>
      <c r="G1180" s="17"/>
      <c r="H1180" s="16"/>
      <c r="I1180" s="16"/>
      <c r="J1180" s="16"/>
      <c r="K1180" s="16"/>
      <c r="L1180" s="16"/>
      <c r="M1180" s="16"/>
    </row>
    <row r="1181" spans="1:15" ht="16" outlineLevel="3" x14ac:dyDescent="0.35">
      <c r="A1181" s="4" t="s">
        <v>2252</v>
      </c>
      <c r="B1181" s="5" t="s">
        <v>1048</v>
      </c>
      <c r="C1181" s="5">
        <v>3</v>
      </c>
      <c r="D1181" s="8">
        <v>2.6888658600582829E-2</v>
      </c>
      <c r="E1181" s="6">
        <v>46243</v>
      </c>
      <c r="F1181" s="6">
        <v>46245</v>
      </c>
      <c r="G1181" s="16">
        <f>VLOOKUP(A1181,Sheet2!A:G,7,)</f>
        <v>1</v>
      </c>
      <c r="H1181" s="16">
        <v>0.7</v>
      </c>
      <c r="I1181" s="19">
        <f t="shared" ref="I1181:I1190" si="39">IFERROR(J1181-H1181,0)</f>
        <v>0</v>
      </c>
      <c r="J1181" s="16">
        <f>VLOOKUP(A1181,Sheet2!A:H,8,)</f>
        <v>0.7</v>
      </c>
      <c r="K1181" s="16"/>
      <c r="L1181" s="16" t="s">
        <v>2644</v>
      </c>
      <c r="M1181" s="16"/>
      <c r="N1181" s="22"/>
      <c r="O1181" s="22"/>
    </row>
    <row r="1182" spans="1:15" ht="16" outlineLevel="3" x14ac:dyDescent="0.35">
      <c r="A1182" s="4" t="s">
        <v>2253</v>
      </c>
      <c r="B1182" s="5" t="s">
        <v>1049</v>
      </c>
      <c r="C1182" s="5">
        <v>4</v>
      </c>
      <c r="D1182" s="8">
        <v>0.10295838745631759</v>
      </c>
      <c r="E1182" s="6">
        <v>46246</v>
      </c>
      <c r="F1182" s="6">
        <v>46250</v>
      </c>
      <c r="G1182" s="16">
        <f>VLOOKUP(A1182,Sheet2!A:G,7,)</f>
        <v>0</v>
      </c>
      <c r="H1182" s="16">
        <v>0</v>
      </c>
      <c r="I1182" s="19">
        <f t="shared" si="39"/>
        <v>0</v>
      </c>
      <c r="J1182" s="16">
        <f>VLOOKUP(A1182,Sheet2!A:H,8,)</f>
        <v>0</v>
      </c>
      <c r="K1182" s="16"/>
      <c r="L1182" s="16" t="s">
        <v>2645</v>
      </c>
      <c r="M1182" s="16"/>
      <c r="N1182" s="22"/>
      <c r="O1182" s="22"/>
    </row>
    <row r="1183" spans="1:15" ht="16" outlineLevel="3" x14ac:dyDescent="0.35">
      <c r="A1183" s="4" t="s">
        <v>2254</v>
      </c>
      <c r="B1183" s="5" t="s">
        <v>1050</v>
      </c>
      <c r="C1183" s="5">
        <v>4</v>
      </c>
      <c r="D1183" s="8">
        <v>2.6360257861847338E-2</v>
      </c>
      <c r="E1183" s="6">
        <v>46268</v>
      </c>
      <c r="F1183" s="6">
        <v>46272</v>
      </c>
      <c r="G1183" s="16">
        <f>VLOOKUP(A1183,Sheet2!A:G,7,)</f>
        <v>0</v>
      </c>
      <c r="H1183" s="16">
        <v>0</v>
      </c>
      <c r="I1183" s="19">
        <f t="shared" si="39"/>
        <v>0</v>
      </c>
      <c r="J1183" s="16">
        <f>VLOOKUP(A1183,Sheet2!A:H,8,)</f>
        <v>0</v>
      </c>
      <c r="K1183" s="16"/>
      <c r="L1183" s="16"/>
      <c r="M1183" s="16"/>
      <c r="N1183" s="22"/>
      <c r="O1183" s="22"/>
    </row>
    <row r="1184" spans="1:15" ht="16" outlineLevel="3" x14ac:dyDescent="0.35">
      <c r="A1184" s="4" t="s">
        <v>2255</v>
      </c>
      <c r="B1184" s="5" t="s">
        <v>1051</v>
      </c>
      <c r="C1184" s="5">
        <v>4</v>
      </c>
      <c r="D1184" s="8">
        <v>2.1539358247723763E-2</v>
      </c>
      <c r="E1184" s="6">
        <v>46273</v>
      </c>
      <c r="F1184" s="6">
        <v>46277</v>
      </c>
      <c r="G1184" s="16">
        <f>VLOOKUP(A1184,Sheet2!A:G,7,)</f>
        <v>0</v>
      </c>
      <c r="H1184" s="16">
        <v>0.1</v>
      </c>
      <c r="I1184" s="19">
        <f t="shared" si="39"/>
        <v>0</v>
      </c>
      <c r="J1184" s="16">
        <f>VLOOKUP(A1184,Sheet2!A:H,8,)</f>
        <v>0.1</v>
      </c>
      <c r="K1184" s="16"/>
      <c r="L1184" s="16"/>
      <c r="M1184" s="16"/>
      <c r="N1184" s="22"/>
      <c r="O1184" s="22"/>
    </row>
    <row r="1185" spans="1:15" ht="16" outlineLevel="3" x14ac:dyDescent="0.35">
      <c r="A1185" s="4" t="s">
        <v>2256</v>
      </c>
      <c r="B1185" s="5" t="s">
        <v>1052</v>
      </c>
      <c r="C1185" s="5">
        <v>11</v>
      </c>
      <c r="D1185" s="8">
        <v>3.059111214900808E-2</v>
      </c>
      <c r="E1185" s="6">
        <v>46298</v>
      </c>
      <c r="F1185" s="6">
        <v>46309</v>
      </c>
      <c r="G1185" s="16">
        <f>VLOOKUP(A1185,Sheet2!A:G,7,)</f>
        <v>0</v>
      </c>
      <c r="H1185" s="16">
        <v>0</v>
      </c>
      <c r="I1185" s="19">
        <f t="shared" si="39"/>
        <v>0</v>
      </c>
      <c r="J1185" s="16">
        <f>VLOOKUP(A1185,Sheet2!A:H,8,)</f>
        <v>0</v>
      </c>
      <c r="K1185" s="16"/>
      <c r="L1185" s="16"/>
      <c r="M1185" s="16"/>
      <c r="N1185" s="22"/>
      <c r="O1185" s="22"/>
    </row>
    <row r="1186" spans="1:15" ht="16" outlineLevel="3" x14ac:dyDescent="0.35">
      <c r="A1186" s="4" t="s">
        <v>2257</v>
      </c>
      <c r="B1186" s="5" t="s">
        <v>1053</v>
      </c>
      <c r="C1186" s="5">
        <v>8</v>
      </c>
      <c r="D1186" s="8">
        <v>7.7347959677702086E-3</v>
      </c>
      <c r="E1186" s="6">
        <v>46310</v>
      </c>
      <c r="F1186" s="6">
        <v>46319</v>
      </c>
      <c r="G1186" s="16">
        <f>VLOOKUP(A1186,Sheet2!A:G,7,)</f>
        <v>0</v>
      </c>
      <c r="H1186" s="16">
        <v>0</v>
      </c>
      <c r="I1186" s="19">
        <f t="shared" si="39"/>
        <v>0</v>
      </c>
      <c r="J1186" s="16">
        <f>VLOOKUP(A1186,Sheet2!A:H,8,)</f>
        <v>0</v>
      </c>
      <c r="K1186" s="16"/>
      <c r="L1186" s="16"/>
      <c r="M1186" s="16"/>
      <c r="N1186" s="22"/>
      <c r="O1186" s="22"/>
    </row>
    <row r="1187" spans="1:15" ht="16" outlineLevel="3" x14ac:dyDescent="0.35">
      <c r="A1187" s="4" t="s">
        <v>2258</v>
      </c>
      <c r="B1187" s="5" t="s">
        <v>1054</v>
      </c>
      <c r="C1187" s="5">
        <v>6</v>
      </c>
      <c r="D1187" s="8">
        <v>1.9867323078056283E-2</v>
      </c>
      <c r="E1187" s="6">
        <v>46320</v>
      </c>
      <c r="F1187" s="6">
        <v>46326</v>
      </c>
      <c r="G1187" s="16">
        <f>VLOOKUP(A1187,Sheet2!A:G,7,)</f>
        <v>0</v>
      </c>
      <c r="H1187" s="16">
        <v>0</v>
      </c>
      <c r="I1187" s="19">
        <f t="shared" si="39"/>
        <v>0</v>
      </c>
      <c r="J1187" s="16">
        <f>VLOOKUP(A1187,Sheet2!A:H,8,)</f>
        <v>0</v>
      </c>
      <c r="K1187" s="16"/>
      <c r="L1187" s="16"/>
      <c r="M1187" s="16"/>
      <c r="N1187" s="22"/>
      <c r="O1187" s="22"/>
    </row>
    <row r="1188" spans="1:15" ht="16" outlineLevel="3" x14ac:dyDescent="0.35">
      <c r="A1188" s="4" t="s">
        <v>2259</v>
      </c>
      <c r="B1188" s="5" t="s">
        <v>1055</v>
      </c>
      <c r="C1188" s="5">
        <v>4</v>
      </c>
      <c r="D1188" s="8">
        <v>2.5824371455818963E-3</v>
      </c>
      <c r="E1188" s="6">
        <v>46327</v>
      </c>
      <c r="F1188" s="6">
        <v>46330</v>
      </c>
      <c r="G1188" s="16">
        <f>VLOOKUP(A1188,Sheet2!A:G,7,)</f>
        <v>0</v>
      </c>
      <c r="H1188" s="16">
        <v>0.2</v>
      </c>
      <c r="I1188" s="19">
        <f t="shared" si="39"/>
        <v>0</v>
      </c>
      <c r="J1188" s="16">
        <f>VLOOKUP(A1188,Sheet2!A:H,8,)</f>
        <v>0.2</v>
      </c>
      <c r="K1188" s="16"/>
      <c r="L1188" s="16"/>
      <c r="M1188" s="16"/>
      <c r="N1188" s="22"/>
      <c r="O1188" s="22"/>
    </row>
    <row r="1189" spans="1:15" ht="16" outlineLevel="3" x14ac:dyDescent="0.35">
      <c r="A1189" s="4" t="s">
        <v>2260</v>
      </c>
      <c r="B1189" s="5" t="s">
        <v>1056</v>
      </c>
      <c r="C1189" s="5">
        <v>5</v>
      </c>
      <c r="D1189" s="8">
        <v>5.0723070489300604E-3</v>
      </c>
      <c r="E1189" s="6">
        <v>46327</v>
      </c>
      <c r="F1189" s="6">
        <v>46331</v>
      </c>
      <c r="G1189" s="16">
        <f>VLOOKUP(A1189,Sheet2!A:G,7,)</f>
        <v>0</v>
      </c>
      <c r="H1189" s="16">
        <v>0</v>
      </c>
      <c r="I1189" s="19">
        <f t="shared" si="39"/>
        <v>0</v>
      </c>
      <c r="J1189" s="16">
        <f>VLOOKUP(A1189,Sheet2!A:H,8,)</f>
        <v>0</v>
      </c>
      <c r="K1189" s="16"/>
      <c r="L1189" s="16"/>
      <c r="M1189" s="16"/>
      <c r="N1189" s="22"/>
      <c r="O1189" s="22"/>
    </row>
    <row r="1190" spans="1:15" ht="16" outlineLevel="3" x14ac:dyDescent="0.35">
      <c r="A1190" s="4" t="s">
        <v>2261</v>
      </c>
      <c r="B1190" s="5" t="s">
        <v>1057</v>
      </c>
      <c r="C1190" s="5">
        <v>4</v>
      </c>
      <c r="D1190" s="8">
        <v>8.2560062153679021E-3</v>
      </c>
      <c r="E1190" s="6">
        <v>46343</v>
      </c>
      <c r="F1190" s="6">
        <v>46347</v>
      </c>
      <c r="G1190" s="16">
        <f>VLOOKUP(A1190,Sheet2!A:G,7,)</f>
        <v>0</v>
      </c>
      <c r="H1190" s="16">
        <v>0.2</v>
      </c>
      <c r="I1190" s="19">
        <f t="shared" si="39"/>
        <v>0</v>
      </c>
      <c r="J1190" s="16">
        <f>VLOOKUP(A1190,Sheet2!A:H,8,)</f>
        <v>0.2</v>
      </c>
      <c r="K1190" s="16"/>
      <c r="L1190" s="16"/>
      <c r="M1190" s="16"/>
      <c r="N1190" s="22"/>
      <c r="O1190" s="22"/>
    </row>
    <row r="1191" spans="1:15" ht="16" outlineLevel="3" x14ac:dyDescent="0.35">
      <c r="A1191" s="4" t="s">
        <v>812</v>
      </c>
      <c r="B1191" s="5"/>
      <c r="C1191" s="5">
        <v>23</v>
      </c>
      <c r="D1191" s="8"/>
      <c r="E1191" s="6">
        <v>46327</v>
      </c>
      <c r="F1191" s="6">
        <v>46352</v>
      </c>
      <c r="G1191" s="17"/>
      <c r="H1191" s="16"/>
      <c r="I1191" s="16"/>
      <c r="J1191" s="16"/>
      <c r="K1191" s="16"/>
      <c r="L1191" s="16"/>
      <c r="M1191" s="16"/>
    </row>
    <row r="1192" spans="1:15" ht="16" outlineLevel="3" x14ac:dyDescent="0.35">
      <c r="A1192" s="4" t="s">
        <v>2262</v>
      </c>
      <c r="B1192" s="5" t="s">
        <v>1058</v>
      </c>
      <c r="C1192" s="5">
        <v>4</v>
      </c>
      <c r="D1192" s="8">
        <v>3.0731589760946684E-2</v>
      </c>
      <c r="E1192" s="6">
        <v>46327</v>
      </c>
      <c r="F1192" s="6">
        <v>46330</v>
      </c>
      <c r="G1192" s="16">
        <f>VLOOKUP(A1192,Sheet2!A:G,7,)</f>
        <v>0</v>
      </c>
      <c r="H1192" s="16">
        <v>0</v>
      </c>
      <c r="I1192" s="19">
        <f>IFERROR(J1192-H1192,0)</f>
        <v>0</v>
      </c>
      <c r="J1192" s="16">
        <f>VLOOKUP(A1192,Sheet2!A:H,8,)</f>
        <v>0</v>
      </c>
      <c r="K1192" s="16"/>
      <c r="L1192" s="16"/>
      <c r="M1192" s="16"/>
      <c r="N1192" s="22"/>
      <c r="O1192" s="22"/>
    </row>
    <row r="1193" spans="1:15" ht="16" outlineLevel="3" x14ac:dyDescent="0.35">
      <c r="A1193" s="4" t="s">
        <v>2263</v>
      </c>
      <c r="B1193" s="5" t="s">
        <v>1059</v>
      </c>
      <c r="C1193" s="5">
        <v>4</v>
      </c>
      <c r="D1193" s="8">
        <v>5.2994011518159453E-2</v>
      </c>
      <c r="E1193" s="6">
        <v>46331</v>
      </c>
      <c r="F1193" s="6">
        <v>46335</v>
      </c>
      <c r="G1193" s="16">
        <f>VLOOKUP(A1193,Sheet2!A:G,7,)</f>
        <v>0</v>
      </c>
      <c r="H1193" s="16">
        <v>0</v>
      </c>
      <c r="I1193" s="19">
        <f>IFERROR(J1193-H1193,0)</f>
        <v>0</v>
      </c>
      <c r="J1193" s="16">
        <f>VLOOKUP(A1193,Sheet2!A:H,8,)</f>
        <v>0</v>
      </c>
      <c r="K1193" s="16"/>
      <c r="L1193" s="16"/>
      <c r="M1193" s="16"/>
      <c r="N1193" s="22"/>
      <c r="O1193" s="22"/>
    </row>
    <row r="1194" spans="1:15" ht="16" outlineLevel="3" x14ac:dyDescent="0.35">
      <c r="A1194" s="4" t="s">
        <v>2264</v>
      </c>
      <c r="B1194" s="5" t="s">
        <v>1060</v>
      </c>
      <c r="C1194" s="5">
        <v>5</v>
      </c>
      <c r="D1194" s="8">
        <v>1.6607738713775928E-2</v>
      </c>
      <c r="E1194" s="6">
        <v>46336</v>
      </c>
      <c r="F1194" s="6">
        <v>46341</v>
      </c>
      <c r="G1194" s="16">
        <f>VLOOKUP(A1194,Sheet2!A:G,7,)</f>
        <v>0</v>
      </c>
      <c r="H1194" s="16">
        <v>0</v>
      </c>
      <c r="I1194" s="19">
        <f>IFERROR(J1194-H1194,0)</f>
        <v>0</v>
      </c>
      <c r="J1194" s="16">
        <f>VLOOKUP(A1194,Sheet2!A:H,8,)</f>
        <v>0</v>
      </c>
      <c r="K1194" s="16"/>
      <c r="L1194" s="16"/>
      <c r="M1194" s="16"/>
      <c r="N1194" s="22"/>
      <c r="O1194" s="22"/>
    </row>
    <row r="1195" spans="1:15" ht="16" outlineLevel="3" x14ac:dyDescent="0.35">
      <c r="A1195" s="4" t="s">
        <v>2265</v>
      </c>
      <c r="B1195" s="5" t="s">
        <v>1061</v>
      </c>
      <c r="C1195" s="5">
        <v>4</v>
      </c>
      <c r="D1195" s="8">
        <v>6.7291242479355293E-3</v>
      </c>
      <c r="E1195" s="6">
        <v>46342</v>
      </c>
      <c r="F1195" s="6">
        <v>46345</v>
      </c>
      <c r="G1195" s="16">
        <f>VLOOKUP(A1195,Sheet2!A:G,7,)</f>
        <v>0</v>
      </c>
      <c r="H1195" s="16">
        <v>0</v>
      </c>
      <c r="I1195" s="19">
        <f>IFERROR(J1195-H1195,0)</f>
        <v>0</v>
      </c>
      <c r="J1195" s="16">
        <f>VLOOKUP(A1195,Sheet2!A:H,8,)</f>
        <v>0</v>
      </c>
      <c r="K1195" s="16"/>
      <c r="L1195" s="16"/>
      <c r="M1195" s="16"/>
      <c r="N1195" s="22"/>
      <c r="O1195" s="22"/>
    </row>
    <row r="1196" spans="1:15" ht="16" outlineLevel="3" x14ac:dyDescent="0.35">
      <c r="A1196" s="4" t="s">
        <v>2266</v>
      </c>
      <c r="B1196" s="5" t="s">
        <v>1062</v>
      </c>
      <c r="C1196" s="5">
        <v>6</v>
      </c>
      <c r="D1196" s="8">
        <v>1.7757849965497424E-2</v>
      </c>
      <c r="E1196" s="6">
        <v>46347</v>
      </c>
      <c r="F1196" s="6">
        <v>46352</v>
      </c>
      <c r="G1196" s="16">
        <f>VLOOKUP(A1196,Sheet2!A:G,7,)</f>
        <v>0</v>
      </c>
      <c r="H1196" s="16">
        <v>0</v>
      </c>
      <c r="I1196" s="19">
        <f>IFERROR(J1196-H1196,0)</f>
        <v>0</v>
      </c>
      <c r="J1196" s="16">
        <f>VLOOKUP(A1196,Sheet2!A:H,8,)</f>
        <v>0</v>
      </c>
      <c r="K1196" s="16"/>
      <c r="L1196" s="16"/>
      <c r="M1196" s="16"/>
      <c r="N1196" s="22"/>
      <c r="O1196" s="22"/>
    </row>
    <row r="1197" spans="1:15" ht="16" outlineLevel="3" x14ac:dyDescent="0.35">
      <c r="A1197" s="4" t="s">
        <v>820</v>
      </c>
      <c r="B1197" s="5"/>
      <c r="C1197" s="5">
        <v>50</v>
      </c>
      <c r="D1197" s="8"/>
      <c r="E1197" s="6">
        <v>46289</v>
      </c>
      <c r="F1197" s="6">
        <v>46347</v>
      </c>
      <c r="G1197" s="17"/>
      <c r="H1197" s="16"/>
      <c r="I1197" s="16"/>
      <c r="J1197" s="16"/>
      <c r="K1197" s="16"/>
      <c r="L1197" s="16"/>
      <c r="M1197" s="16"/>
    </row>
    <row r="1198" spans="1:15" ht="16" outlineLevel="3" x14ac:dyDescent="0.35">
      <c r="A1198" s="4" t="s">
        <v>2267</v>
      </c>
      <c r="B1198" s="5" t="s">
        <v>1063</v>
      </c>
      <c r="C1198" s="5">
        <v>5</v>
      </c>
      <c r="D1198" s="8">
        <v>5.9672811511388545E-3</v>
      </c>
      <c r="E1198" s="6">
        <v>46289</v>
      </c>
      <c r="F1198" s="6">
        <v>46294</v>
      </c>
      <c r="G1198" s="16">
        <f>VLOOKUP(A1198,Sheet2!A:G,7,)</f>
        <v>1</v>
      </c>
      <c r="H1198" s="16">
        <v>0.25</v>
      </c>
      <c r="I1198" s="19">
        <f t="shared" ref="I1198:I1203" si="40">IFERROR(J1198-H1198,0)</f>
        <v>0</v>
      </c>
      <c r="J1198" s="16">
        <f>VLOOKUP(A1198,Sheet2!A:H,8,)</f>
        <v>0.25</v>
      </c>
      <c r="K1198" s="16"/>
      <c r="L1198" s="16"/>
      <c r="M1198" s="16"/>
      <c r="N1198" s="22"/>
      <c r="O1198" s="22"/>
    </row>
    <row r="1199" spans="1:15" ht="16" outlineLevel="3" x14ac:dyDescent="0.35">
      <c r="A1199" s="4" t="s">
        <v>2268</v>
      </c>
      <c r="B1199" s="5" t="s">
        <v>1064</v>
      </c>
      <c r="C1199" s="5">
        <v>5</v>
      </c>
      <c r="D1199" s="8">
        <v>7.5808163425511391E-3</v>
      </c>
      <c r="E1199" s="6">
        <v>46289</v>
      </c>
      <c r="F1199" s="6">
        <v>46294</v>
      </c>
      <c r="G1199" s="16">
        <f>VLOOKUP(A1199,Sheet2!A:G,7,)</f>
        <v>0</v>
      </c>
      <c r="H1199" s="16">
        <v>0</v>
      </c>
      <c r="I1199" s="19">
        <f t="shared" si="40"/>
        <v>0</v>
      </c>
      <c r="J1199" s="16">
        <f>VLOOKUP(A1199,Sheet2!A:H,8,)</f>
        <v>0</v>
      </c>
      <c r="K1199" s="16"/>
      <c r="L1199" s="16"/>
      <c r="M1199" s="16"/>
      <c r="N1199" s="22"/>
      <c r="O1199" s="22"/>
    </row>
    <row r="1200" spans="1:15" ht="16" outlineLevel="3" x14ac:dyDescent="0.35">
      <c r="A1200" s="4" t="s">
        <v>2269</v>
      </c>
      <c r="B1200" s="5" t="s">
        <v>1065</v>
      </c>
      <c r="C1200" s="5">
        <v>8</v>
      </c>
      <c r="D1200" s="8">
        <v>5.5220767956337584E-3</v>
      </c>
      <c r="E1200" s="6">
        <v>46289</v>
      </c>
      <c r="F1200" s="6">
        <v>46298</v>
      </c>
      <c r="G1200" s="16">
        <f>VLOOKUP(A1200,Sheet2!A:G,7,)</f>
        <v>1</v>
      </c>
      <c r="H1200" s="16">
        <v>0.25</v>
      </c>
      <c r="I1200" s="19">
        <f t="shared" si="40"/>
        <v>0</v>
      </c>
      <c r="J1200" s="16">
        <f>VLOOKUP(A1200,Sheet2!A:H,8,)</f>
        <v>0.25</v>
      </c>
      <c r="K1200" s="16"/>
      <c r="L1200" s="16"/>
      <c r="M1200" s="16"/>
      <c r="N1200" s="22"/>
      <c r="O1200" s="22"/>
    </row>
    <row r="1201" spans="1:15" ht="16" outlineLevel="3" x14ac:dyDescent="0.35">
      <c r="A1201" s="4" t="s">
        <v>2270</v>
      </c>
      <c r="B1201" s="5" t="s">
        <v>1066</v>
      </c>
      <c r="C1201" s="5">
        <v>8</v>
      </c>
      <c r="D1201" s="8">
        <v>3.681384530422506E-3</v>
      </c>
      <c r="E1201" s="6">
        <v>46327</v>
      </c>
      <c r="F1201" s="6">
        <v>46335</v>
      </c>
      <c r="G1201" s="16">
        <f>VLOOKUP(A1201,Sheet2!A:G,7,)</f>
        <v>0</v>
      </c>
      <c r="H1201" s="16">
        <v>0</v>
      </c>
      <c r="I1201" s="19">
        <f t="shared" si="40"/>
        <v>0</v>
      </c>
      <c r="J1201" s="16">
        <f>VLOOKUP(A1201,Sheet2!A:H,8,)</f>
        <v>0</v>
      </c>
      <c r="K1201" s="16"/>
      <c r="L1201" s="16"/>
      <c r="M1201" s="16"/>
      <c r="N1201" s="22"/>
      <c r="O1201" s="22"/>
    </row>
    <row r="1202" spans="1:15" ht="16" outlineLevel="3" x14ac:dyDescent="0.35">
      <c r="A1202" s="4" t="s">
        <v>2271</v>
      </c>
      <c r="B1202" s="5" t="s">
        <v>1067</v>
      </c>
      <c r="C1202" s="5">
        <v>4</v>
      </c>
      <c r="D1202" s="8">
        <v>3.9781874340925703E-3</v>
      </c>
      <c r="E1202" s="6">
        <v>46331</v>
      </c>
      <c r="F1202" s="6">
        <v>46335</v>
      </c>
      <c r="G1202" s="16">
        <f>VLOOKUP(A1202,Sheet2!A:G,7,)</f>
        <v>0</v>
      </c>
      <c r="H1202" s="16">
        <v>0</v>
      </c>
      <c r="I1202" s="19">
        <f t="shared" si="40"/>
        <v>0</v>
      </c>
      <c r="J1202" s="16">
        <f>VLOOKUP(A1202,Sheet2!A:H,8,)</f>
        <v>0</v>
      </c>
      <c r="K1202" s="16"/>
      <c r="L1202" s="16"/>
      <c r="M1202" s="16"/>
      <c r="N1202" s="22"/>
      <c r="O1202" s="22"/>
    </row>
    <row r="1203" spans="1:15" ht="16" outlineLevel="3" x14ac:dyDescent="0.35">
      <c r="A1203" s="4" t="s">
        <v>2272</v>
      </c>
      <c r="B1203" s="5" t="s">
        <v>1068</v>
      </c>
      <c r="C1203" s="5">
        <v>4</v>
      </c>
      <c r="D1203" s="8">
        <v>5.0538775617007597E-3</v>
      </c>
      <c r="E1203" s="6">
        <v>46343</v>
      </c>
      <c r="F1203" s="6">
        <v>46347</v>
      </c>
      <c r="G1203" s="16">
        <f>VLOOKUP(A1203,Sheet2!A:G,7,)</f>
        <v>0</v>
      </c>
      <c r="H1203" s="16">
        <v>0</v>
      </c>
      <c r="I1203" s="19">
        <f t="shared" si="40"/>
        <v>0</v>
      </c>
      <c r="J1203" s="16">
        <f>VLOOKUP(A1203,Sheet2!A:H,8,)</f>
        <v>0</v>
      </c>
      <c r="K1203" s="16"/>
      <c r="L1203" s="16"/>
      <c r="M1203" s="16"/>
      <c r="N1203" s="22"/>
      <c r="O1203" s="22"/>
    </row>
    <row r="1204" spans="1:15" ht="16" outlineLevel="3" x14ac:dyDescent="0.35">
      <c r="A1204" s="4" t="s">
        <v>1013</v>
      </c>
      <c r="B1204" s="5"/>
      <c r="C1204" s="5">
        <v>8</v>
      </c>
      <c r="D1204" s="8"/>
      <c r="E1204" s="6">
        <v>46373</v>
      </c>
      <c r="F1204" s="6">
        <v>46382</v>
      </c>
      <c r="G1204" s="17"/>
      <c r="H1204" s="16"/>
      <c r="I1204" s="16"/>
      <c r="J1204" s="16"/>
      <c r="K1204" s="16"/>
      <c r="L1204" s="16"/>
      <c r="M1204" s="16"/>
    </row>
    <row r="1205" spans="1:15" ht="16" outlineLevel="3" x14ac:dyDescent="0.35">
      <c r="A1205" s="4" t="s">
        <v>2273</v>
      </c>
      <c r="B1205" s="5" t="s">
        <v>1069</v>
      </c>
      <c r="C1205" s="5">
        <v>8</v>
      </c>
      <c r="D1205" s="8">
        <v>0.10879143561106534</v>
      </c>
      <c r="E1205" s="6">
        <v>46373</v>
      </c>
      <c r="F1205" s="6">
        <v>46382</v>
      </c>
      <c r="G1205" s="16">
        <f>VLOOKUP(A1205,Sheet2!A:G,7,)</f>
        <v>0</v>
      </c>
      <c r="H1205" s="16">
        <v>0</v>
      </c>
      <c r="I1205" s="19">
        <f>IFERROR(J1205-H1205,0)</f>
        <v>0</v>
      </c>
      <c r="J1205" s="16">
        <f>VLOOKUP(A1205,Sheet2!A:H,8,)</f>
        <v>0</v>
      </c>
      <c r="K1205" s="16"/>
      <c r="L1205" s="16"/>
      <c r="M1205" s="16"/>
      <c r="N1205" s="22"/>
      <c r="O1205" s="22"/>
    </row>
    <row r="1206" spans="1:15" ht="16" outlineLevel="2" x14ac:dyDescent="0.35">
      <c r="A1206" s="4" t="s">
        <v>1070</v>
      </c>
      <c r="B1206" s="5"/>
      <c r="C1206" s="5">
        <v>273</v>
      </c>
      <c r="D1206" s="8"/>
      <c r="E1206" s="6">
        <v>46028</v>
      </c>
      <c r="F1206" s="6">
        <v>46355</v>
      </c>
      <c r="G1206" s="17"/>
      <c r="H1206" s="16"/>
      <c r="I1206" s="16"/>
      <c r="J1206" s="16"/>
      <c r="K1206" s="16"/>
      <c r="L1206" s="16"/>
      <c r="M1206" s="16"/>
    </row>
    <row r="1207" spans="1:15" ht="16" outlineLevel="3" x14ac:dyDescent="0.35">
      <c r="A1207" s="4" t="s">
        <v>917</v>
      </c>
      <c r="B1207" s="5"/>
      <c r="C1207" s="5">
        <v>12</v>
      </c>
      <c r="D1207" s="8"/>
      <c r="E1207" s="6">
        <v>46028</v>
      </c>
      <c r="F1207" s="6">
        <v>46041</v>
      </c>
      <c r="G1207" s="17"/>
      <c r="H1207" s="16"/>
      <c r="I1207" s="16"/>
      <c r="J1207" s="16"/>
      <c r="K1207" s="16"/>
      <c r="L1207" s="16"/>
      <c r="M1207" s="16"/>
    </row>
    <row r="1208" spans="1:15" ht="16" outlineLevel="3" x14ac:dyDescent="0.35">
      <c r="A1208" s="4" t="s">
        <v>2274</v>
      </c>
      <c r="B1208" s="5" t="s">
        <v>1016</v>
      </c>
      <c r="C1208" s="5">
        <v>12</v>
      </c>
      <c r="D1208" s="8">
        <v>5.0205921865596834E-3</v>
      </c>
      <c r="E1208" s="6">
        <v>46028</v>
      </c>
      <c r="F1208" s="6">
        <v>46041</v>
      </c>
      <c r="G1208" s="16">
        <f>VLOOKUP(A1208,Sheet2!A:G,7,)</f>
        <v>1</v>
      </c>
      <c r="H1208" s="16">
        <v>1</v>
      </c>
      <c r="I1208" s="19">
        <f>IFERROR(J1208-H1208,0)</f>
        <v>0</v>
      </c>
      <c r="J1208" s="16">
        <f>VLOOKUP(A1208,Sheet2!A:H,8,)</f>
        <v>1</v>
      </c>
      <c r="K1208" s="16"/>
      <c r="L1208" s="16"/>
      <c r="M1208" s="16"/>
      <c r="N1208" s="22"/>
      <c r="O1208" s="22"/>
    </row>
    <row r="1209" spans="1:15" ht="16" outlineLevel="3" x14ac:dyDescent="0.35">
      <c r="A1209" s="4" t="s">
        <v>1071</v>
      </c>
      <c r="B1209" s="5"/>
      <c r="C1209" s="5">
        <v>103</v>
      </c>
      <c r="D1209" s="8"/>
      <c r="E1209" s="6">
        <v>46042</v>
      </c>
      <c r="F1209" s="6">
        <v>46166</v>
      </c>
      <c r="G1209" s="17"/>
      <c r="H1209" s="16"/>
      <c r="I1209" s="16"/>
      <c r="J1209" s="16"/>
      <c r="K1209" s="16"/>
      <c r="L1209" s="16"/>
      <c r="M1209" s="16"/>
    </row>
    <row r="1210" spans="1:15" ht="16" outlineLevel="3" x14ac:dyDescent="0.35">
      <c r="A1210" s="4" t="s">
        <v>2275</v>
      </c>
      <c r="B1210" s="5" t="s">
        <v>1017</v>
      </c>
      <c r="C1210" s="5">
        <v>10</v>
      </c>
      <c r="D1210" s="8">
        <v>9.3952602321584703E-3</v>
      </c>
      <c r="E1210" s="6">
        <v>46042</v>
      </c>
      <c r="F1210" s="6">
        <v>46053</v>
      </c>
      <c r="G1210" s="16">
        <f>VLOOKUP(A1210,Sheet2!A:G,7,)</f>
        <v>1</v>
      </c>
      <c r="H1210" s="16">
        <v>1</v>
      </c>
      <c r="I1210" s="19">
        <f>IFERROR(J1210-H1210,0)</f>
        <v>0</v>
      </c>
      <c r="J1210" s="16">
        <f>VLOOKUP(A1210,Sheet2!A:H,8,)</f>
        <v>1</v>
      </c>
      <c r="K1210" s="16"/>
      <c r="L1210" s="16"/>
      <c r="M1210" s="16"/>
      <c r="N1210" s="22"/>
      <c r="O1210" s="22"/>
    </row>
    <row r="1211" spans="1:15" ht="16" outlineLevel="3" x14ac:dyDescent="0.35">
      <c r="A1211" s="4" t="s">
        <v>2276</v>
      </c>
      <c r="B1211" s="5" t="s">
        <v>1018</v>
      </c>
      <c r="C1211" s="5">
        <v>14</v>
      </c>
      <c r="D1211" s="8">
        <v>0.14157876330540575</v>
      </c>
      <c r="E1211" s="6">
        <v>46134</v>
      </c>
      <c r="F1211" s="6">
        <v>46149</v>
      </c>
      <c r="G1211" s="16">
        <f>VLOOKUP(A1211,Sheet2!A:G,7,)</f>
        <v>0</v>
      </c>
      <c r="H1211" s="16">
        <v>1</v>
      </c>
      <c r="I1211" s="19">
        <f>IFERROR(J1211-H1211,0)</f>
        <v>0</v>
      </c>
      <c r="J1211" s="16">
        <f>VLOOKUP(A1211,Sheet2!A:H,8,)</f>
        <v>1</v>
      </c>
      <c r="K1211" s="16"/>
      <c r="L1211" s="16"/>
      <c r="M1211" s="16"/>
      <c r="N1211" s="22"/>
      <c r="O1211" s="22"/>
    </row>
    <row r="1212" spans="1:15" ht="16" outlineLevel="3" x14ac:dyDescent="0.35">
      <c r="A1212" s="4" t="s">
        <v>2277</v>
      </c>
      <c r="B1212" s="5" t="s">
        <v>1072</v>
      </c>
      <c r="C1212" s="5">
        <v>10</v>
      </c>
      <c r="D1212" s="8">
        <v>0.2136540110032874</v>
      </c>
      <c r="E1212" s="6">
        <v>46151</v>
      </c>
      <c r="F1212" s="6">
        <v>46161</v>
      </c>
      <c r="G1212" s="16">
        <f>VLOOKUP(A1212,Sheet2!A:G,7,)</f>
        <v>1</v>
      </c>
      <c r="H1212" s="16">
        <v>0.9</v>
      </c>
      <c r="I1212" s="19">
        <f>IFERROR(J1212-H1212,0)</f>
        <v>0</v>
      </c>
      <c r="J1212" s="16">
        <f>VLOOKUP(A1212,Sheet2!A:H,8,)</f>
        <v>0.9</v>
      </c>
      <c r="K1212" s="16"/>
      <c r="L1212" s="16"/>
      <c r="M1212" s="16"/>
      <c r="N1212" s="22"/>
      <c r="O1212" s="22"/>
    </row>
    <row r="1213" spans="1:15" ht="16" outlineLevel="3" x14ac:dyDescent="0.35">
      <c r="A1213" s="4" t="s">
        <v>2278</v>
      </c>
      <c r="B1213" s="5" t="s">
        <v>1019</v>
      </c>
      <c r="C1213" s="5">
        <v>10</v>
      </c>
      <c r="D1213" s="8">
        <v>1.1775560746740176E-2</v>
      </c>
      <c r="E1213" s="6">
        <v>46151</v>
      </c>
      <c r="F1213" s="6">
        <v>46161</v>
      </c>
      <c r="G1213" s="16">
        <f>VLOOKUP(A1213,Sheet2!A:G,7,)</f>
        <v>0</v>
      </c>
      <c r="H1213" s="16">
        <v>1</v>
      </c>
      <c r="I1213" s="19">
        <f>IFERROR(J1213-H1213,0)</f>
        <v>0</v>
      </c>
      <c r="J1213" s="16">
        <f>VLOOKUP(A1213,Sheet2!A:H,8,)</f>
        <v>1</v>
      </c>
      <c r="K1213" s="16"/>
      <c r="L1213" s="16"/>
      <c r="M1213" s="16"/>
      <c r="N1213" s="22"/>
      <c r="O1213" s="22"/>
    </row>
    <row r="1214" spans="1:15" ht="16" outlineLevel="3" x14ac:dyDescent="0.35">
      <c r="A1214" s="4" t="s">
        <v>2279</v>
      </c>
      <c r="B1214" s="5" t="s">
        <v>1020</v>
      </c>
      <c r="C1214" s="5">
        <v>4</v>
      </c>
      <c r="D1214" s="8">
        <v>7.3990822873902188E-3</v>
      </c>
      <c r="E1214" s="6">
        <v>46162</v>
      </c>
      <c r="F1214" s="6">
        <v>46166</v>
      </c>
      <c r="G1214" s="16">
        <f>VLOOKUP(A1214,Sheet2!A:G,7,)</f>
        <v>0</v>
      </c>
      <c r="H1214" s="16">
        <v>1</v>
      </c>
      <c r="I1214" s="19">
        <f>IFERROR(J1214-H1214,0)</f>
        <v>0</v>
      </c>
      <c r="J1214" s="16">
        <f>VLOOKUP(A1214,Sheet2!A:H,8,)</f>
        <v>1</v>
      </c>
      <c r="K1214" s="16"/>
      <c r="L1214" s="16"/>
      <c r="M1214" s="16"/>
      <c r="N1214" s="22"/>
      <c r="O1214" s="22"/>
    </row>
    <row r="1215" spans="1:15" ht="16" outlineLevel="3" x14ac:dyDescent="0.35">
      <c r="A1215" s="4" t="s">
        <v>678</v>
      </c>
      <c r="B1215" s="5"/>
      <c r="C1215" s="5">
        <v>86</v>
      </c>
      <c r="D1215" s="8"/>
      <c r="E1215" s="6">
        <v>46176</v>
      </c>
      <c r="F1215" s="6">
        <v>46275</v>
      </c>
      <c r="G1215" s="17"/>
      <c r="H1215" s="16"/>
      <c r="I1215" s="16"/>
      <c r="J1215" s="16"/>
      <c r="K1215" s="16"/>
      <c r="L1215" s="16"/>
      <c r="M1215" s="16"/>
    </row>
    <row r="1216" spans="1:15" ht="16" outlineLevel="3" x14ac:dyDescent="0.35">
      <c r="A1216" s="4" t="s">
        <v>2280</v>
      </c>
      <c r="B1216" s="5" t="s">
        <v>1073</v>
      </c>
      <c r="C1216" s="5">
        <v>4</v>
      </c>
      <c r="D1216" s="8">
        <v>1.0284960520396467E-3</v>
      </c>
      <c r="E1216" s="6">
        <v>46176</v>
      </c>
      <c r="F1216" s="6">
        <v>46180</v>
      </c>
      <c r="G1216" s="16">
        <f>VLOOKUP(A1216,Sheet2!A:G,7,)</f>
        <v>0</v>
      </c>
      <c r="H1216" s="16">
        <v>1</v>
      </c>
      <c r="I1216" s="19">
        <f t="shared" ref="I1216:I1224" si="41">IFERROR(J1216-H1216,0)</f>
        <v>0</v>
      </c>
      <c r="J1216" s="16">
        <f>VLOOKUP(A1216,Sheet2!A:H,8,)</f>
        <v>1</v>
      </c>
      <c r="K1216" s="16"/>
      <c r="L1216" s="16"/>
      <c r="M1216" s="16"/>
      <c r="N1216" s="22"/>
      <c r="O1216" s="22"/>
    </row>
    <row r="1217" spans="1:15" ht="16" outlineLevel="3" x14ac:dyDescent="0.35">
      <c r="A1217" s="4" t="s">
        <v>2281</v>
      </c>
      <c r="B1217" s="5" t="s">
        <v>1074</v>
      </c>
      <c r="C1217" s="5">
        <v>7</v>
      </c>
      <c r="D1217" s="8">
        <v>1.5028339508497596E-2</v>
      </c>
      <c r="E1217" s="6">
        <v>46181</v>
      </c>
      <c r="F1217" s="6">
        <v>46188</v>
      </c>
      <c r="G1217" s="16">
        <f>VLOOKUP(A1217,Sheet2!A:G,7,)</f>
        <v>0</v>
      </c>
      <c r="H1217" s="16">
        <v>1</v>
      </c>
      <c r="I1217" s="19">
        <f t="shared" si="41"/>
        <v>0</v>
      </c>
      <c r="J1217" s="16">
        <f>VLOOKUP(A1217,Sheet2!A:H,8,)</f>
        <v>1</v>
      </c>
      <c r="K1217" s="16"/>
      <c r="L1217" s="16"/>
      <c r="M1217" s="16"/>
      <c r="N1217" s="22"/>
      <c r="O1217" s="22"/>
    </row>
    <row r="1218" spans="1:15" ht="16" outlineLevel="3" x14ac:dyDescent="0.35">
      <c r="A1218" s="4" t="s">
        <v>2282</v>
      </c>
      <c r="B1218" s="5" t="s">
        <v>1075</v>
      </c>
      <c r="C1218" s="5">
        <v>14</v>
      </c>
      <c r="D1218" s="8">
        <v>4.3101750581365554E-2</v>
      </c>
      <c r="E1218" s="6">
        <v>46189</v>
      </c>
      <c r="F1218" s="6">
        <v>46204</v>
      </c>
      <c r="G1218" s="16">
        <f>VLOOKUP(A1218,Sheet2!A:G,7,)</f>
        <v>0</v>
      </c>
      <c r="H1218" s="16">
        <v>1</v>
      </c>
      <c r="I1218" s="19">
        <f t="shared" si="41"/>
        <v>0</v>
      </c>
      <c r="J1218" s="16">
        <f>VLOOKUP(A1218,Sheet2!A:H,8,)</f>
        <v>1</v>
      </c>
      <c r="K1218" s="16"/>
      <c r="L1218" s="16"/>
      <c r="M1218" s="16"/>
      <c r="N1218" s="22"/>
      <c r="O1218" s="22"/>
    </row>
    <row r="1219" spans="1:15" ht="16" outlineLevel="3" x14ac:dyDescent="0.35">
      <c r="A1219" s="4" t="s">
        <v>2283</v>
      </c>
      <c r="B1219" s="5" t="s">
        <v>1076</v>
      </c>
      <c r="C1219" s="5">
        <v>4</v>
      </c>
      <c r="D1219" s="8">
        <v>1.371328069386196E-3</v>
      </c>
      <c r="E1219" s="6">
        <v>46211</v>
      </c>
      <c r="F1219" s="6">
        <v>46215</v>
      </c>
      <c r="G1219" s="16">
        <f>VLOOKUP(A1219,Sheet2!A:G,7,)</f>
        <v>0</v>
      </c>
      <c r="H1219" s="16">
        <v>1</v>
      </c>
      <c r="I1219" s="19">
        <f t="shared" si="41"/>
        <v>0</v>
      </c>
      <c r="J1219" s="16">
        <f>VLOOKUP(A1219,Sheet2!A:H,8,)</f>
        <v>1</v>
      </c>
      <c r="K1219" s="16"/>
      <c r="L1219" s="16"/>
      <c r="M1219" s="16"/>
      <c r="N1219" s="22"/>
      <c r="O1219" s="22"/>
    </row>
    <row r="1220" spans="1:15" ht="16" outlineLevel="3" x14ac:dyDescent="0.35">
      <c r="A1220" s="4" t="s">
        <v>2284</v>
      </c>
      <c r="B1220" s="5" t="s">
        <v>1077</v>
      </c>
      <c r="C1220" s="5">
        <v>7</v>
      </c>
      <c r="D1220" s="8">
        <v>2.2542509262746389E-2</v>
      </c>
      <c r="E1220" s="6">
        <v>46216</v>
      </c>
      <c r="F1220" s="6">
        <v>46223</v>
      </c>
      <c r="G1220" s="16">
        <f>VLOOKUP(A1220,Sheet2!A:G,7,)</f>
        <v>0</v>
      </c>
      <c r="H1220" s="16">
        <v>1</v>
      </c>
      <c r="I1220" s="19">
        <f t="shared" si="41"/>
        <v>0</v>
      </c>
      <c r="J1220" s="16">
        <f>VLOOKUP(A1220,Sheet2!A:H,8,)</f>
        <v>1</v>
      </c>
      <c r="K1220" s="16"/>
      <c r="L1220" s="16"/>
      <c r="M1220" s="16"/>
      <c r="N1220" s="22"/>
      <c r="O1220" s="22"/>
    </row>
    <row r="1221" spans="1:15" ht="16" outlineLevel="3" x14ac:dyDescent="0.35">
      <c r="A1221" s="4" t="s">
        <v>2285</v>
      </c>
      <c r="B1221" s="5" t="s">
        <v>1078</v>
      </c>
      <c r="C1221" s="5">
        <v>14</v>
      </c>
      <c r="D1221" s="8">
        <v>6.4652625872048328E-2</v>
      </c>
      <c r="E1221" s="6">
        <v>46224</v>
      </c>
      <c r="F1221" s="6">
        <v>46239</v>
      </c>
      <c r="G1221" s="16">
        <f>VLOOKUP(A1221,Sheet2!A:G,7,)</f>
        <v>0</v>
      </c>
      <c r="H1221" s="16">
        <v>1</v>
      </c>
      <c r="I1221" s="19">
        <f t="shared" si="41"/>
        <v>0</v>
      </c>
      <c r="J1221" s="16">
        <f>VLOOKUP(A1221,Sheet2!A:H,8,)</f>
        <v>1</v>
      </c>
      <c r="K1221" s="16"/>
      <c r="L1221" s="16"/>
      <c r="M1221" s="16"/>
      <c r="N1221" s="22"/>
      <c r="O1221" s="22"/>
    </row>
    <row r="1222" spans="1:15" ht="16" outlineLevel="3" x14ac:dyDescent="0.35">
      <c r="A1222" s="4" t="s">
        <v>2286</v>
      </c>
      <c r="B1222" s="5" t="s">
        <v>1026</v>
      </c>
      <c r="C1222" s="5">
        <v>10</v>
      </c>
      <c r="D1222" s="8">
        <v>1.5885356996633036E-2</v>
      </c>
      <c r="E1222" s="6">
        <v>46240</v>
      </c>
      <c r="F1222" s="6">
        <v>46251</v>
      </c>
      <c r="G1222" s="16">
        <f>VLOOKUP(A1222,Sheet2!A:G,7,)</f>
        <v>1</v>
      </c>
      <c r="H1222" s="16">
        <v>1</v>
      </c>
      <c r="I1222" s="19">
        <f t="shared" si="41"/>
        <v>0</v>
      </c>
      <c r="J1222" s="16">
        <f>VLOOKUP(A1222,Sheet2!A:H,8,)</f>
        <v>1</v>
      </c>
      <c r="K1222" s="16"/>
      <c r="L1222" s="16"/>
      <c r="M1222" s="16"/>
      <c r="N1222" s="22"/>
      <c r="O1222" s="22"/>
    </row>
    <row r="1223" spans="1:15" ht="16" outlineLevel="3" x14ac:dyDescent="0.35">
      <c r="A1223" s="4" t="s">
        <v>2287</v>
      </c>
      <c r="B1223" s="5" t="s">
        <v>1027</v>
      </c>
      <c r="C1223" s="5">
        <v>14</v>
      </c>
      <c r="D1223" s="8">
        <v>0</v>
      </c>
      <c r="E1223" s="6">
        <v>46252</v>
      </c>
      <c r="F1223" s="6">
        <v>46267</v>
      </c>
      <c r="G1223" s="16">
        <f>VLOOKUP(A1223,Sheet2!A:G,7,)</f>
        <v>1</v>
      </c>
      <c r="H1223" s="16">
        <v>1</v>
      </c>
      <c r="I1223" s="19">
        <f t="shared" si="41"/>
        <v>0</v>
      </c>
      <c r="J1223" s="16">
        <f>VLOOKUP(A1223,Sheet2!A:H,8,)</f>
        <v>1</v>
      </c>
      <c r="K1223" s="16"/>
      <c r="L1223" s="16"/>
      <c r="M1223" s="16"/>
      <c r="N1223" s="22"/>
      <c r="O1223" s="22"/>
    </row>
    <row r="1224" spans="1:15" ht="16" outlineLevel="3" x14ac:dyDescent="0.35">
      <c r="A1224" s="4" t="s">
        <v>2288</v>
      </c>
      <c r="B1224" s="5" t="s">
        <v>1079</v>
      </c>
      <c r="C1224" s="5">
        <v>7</v>
      </c>
      <c r="D1224" s="8">
        <v>4.0133461938978996E-3</v>
      </c>
      <c r="E1224" s="6">
        <v>46268</v>
      </c>
      <c r="F1224" s="6">
        <v>46275</v>
      </c>
      <c r="G1224" s="16">
        <f>VLOOKUP(A1224,Sheet2!A:G,7,)</f>
        <v>1</v>
      </c>
      <c r="H1224" s="16">
        <v>0.7</v>
      </c>
      <c r="I1224" s="19">
        <f t="shared" si="41"/>
        <v>0</v>
      </c>
      <c r="J1224" s="16">
        <f>VLOOKUP(A1224,Sheet2!A:H,8,)</f>
        <v>0.7</v>
      </c>
      <c r="K1224" s="16"/>
      <c r="L1224" s="16"/>
      <c r="M1224" s="16"/>
      <c r="N1224" s="22"/>
      <c r="O1224" s="22"/>
    </row>
    <row r="1225" spans="1:15" ht="16" outlineLevel="3" x14ac:dyDescent="0.35">
      <c r="A1225" s="4" t="s">
        <v>698</v>
      </c>
      <c r="B1225" s="5"/>
      <c r="C1225" s="5">
        <v>4</v>
      </c>
      <c r="D1225" s="8"/>
      <c r="E1225" s="6">
        <v>46277</v>
      </c>
      <c r="F1225" s="6">
        <v>46280</v>
      </c>
      <c r="G1225" s="17"/>
      <c r="H1225" s="16"/>
      <c r="I1225" s="16"/>
      <c r="J1225" s="16"/>
      <c r="K1225" s="16"/>
      <c r="L1225" s="16"/>
      <c r="M1225" s="16"/>
    </row>
    <row r="1226" spans="1:15" ht="16" outlineLevel="3" x14ac:dyDescent="0.35">
      <c r="A1226" s="4" t="s">
        <v>2289</v>
      </c>
      <c r="B1226" s="5" t="s">
        <v>1080</v>
      </c>
      <c r="C1226" s="5">
        <v>4</v>
      </c>
      <c r="D1226" s="8">
        <v>3.1577945070678404E-2</v>
      </c>
      <c r="E1226" s="6">
        <v>46277</v>
      </c>
      <c r="F1226" s="6">
        <v>46280</v>
      </c>
      <c r="G1226" s="16">
        <f>VLOOKUP(A1226,Sheet2!A:G,7,)</f>
        <v>0</v>
      </c>
      <c r="H1226" s="16">
        <v>0</v>
      </c>
      <c r="I1226" s="19">
        <f>IFERROR(J1226-H1226,0)</f>
        <v>0</v>
      </c>
      <c r="J1226" s="16">
        <f>VLOOKUP(A1226,Sheet2!A:H,8,)</f>
        <v>0</v>
      </c>
      <c r="K1226" s="16"/>
      <c r="L1226" s="16"/>
      <c r="M1226" s="16"/>
      <c r="N1226" s="22"/>
      <c r="O1226" s="22"/>
    </row>
    <row r="1227" spans="1:15" ht="16" outlineLevel="3" x14ac:dyDescent="0.35">
      <c r="A1227" s="4" t="s">
        <v>700</v>
      </c>
      <c r="B1227" s="5"/>
      <c r="C1227" s="5">
        <v>4</v>
      </c>
      <c r="D1227" s="8"/>
      <c r="E1227" s="6">
        <v>46277</v>
      </c>
      <c r="F1227" s="6">
        <v>46280</v>
      </c>
      <c r="G1227" s="17"/>
      <c r="H1227" s="16"/>
      <c r="I1227" s="16"/>
      <c r="J1227" s="16"/>
      <c r="K1227" s="16"/>
      <c r="L1227" s="16"/>
      <c r="M1227" s="16"/>
    </row>
    <row r="1228" spans="1:15" ht="16" outlineLevel="3" x14ac:dyDescent="0.35">
      <c r="A1228" s="4" t="s">
        <v>2290</v>
      </c>
      <c r="B1228" s="5" t="s">
        <v>1081</v>
      </c>
      <c r="C1228" s="5">
        <v>4</v>
      </c>
      <c r="D1228" s="8">
        <v>3.9934054047545782E-3</v>
      </c>
      <c r="E1228" s="6">
        <v>46277</v>
      </c>
      <c r="F1228" s="6">
        <v>46280</v>
      </c>
      <c r="G1228" s="16">
        <f>VLOOKUP(A1228,Sheet2!A:G,7,)</f>
        <v>0</v>
      </c>
      <c r="H1228" s="16">
        <v>0</v>
      </c>
      <c r="I1228" s="19">
        <f>IFERROR(J1228-H1228,0)</f>
        <v>0</v>
      </c>
      <c r="J1228" s="16">
        <f>VLOOKUP(A1228,Sheet2!A:H,8,)</f>
        <v>0</v>
      </c>
      <c r="K1228" s="16"/>
      <c r="L1228" s="16"/>
      <c r="M1228" s="16"/>
      <c r="N1228" s="22"/>
      <c r="O1228" s="22"/>
    </row>
    <row r="1229" spans="1:15" ht="16" outlineLevel="3" x14ac:dyDescent="0.35">
      <c r="A1229" s="4" t="s">
        <v>702</v>
      </c>
      <c r="B1229" s="5"/>
      <c r="C1229" s="5">
        <v>94</v>
      </c>
      <c r="D1229" s="8"/>
      <c r="E1229" s="6">
        <v>46167</v>
      </c>
      <c r="F1229" s="6">
        <v>46279</v>
      </c>
      <c r="G1229" s="17"/>
      <c r="H1229" s="16"/>
      <c r="I1229" s="16"/>
      <c r="J1229" s="16"/>
      <c r="K1229" s="16"/>
      <c r="L1229" s="16"/>
      <c r="M1229" s="16"/>
    </row>
    <row r="1230" spans="1:15" ht="16" outlineLevel="3" x14ac:dyDescent="0.35">
      <c r="A1230" s="4" t="s">
        <v>2291</v>
      </c>
      <c r="B1230" s="5" t="s">
        <v>1082</v>
      </c>
      <c r="C1230" s="5">
        <v>5</v>
      </c>
      <c r="D1230" s="8">
        <v>7.1290630120852882E-3</v>
      </c>
      <c r="E1230" s="6">
        <v>46167</v>
      </c>
      <c r="F1230" s="6">
        <v>46175</v>
      </c>
      <c r="G1230" s="16">
        <f>VLOOKUP(A1230,Sheet2!A:G,7,)</f>
        <v>0</v>
      </c>
      <c r="H1230" s="16">
        <v>1</v>
      </c>
      <c r="I1230" s="19">
        <f>IFERROR(J1230-H1230,0)</f>
        <v>0</v>
      </c>
      <c r="J1230" s="16">
        <f>VLOOKUP(A1230,Sheet2!A:H,8,)</f>
        <v>1</v>
      </c>
      <c r="K1230" s="16"/>
      <c r="L1230" s="16"/>
      <c r="M1230" s="16"/>
      <c r="N1230" s="22"/>
      <c r="O1230" s="22"/>
    </row>
    <row r="1231" spans="1:15" ht="16" outlineLevel="3" x14ac:dyDescent="0.35">
      <c r="A1231" s="4" t="s">
        <v>2292</v>
      </c>
      <c r="B1231" s="5" t="s">
        <v>1083</v>
      </c>
      <c r="C1231" s="5">
        <v>5</v>
      </c>
      <c r="D1231" s="8">
        <v>9.5054173494470498E-3</v>
      </c>
      <c r="E1231" s="6">
        <v>46205</v>
      </c>
      <c r="F1231" s="6">
        <v>46210</v>
      </c>
      <c r="G1231" s="16">
        <f>VLOOKUP(A1231,Sheet2!A:G,7,)</f>
        <v>0</v>
      </c>
      <c r="H1231" s="16">
        <v>1</v>
      </c>
      <c r="I1231" s="19">
        <f>IFERROR(J1231-H1231,0)</f>
        <v>0</v>
      </c>
      <c r="J1231" s="16">
        <f>VLOOKUP(A1231,Sheet2!A:H,8,)</f>
        <v>1</v>
      </c>
      <c r="K1231" s="16"/>
      <c r="L1231" s="16"/>
      <c r="M1231" s="16"/>
      <c r="N1231" s="22"/>
      <c r="O1231" s="22"/>
    </row>
    <row r="1232" spans="1:15" ht="16" outlineLevel="3" x14ac:dyDescent="0.35">
      <c r="A1232" s="4" t="s">
        <v>2293</v>
      </c>
      <c r="B1232" s="5" t="s">
        <v>1084</v>
      </c>
      <c r="C1232" s="5">
        <v>10</v>
      </c>
      <c r="D1232" s="8">
        <v>2.439073366793598E-3</v>
      </c>
      <c r="E1232" s="6">
        <v>46268</v>
      </c>
      <c r="F1232" s="6">
        <v>46279</v>
      </c>
      <c r="G1232" s="16">
        <f>VLOOKUP(A1232,Sheet2!A:G,7,)</f>
        <v>1</v>
      </c>
      <c r="H1232" s="16">
        <v>0.3</v>
      </c>
      <c r="I1232" s="19">
        <f>IFERROR(J1232-H1232,0)</f>
        <v>0</v>
      </c>
      <c r="J1232" s="16">
        <f>VLOOKUP(A1232,Sheet2!A:H,8,)</f>
        <v>0.3</v>
      </c>
      <c r="K1232" s="16"/>
      <c r="L1232" s="16"/>
      <c r="M1232" s="16"/>
      <c r="N1232" s="22"/>
      <c r="O1232" s="22"/>
    </row>
    <row r="1233" spans="1:15" ht="16" outlineLevel="3" x14ac:dyDescent="0.35">
      <c r="A1233" s="4" t="s">
        <v>707</v>
      </c>
      <c r="B1233" s="5"/>
      <c r="C1233" s="5">
        <v>28</v>
      </c>
      <c r="D1233" s="8"/>
      <c r="E1233" s="6">
        <v>46268</v>
      </c>
      <c r="F1233" s="6">
        <v>46301</v>
      </c>
      <c r="G1233" s="17"/>
      <c r="H1233" s="16"/>
      <c r="I1233" s="16"/>
      <c r="J1233" s="16"/>
      <c r="K1233" s="16"/>
      <c r="L1233" s="16"/>
      <c r="M1233" s="16"/>
    </row>
    <row r="1234" spans="1:15" ht="16" outlineLevel="3" x14ac:dyDescent="0.35">
      <c r="A1234" s="4" t="s">
        <v>2294</v>
      </c>
      <c r="B1234" s="5" t="s">
        <v>1085</v>
      </c>
      <c r="C1234" s="5">
        <v>6</v>
      </c>
      <c r="D1234" s="8">
        <v>3.3385551368640014E-2</v>
      </c>
      <c r="E1234" s="6">
        <v>46268</v>
      </c>
      <c r="F1234" s="6">
        <v>46274</v>
      </c>
      <c r="G1234" s="16">
        <f>VLOOKUP(A1234,Sheet2!A:G,7,)</f>
        <v>0</v>
      </c>
      <c r="H1234" s="16">
        <v>0.3</v>
      </c>
      <c r="I1234" s="19">
        <f>IFERROR(J1234-H1234,0)</f>
        <v>0</v>
      </c>
      <c r="J1234" s="16">
        <f>VLOOKUP(A1234,Sheet2!A:H,8,)</f>
        <v>0.3</v>
      </c>
      <c r="K1234" s="16"/>
      <c r="L1234" s="16"/>
      <c r="M1234" s="16"/>
      <c r="N1234" s="22"/>
      <c r="O1234" s="22"/>
    </row>
    <row r="1235" spans="1:15" ht="16" outlineLevel="3" x14ac:dyDescent="0.35">
      <c r="A1235" s="4" t="s">
        <v>2295</v>
      </c>
      <c r="B1235" s="5" t="s">
        <v>1086</v>
      </c>
      <c r="C1235" s="5">
        <v>8</v>
      </c>
      <c r="D1235" s="8">
        <v>0.1179945820825562</v>
      </c>
      <c r="E1235" s="6">
        <v>46275</v>
      </c>
      <c r="F1235" s="6">
        <v>46284</v>
      </c>
      <c r="G1235" s="16">
        <f>VLOOKUP(A1235,Sheet2!A:G,7,)</f>
        <v>0</v>
      </c>
      <c r="H1235" s="16">
        <v>0</v>
      </c>
      <c r="I1235" s="19">
        <f>IFERROR(J1235-H1235,0)</f>
        <v>0</v>
      </c>
      <c r="J1235" s="16">
        <f>VLOOKUP(A1235,Sheet2!A:H,8,)</f>
        <v>0</v>
      </c>
      <c r="K1235" s="16"/>
      <c r="L1235" s="16"/>
      <c r="M1235" s="16"/>
      <c r="N1235" s="22"/>
      <c r="O1235" s="22"/>
    </row>
    <row r="1236" spans="1:15" ht="16" outlineLevel="3" x14ac:dyDescent="0.35">
      <c r="A1236" s="4" t="s">
        <v>2296</v>
      </c>
      <c r="B1236" s="5" t="s">
        <v>1087</v>
      </c>
      <c r="C1236" s="5">
        <v>6</v>
      </c>
      <c r="D1236" s="8">
        <v>1.9119176154855422E-2</v>
      </c>
      <c r="E1236" s="6">
        <v>46285</v>
      </c>
      <c r="F1236" s="6">
        <v>46292</v>
      </c>
      <c r="G1236" s="16">
        <f>VLOOKUP(A1236,Sheet2!A:G,7,)</f>
        <v>0</v>
      </c>
      <c r="H1236" s="16">
        <v>0</v>
      </c>
      <c r="I1236" s="19">
        <f>IFERROR(J1236-H1236,0)</f>
        <v>0</v>
      </c>
      <c r="J1236" s="16">
        <f>VLOOKUP(A1236,Sheet2!A:H,8,)</f>
        <v>0</v>
      </c>
      <c r="K1236" s="16"/>
      <c r="L1236" s="16"/>
      <c r="M1236" s="16"/>
      <c r="N1236" s="22"/>
      <c r="O1236" s="22"/>
    </row>
    <row r="1237" spans="1:15" ht="16" outlineLevel="3" x14ac:dyDescent="0.35">
      <c r="A1237" s="4" t="s">
        <v>2297</v>
      </c>
      <c r="B1237" s="5" t="s">
        <v>1088</v>
      </c>
      <c r="C1237" s="5">
        <v>8</v>
      </c>
      <c r="D1237" s="8">
        <v>1.2795295970496987E-2</v>
      </c>
      <c r="E1237" s="6">
        <v>46293</v>
      </c>
      <c r="F1237" s="6">
        <v>46301</v>
      </c>
      <c r="G1237" s="16">
        <f>VLOOKUP(A1237,Sheet2!A:G,7,)</f>
        <v>0</v>
      </c>
      <c r="H1237" s="16">
        <v>0</v>
      </c>
      <c r="I1237" s="19">
        <f>IFERROR(J1237-H1237,0)</f>
        <v>0</v>
      </c>
      <c r="J1237" s="16">
        <f>VLOOKUP(A1237,Sheet2!A:H,8,)</f>
        <v>0</v>
      </c>
      <c r="K1237" s="16"/>
      <c r="L1237" s="16"/>
      <c r="M1237" s="16"/>
      <c r="N1237" s="22"/>
      <c r="O1237" s="22"/>
    </row>
    <row r="1238" spans="1:15" ht="16" outlineLevel="3" x14ac:dyDescent="0.35">
      <c r="A1238" s="4" t="s">
        <v>1089</v>
      </c>
      <c r="B1238" s="5"/>
      <c r="C1238" s="5">
        <v>4</v>
      </c>
      <c r="D1238" s="8"/>
      <c r="E1238" s="6">
        <v>46303</v>
      </c>
      <c r="F1238" s="6">
        <v>46307</v>
      </c>
      <c r="G1238" s="17"/>
      <c r="H1238" s="16"/>
      <c r="I1238" s="16"/>
      <c r="J1238" s="16"/>
      <c r="K1238" s="16"/>
      <c r="L1238" s="16"/>
      <c r="M1238" s="16"/>
    </row>
    <row r="1239" spans="1:15" ht="16" outlineLevel="3" x14ac:dyDescent="0.35">
      <c r="A1239" s="4" t="s">
        <v>2298</v>
      </c>
      <c r="B1239" s="5" t="s">
        <v>1090</v>
      </c>
      <c r="C1239" s="5">
        <v>4</v>
      </c>
      <c r="D1239" s="8">
        <v>3.646540625182596E-3</v>
      </c>
      <c r="E1239" s="6">
        <v>46303</v>
      </c>
      <c r="F1239" s="6">
        <v>46307</v>
      </c>
      <c r="G1239" s="16">
        <f>VLOOKUP(A1239,Sheet2!A:G,7,)</f>
        <v>0</v>
      </c>
      <c r="H1239" s="16">
        <v>0</v>
      </c>
      <c r="I1239" s="19">
        <f>IFERROR(J1239-H1239,0)</f>
        <v>0</v>
      </c>
      <c r="J1239" s="16">
        <f>VLOOKUP(A1239,Sheet2!A:H,8,)</f>
        <v>0</v>
      </c>
      <c r="K1239" s="16"/>
      <c r="L1239" s="16"/>
      <c r="M1239" s="16"/>
      <c r="N1239" s="22"/>
      <c r="O1239" s="22"/>
    </row>
    <row r="1240" spans="1:15" ht="16" outlineLevel="3" x14ac:dyDescent="0.35">
      <c r="A1240" s="4" t="s">
        <v>713</v>
      </c>
      <c r="B1240" s="5"/>
      <c r="C1240" s="5">
        <v>70</v>
      </c>
      <c r="D1240" s="8"/>
      <c r="E1240" s="6">
        <v>46273</v>
      </c>
      <c r="F1240" s="6">
        <v>46355</v>
      </c>
      <c r="G1240" s="17"/>
      <c r="H1240" s="16"/>
      <c r="I1240" s="16"/>
      <c r="J1240" s="16"/>
      <c r="K1240" s="16"/>
      <c r="L1240" s="16"/>
      <c r="M1240" s="16"/>
    </row>
    <row r="1241" spans="1:15" ht="16" outlineLevel="3" x14ac:dyDescent="0.35">
      <c r="A1241" s="4" t="s">
        <v>2299</v>
      </c>
      <c r="B1241" s="5" t="s">
        <v>1050</v>
      </c>
      <c r="C1241" s="5">
        <v>5</v>
      </c>
      <c r="D1241" s="8">
        <v>1.1297253369363144E-2</v>
      </c>
      <c r="E1241" s="6">
        <v>46273</v>
      </c>
      <c r="F1241" s="6">
        <v>46278</v>
      </c>
      <c r="G1241" s="16">
        <f>VLOOKUP(A1241,Sheet2!A:G,7,)</f>
        <v>0</v>
      </c>
      <c r="H1241" s="16">
        <v>0</v>
      </c>
      <c r="I1241" s="19">
        <f>IFERROR(J1241-H1241,0)</f>
        <v>0</v>
      </c>
      <c r="J1241" s="16">
        <f>VLOOKUP(A1241,Sheet2!A:H,8,)</f>
        <v>0</v>
      </c>
      <c r="K1241" s="16"/>
      <c r="L1241" s="16"/>
      <c r="M1241" s="16"/>
      <c r="N1241" s="22"/>
      <c r="O1241" s="22"/>
    </row>
    <row r="1242" spans="1:15" ht="16" outlineLevel="3" x14ac:dyDescent="0.35">
      <c r="A1242" s="4" t="s">
        <v>2300</v>
      </c>
      <c r="B1242" s="5" t="s">
        <v>1057</v>
      </c>
      <c r="C1242" s="5">
        <v>7</v>
      </c>
      <c r="D1242" s="8">
        <v>3.5382883780148153E-3</v>
      </c>
      <c r="E1242" s="6">
        <v>46348</v>
      </c>
      <c r="F1242" s="6">
        <v>46355</v>
      </c>
      <c r="G1242" s="16">
        <f>VLOOKUP(A1242,Sheet2!A:G,7,)</f>
        <v>0</v>
      </c>
      <c r="H1242" s="16">
        <v>0</v>
      </c>
      <c r="I1242" s="19">
        <f>IFERROR(J1242-H1242,0)</f>
        <v>0</v>
      </c>
      <c r="J1242" s="16">
        <f>VLOOKUP(A1242,Sheet2!A:H,8,)</f>
        <v>0</v>
      </c>
      <c r="K1242" s="16"/>
      <c r="L1242" s="16"/>
      <c r="M1242" s="16"/>
      <c r="N1242" s="22"/>
      <c r="O1242" s="22"/>
    </row>
    <row r="1243" spans="1:15" ht="16" outlineLevel="3" x14ac:dyDescent="0.35">
      <c r="A1243" s="4" t="s">
        <v>1091</v>
      </c>
      <c r="B1243" s="5"/>
      <c r="C1243" s="5">
        <v>42</v>
      </c>
      <c r="D1243" s="8"/>
      <c r="E1243" s="6">
        <v>46299</v>
      </c>
      <c r="F1243" s="6">
        <v>46347</v>
      </c>
      <c r="G1243" s="17"/>
      <c r="H1243" s="16"/>
      <c r="I1243" s="16"/>
      <c r="J1243" s="16"/>
      <c r="K1243" s="16"/>
      <c r="L1243" s="16"/>
      <c r="M1243" s="16"/>
    </row>
    <row r="1244" spans="1:15" ht="16" outlineLevel="3" x14ac:dyDescent="0.35">
      <c r="A1244" s="4" t="s">
        <v>2301</v>
      </c>
      <c r="B1244" s="5" t="s">
        <v>1065</v>
      </c>
      <c r="C1244" s="5">
        <v>10</v>
      </c>
      <c r="D1244" s="8">
        <v>5.5220767956337584E-3</v>
      </c>
      <c r="E1244" s="6">
        <v>46299</v>
      </c>
      <c r="F1244" s="6">
        <v>46309</v>
      </c>
      <c r="G1244" s="16">
        <f>VLOOKUP(A1244,Sheet2!A:G,7,)</f>
        <v>1</v>
      </c>
      <c r="H1244" s="16">
        <v>0.3</v>
      </c>
      <c r="I1244" s="19">
        <f>IFERROR(J1244-H1244,0)</f>
        <v>0</v>
      </c>
      <c r="J1244" s="16">
        <f>VLOOKUP(A1244,Sheet2!A:H,8,)</f>
        <v>0.3</v>
      </c>
      <c r="K1244" s="16"/>
      <c r="L1244" s="16"/>
      <c r="M1244" s="16"/>
      <c r="N1244" s="22"/>
      <c r="O1244" s="22"/>
    </row>
    <row r="1245" spans="1:15" ht="16" outlineLevel="3" x14ac:dyDescent="0.35">
      <c r="A1245" s="4" t="s">
        <v>2302</v>
      </c>
      <c r="B1245" s="5" t="s">
        <v>1066</v>
      </c>
      <c r="C1245" s="5">
        <v>10</v>
      </c>
      <c r="D1245" s="8">
        <v>3.681384530422506E-3</v>
      </c>
      <c r="E1245" s="6">
        <v>46336</v>
      </c>
      <c r="F1245" s="6">
        <v>46347</v>
      </c>
      <c r="G1245" s="16">
        <f>VLOOKUP(A1245,Sheet2!A:G,7,)</f>
        <v>0</v>
      </c>
      <c r="H1245" s="16">
        <v>0</v>
      </c>
      <c r="I1245" s="19">
        <f>IFERROR(J1245-H1245,0)</f>
        <v>0</v>
      </c>
      <c r="J1245" s="16">
        <f>VLOOKUP(A1245,Sheet2!A:H,8,)</f>
        <v>0</v>
      </c>
      <c r="K1245" s="16"/>
      <c r="L1245" s="16"/>
      <c r="M1245" s="16"/>
      <c r="N1245" s="22"/>
      <c r="O1245" s="22"/>
    </row>
    <row r="1246" spans="1:15" ht="16" outlineLevel="2" x14ac:dyDescent="0.35">
      <c r="A1246" s="4" t="s">
        <v>1092</v>
      </c>
      <c r="B1246" s="5"/>
      <c r="C1246" s="5">
        <v>33</v>
      </c>
      <c r="D1246" s="8"/>
      <c r="E1246" s="6">
        <v>46343</v>
      </c>
      <c r="F1246" s="6">
        <v>46380</v>
      </c>
      <c r="G1246" s="17"/>
      <c r="H1246" s="16"/>
      <c r="I1246" s="16"/>
      <c r="J1246" s="16"/>
      <c r="K1246" s="16"/>
      <c r="L1246" s="16"/>
      <c r="M1246" s="16"/>
    </row>
    <row r="1247" spans="1:15" ht="16" outlineLevel="3" x14ac:dyDescent="0.35">
      <c r="A1247" s="4" t="s">
        <v>1093</v>
      </c>
      <c r="B1247" s="5"/>
      <c r="C1247" s="5">
        <v>8</v>
      </c>
      <c r="D1247" s="8"/>
      <c r="E1247" s="6">
        <v>46343</v>
      </c>
      <c r="F1247" s="6">
        <v>46351</v>
      </c>
      <c r="G1247" s="17"/>
      <c r="H1247" s="16"/>
      <c r="I1247" s="16"/>
      <c r="J1247" s="16"/>
      <c r="K1247" s="16"/>
      <c r="L1247" s="16"/>
      <c r="M1247" s="16"/>
    </row>
    <row r="1248" spans="1:15" ht="16" outlineLevel="3" x14ac:dyDescent="0.35">
      <c r="A1248" s="4" t="s">
        <v>2303</v>
      </c>
      <c r="B1248" s="5" t="s">
        <v>1094</v>
      </c>
      <c r="C1248" s="5">
        <v>8</v>
      </c>
      <c r="D1248" s="8">
        <v>1.0261110287065837E-2</v>
      </c>
      <c r="E1248" s="6">
        <v>46343</v>
      </c>
      <c r="F1248" s="6">
        <v>46351</v>
      </c>
      <c r="G1248" s="16">
        <f>VLOOKUP(A1248,Sheet2!A:G,7,)</f>
        <v>0</v>
      </c>
      <c r="H1248" s="16">
        <v>0</v>
      </c>
      <c r="I1248" s="19">
        <f>IFERROR(J1248-H1248,0)</f>
        <v>0</v>
      </c>
      <c r="J1248" s="16">
        <f>VLOOKUP(A1248,Sheet2!A:H,8,)</f>
        <v>0</v>
      </c>
      <c r="K1248" s="16"/>
      <c r="L1248" s="16"/>
      <c r="M1248" s="16"/>
      <c r="N1248" s="22"/>
      <c r="O1248" s="22"/>
    </row>
    <row r="1249" spans="1:15" ht="16" outlineLevel="3" x14ac:dyDescent="0.35">
      <c r="A1249" s="4" t="s">
        <v>1006</v>
      </c>
      <c r="B1249" s="5"/>
      <c r="C1249" s="5">
        <v>25</v>
      </c>
      <c r="D1249" s="8"/>
      <c r="E1249" s="6">
        <v>46352</v>
      </c>
      <c r="F1249" s="6">
        <v>46380</v>
      </c>
      <c r="G1249" s="17"/>
      <c r="H1249" s="16"/>
      <c r="I1249" s="16"/>
      <c r="J1249" s="16"/>
      <c r="K1249" s="16"/>
      <c r="L1249" s="16"/>
      <c r="M1249" s="16"/>
    </row>
    <row r="1250" spans="1:15" ht="16" outlineLevel="3" x14ac:dyDescent="0.35">
      <c r="A1250" s="4" t="s">
        <v>2304</v>
      </c>
      <c r="B1250" s="5" t="s">
        <v>1095</v>
      </c>
      <c r="C1250" s="5">
        <v>10</v>
      </c>
      <c r="D1250" s="8">
        <v>0.12122753499817804</v>
      </c>
      <c r="E1250" s="6">
        <v>46352</v>
      </c>
      <c r="F1250" s="6">
        <v>46363</v>
      </c>
      <c r="G1250" s="16">
        <f>VLOOKUP(A1250,Sheet2!A:G,7,)</f>
        <v>0</v>
      </c>
      <c r="H1250" s="16">
        <v>0</v>
      </c>
      <c r="I1250" s="19">
        <f t="shared" ref="I1250:I1255" si="42">IFERROR(J1250-H1250,0)</f>
        <v>0</v>
      </c>
      <c r="J1250" s="16">
        <f>VLOOKUP(A1250,Sheet2!A:H,8,)</f>
        <v>0</v>
      </c>
      <c r="K1250" s="16"/>
      <c r="L1250" s="16"/>
      <c r="M1250" s="16"/>
      <c r="N1250" s="22"/>
      <c r="O1250" s="22"/>
    </row>
    <row r="1251" spans="1:15" ht="16" outlineLevel="3" x14ac:dyDescent="0.35">
      <c r="A1251" s="4" t="s">
        <v>2305</v>
      </c>
      <c r="B1251" s="5" t="s">
        <v>1096</v>
      </c>
      <c r="C1251" s="5">
        <v>4</v>
      </c>
      <c r="D1251" s="8">
        <v>1.9174643034130391E-2</v>
      </c>
      <c r="E1251" s="6">
        <v>46364</v>
      </c>
      <c r="F1251" s="6">
        <v>46368</v>
      </c>
      <c r="G1251" s="16">
        <f>VLOOKUP(A1251,Sheet2!A:G,7,)</f>
        <v>0</v>
      </c>
      <c r="H1251" s="16">
        <v>0</v>
      </c>
      <c r="I1251" s="19">
        <f t="shared" si="42"/>
        <v>0</v>
      </c>
      <c r="J1251" s="16">
        <f>VLOOKUP(A1251,Sheet2!A:H,8,)</f>
        <v>0</v>
      </c>
      <c r="K1251" s="16"/>
      <c r="L1251" s="16"/>
      <c r="M1251" s="16"/>
      <c r="N1251" s="22"/>
      <c r="O1251" s="22"/>
    </row>
    <row r="1252" spans="1:15" ht="16" outlineLevel="3" x14ac:dyDescent="0.35">
      <c r="A1252" s="4" t="s">
        <v>2306</v>
      </c>
      <c r="B1252" s="5" t="s">
        <v>1097</v>
      </c>
      <c r="C1252" s="5">
        <v>5</v>
      </c>
      <c r="D1252" s="8">
        <v>2.1979236313497158E-2</v>
      </c>
      <c r="E1252" s="6">
        <v>46364</v>
      </c>
      <c r="F1252" s="6">
        <v>46369</v>
      </c>
      <c r="G1252" s="16">
        <f>VLOOKUP(A1252,Sheet2!A:G,7,)</f>
        <v>0</v>
      </c>
      <c r="H1252" s="16">
        <v>0</v>
      </c>
      <c r="I1252" s="19">
        <f t="shared" si="42"/>
        <v>0</v>
      </c>
      <c r="J1252" s="16">
        <f>VLOOKUP(A1252,Sheet2!A:H,8,)</f>
        <v>0</v>
      </c>
      <c r="K1252" s="16"/>
      <c r="L1252" s="16"/>
      <c r="M1252" s="16"/>
      <c r="N1252" s="22"/>
      <c r="O1252" s="22"/>
    </row>
    <row r="1253" spans="1:15" ht="16" outlineLevel="3" x14ac:dyDescent="0.35">
      <c r="A1253" s="4" t="s">
        <v>2307</v>
      </c>
      <c r="B1253" s="5" t="s">
        <v>1098</v>
      </c>
      <c r="C1253" s="5">
        <v>6</v>
      </c>
      <c r="D1253" s="8">
        <v>4.1210526931522856E-3</v>
      </c>
      <c r="E1253" s="6">
        <v>46369</v>
      </c>
      <c r="F1253" s="6">
        <v>46375</v>
      </c>
      <c r="G1253" s="16">
        <f>VLOOKUP(A1253,Sheet2!A:G,7,)</f>
        <v>0</v>
      </c>
      <c r="H1253" s="16">
        <v>0</v>
      </c>
      <c r="I1253" s="19">
        <f t="shared" si="42"/>
        <v>0</v>
      </c>
      <c r="J1253" s="16">
        <f>VLOOKUP(A1253,Sheet2!A:H,8,)</f>
        <v>0</v>
      </c>
      <c r="K1253" s="16"/>
      <c r="L1253" s="16"/>
      <c r="M1253" s="16"/>
      <c r="N1253" s="22"/>
      <c r="O1253" s="22"/>
    </row>
    <row r="1254" spans="1:15" ht="16" outlineLevel="3" x14ac:dyDescent="0.35">
      <c r="A1254" s="4" t="s">
        <v>2308</v>
      </c>
      <c r="B1254" s="5" t="s">
        <v>1099</v>
      </c>
      <c r="C1254" s="5">
        <v>5</v>
      </c>
      <c r="D1254" s="8">
        <v>4.1448635696622375E-2</v>
      </c>
      <c r="E1254" s="6">
        <v>46376</v>
      </c>
      <c r="F1254" s="6">
        <v>46380</v>
      </c>
      <c r="G1254" s="16">
        <f>VLOOKUP(A1254,Sheet2!A:G,7,)</f>
        <v>0</v>
      </c>
      <c r="H1254" s="16">
        <v>0</v>
      </c>
      <c r="I1254" s="19">
        <f t="shared" si="42"/>
        <v>0</v>
      </c>
      <c r="J1254" s="16">
        <f>VLOOKUP(A1254,Sheet2!A:H,8,)</f>
        <v>0</v>
      </c>
      <c r="K1254" s="16"/>
      <c r="L1254" s="16"/>
      <c r="M1254" s="16"/>
      <c r="N1254" s="22"/>
      <c r="O1254" s="22"/>
    </row>
    <row r="1255" spans="1:15" ht="16" outlineLevel="1" x14ac:dyDescent="0.35">
      <c r="A1255" s="4" t="s">
        <v>257</v>
      </c>
      <c r="B1255" s="5"/>
      <c r="C1255" s="5">
        <v>284</v>
      </c>
      <c r="D1255" s="8"/>
      <c r="E1255" s="6">
        <v>46067</v>
      </c>
      <c r="F1255" s="6">
        <v>46406</v>
      </c>
      <c r="G1255" s="16">
        <f>SUMPRODUCT($D$1258:$D$1412,G1258:G1412)/SUM($D$1258:$D$1412)</f>
        <v>6.6213515431705033E-2</v>
      </c>
      <c r="H1255" s="16">
        <f>SUMPRODUCT($D$1258:$D$1412,H1258:H1412)/SUM($D$1258:$D$1412)</f>
        <v>0.33118490207060086</v>
      </c>
      <c r="I1255" s="19">
        <f t="shared" si="42"/>
        <v>0</v>
      </c>
      <c r="J1255" s="16">
        <f>SUMPRODUCT($D$1258:$D$1412,J1258:J1412)/SUM($D$1258:$D$1412)</f>
        <v>0.33118490207060086</v>
      </c>
      <c r="K1255" s="16"/>
      <c r="L1255" s="16"/>
      <c r="M1255" s="16"/>
    </row>
    <row r="1256" spans="1:15" ht="16" outlineLevel="2" x14ac:dyDescent="0.35">
      <c r="A1256" s="4" t="s">
        <v>1100</v>
      </c>
      <c r="B1256" s="5"/>
      <c r="C1256" s="5">
        <v>284</v>
      </c>
      <c r="D1256" s="8"/>
      <c r="E1256" s="6">
        <v>46067</v>
      </c>
      <c r="F1256" s="6">
        <v>46406</v>
      </c>
      <c r="G1256" s="17"/>
      <c r="H1256" s="16"/>
      <c r="I1256" s="16"/>
      <c r="J1256" s="16"/>
      <c r="K1256" s="16"/>
      <c r="L1256" s="16"/>
      <c r="M1256" s="16"/>
    </row>
    <row r="1257" spans="1:15" ht="16" outlineLevel="3" x14ac:dyDescent="0.35">
      <c r="A1257" s="4" t="s">
        <v>1101</v>
      </c>
      <c r="B1257" s="5"/>
      <c r="C1257" s="5">
        <v>237</v>
      </c>
      <c r="D1257" s="8"/>
      <c r="E1257" s="6">
        <v>46067</v>
      </c>
      <c r="F1257" s="6">
        <v>46351</v>
      </c>
      <c r="G1257" s="17"/>
      <c r="H1257" s="16"/>
      <c r="I1257" s="16"/>
      <c r="J1257" s="16"/>
      <c r="K1257" s="16"/>
      <c r="L1257" s="16"/>
      <c r="M1257" s="16"/>
    </row>
    <row r="1258" spans="1:15" ht="16" outlineLevel="3" x14ac:dyDescent="0.35">
      <c r="A1258" s="4" t="s">
        <v>2309</v>
      </c>
      <c r="B1258" s="5" t="s">
        <v>1102</v>
      </c>
      <c r="C1258" s="5">
        <v>10</v>
      </c>
      <c r="D1258" s="8">
        <v>5.088899480868039E-3</v>
      </c>
      <c r="E1258" s="6">
        <v>46067</v>
      </c>
      <c r="F1258" s="6">
        <v>46078</v>
      </c>
      <c r="G1258" s="16">
        <f>VLOOKUP(A1258,Sheet2!A:G,7,)</f>
        <v>0</v>
      </c>
      <c r="H1258" s="16">
        <v>0.85</v>
      </c>
      <c r="I1258" s="19">
        <f t="shared" ref="I1258:I1289" si="43">IFERROR(J1258-H1258,0)</f>
        <v>0</v>
      </c>
      <c r="J1258" s="16">
        <f>VLOOKUP(A1258,Sheet2!A:H,8,)</f>
        <v>0.85</v>
      </c>
      <c r="K1258" s="16"/>
      <c r="L1258" s="16" t="s">
        <v>2628</v>
      </c>
      <c r="M1258" s="16"/>
      <c r="N1258" s="22"/>
      <c r="O1258" s="22"/>
    </row>
    <row r="1259" spans="1:15" ht="16" outlineLevel="3" x14ac:dyDescent="0.35">
      <c r="A1259" s="4" t="s">
        <v>2310</v>
      </c>
      <c r="B1259" s="5" t="s">
        <v>1103</v>
      </c>
      <c r="C1259" s="5">
        <v>10</v>
      </c>
      <c r="D1259" s="8">
        <v>5.088899480868039E-3</v>
      </c>
      <c r="E1259" s="6">
        <v>46079</v>
      </c>
      <c r="F1259" s="6">
        <v>46090</v>
      </c>
      <c r="G1259" s="16">
        <f>VLOOKUP(A1259,Sheet2!A:G,7,)</f>
        <v>0</v>
      </c>
      <c r="H1259" s="16">
        <v>0.85</v>
      </c>
      <c r="I1259" s="19">
        <f t="shared" si="43"/>
        <v>0</v>
      </c>
      <c r="J1259" s="16">
        <f>VLOOKUP(A1259,Sheet2!A:H,8,)</f>
        <v>0.85</v>
      </c>
      <c r="K1259" s="16"/>
      <c r="L1259" s="16" t="s">
        <v>2629</v>
      </c>
      <c r="M1259" s="16"/>
      <c r="N1259" s="22"/>
      <c r="O1259" s="22"/>
    </row>
    <row r="1260" spans="1:15" ht="16" outlineLevel="3" x14ac:dyDescent="0.35">
      <c r="A1260" s="4" t="s">
        <v>2311</v>
      </c>
      <c r="B1260" s="5" t="s">
        <v>1104</v>
      </c>
      <c r="C1260" s="5">
        <v>10</v>
      </c>
      <c r="D1260" s="8">
        <v>5.088899480868039E-3</v>
      </c>
      <c r="E1260" s="6">
        <v>46091</v>
      </c>
      <c r="F1260" s="6">
        <v>46105</v>
      </c>
      <c r="G1260" s="16">
        <f>VLOOKUP(A1260,Sheet2!A:G,7,)</f>
        <v>0</v>
      </c>
      <c r="H1260" s="16">
        <v>0.85</v>
      </c>
      <c r="I1260" s="19">
        <f t="shared" si="43"/>
        <v>0</v>
      </c>
      <c r="J1260" s="16">
        <f>VLOOKUP(A1260,Sheet2!A:H,8,)</f>
        <v>0.85</v>
      </c>
      <c r="K1260" s="16"/>
      <c r="L1260" s="16" t="s">
        <v>2630</v>
      </c>
      <c r="M1260" s="16"/>
      <c r="N1260" s="22"/>
      <c r="O1260" s="22"/>
    </row>
    <row r="1261" spans="1:15" ht="16" outlineLevel="3" x14ac:dyDescent="0.35">
      <c r="A1261" s="4" t="s">
        <v>2312</v>
      </c>
      <c r="B1261" s="5" t="s">
        <v>1105</v>
      </c>
      <c r="C1261" s="5">
        <v>10</v>
      </c>
      <c r="D1261" s="8">
        <v>5.088899480868039E-3</v>
      </c>
      <c r="E1261" s="6">
        <v>46106</v>
      </c>
      <c r="F1261" s="6">
        <v>46117</v>
      </c>
      <c r="G1261" s="16">
        <f>VLOOKUP(A1261,Sheet2!A:G,7,)</f>
        <v>0</v>
      </c>
      <c r="H1261" s="16">
        <v>0.85</v>
      </c>
      <c r="I1261" s="19">
        <f t="shared" si="43"/>
        <v>0</v>
      </c>
      <c r="J1261" s="16">
        <f>VLOOKUP(A1261,Sheet2!A:H,8,)</f>
        <v>0.85</v>
      </c>
      <c r="K1261" s="16"/>
      <c r="L1261" s="16" t="s">
        <v>2631</v>
      </c>
      <c r="M1261" s="16"/>
      <c r="N1261" s="22"/>
      <c r="O1261" s="22"/>
    </row>
    <row r="1262" spans="1:15" ht="16" outlineLevel="3" x14ac:dyDescent="0.35">
      <c r="A1262" s="4" t="s">
        <v>2313</v>
      </c>
      <c r="B1262" s="5" t="s">
        <v>1106</v>
      </c>
      <c r="C1262" s="5">
        <v>10</v>
      </c>
      <c r="D1262" s="8">
        <v>5.088899480868039E-3</v>
      </c>
      <c r="E1262" s="6">
        <v>46118</v>
      </c>
      <c r="F1262" s="6">
        <v>46128</v>
      </c>
      <c r="G1262" s="16">
        <f>VLOOKUP(A1262,Sheet2!A:G,7,)</f>
        <v>0</v>
      </c>
      <c r="H1262" s="16">
        <v>0.85</v>
      </c>
      <c r="I1262" s="19">
        <f t="shared" si="43"/>
        <v>0</v>
      </c>
      <c r="J1262" s="16">
        <f>VLOOKUP(A1262,Sheet2!A:H,8,)</f>
        <v>0.85</v>
      </c>
      <c r="K1262" s="16"/>
      <c r="L1262" s="16" t="s">
        <v>2632</v>
      </c>
      <c r="M1262" s="16"/>
      <c r="N1262" s="22"/>
      <c r="O1262" s="22"/>
    </row>
    <row r="1263" spans="1:15" ht="16" outlineLevel="3" x14ac:dyDescent="0.35">
      <c r="A1263" s="4" t="s">
        <v>2314</v>
      </c>
      <c r="B1263" s="5" t="s">
        <v>1107</v>
      </c>
      <c r="C1263" s="5">
        <v>10</v>
      </c>
      <c r="D1263" s="8">
        <v>5.088899480868039E-3</v>
      </c>
      <c r="E1263" s="6">
        <v>46130</v>
      </c>
      <c r="F1263" s="6">
        <v>46140</v>
      </c>
      <c r="G1263" s="16">
        <f>VLOOKUP(A1263,Sheet2!A:G,7,)</f>
        <v>0</v>
      </c>
      <c r="H1263" s="16">
        <v>0.85</v>
      </c>
      <c r="I1263" s="19">
        <f t="shared" si="43"/>
        <v>0</v>
      </c>
      <c r="J1263" s="16">
        <f>VLOOKUP(A1263,Sheet2!A:H,8,)</f>
        <v>0.85</v>
      </c>
      <c r="K1263" s="16"/>
      <c r="L1263" s="16" t="s">
        <v>2633</v>
      </c>
      <c r="M1263" s="16"/>
      <c r="N1263" s="22"/>
      <c r="O1263" s="22"/>
    </row>
    <row r="1264" spans="1:15" ht="16" outlineLevel="3" x14ac:dyDescent="0.35">
      <c r="A1264" s="4" t="s">
        <v>2315</v>
      </c>
      <c r="B1264" s="5" t="s">
        <v>1108</v>
      </c>
      <c r="C1264" s="5">
        <v>10</v>
      </c>
      <c r="D1264" s="8">
        <v>5.088899480868039E-3</v>
      </c>
      <c r="E1264" s="6">
        <v>46141</v>
      </c>
      <c r="F1264" s="6">
        <v>46152</v>
      </c>
      <c r="G1264" s="16">
        <f>VLOOKUP(A1264,Sheet2!A:G,7,)</f>
        <v>0</v>
      </c>
      <c r="H1264" s="16">
        <v>0.85</v>
      </c>
      <c r="I1264" s="19">
        <f t="shared" si="43"/>
        <v>0</v>
      </c>
      <c r="J1264" s="16">
        <f>VLOOKUP(A1264,Sheet2!A:H,8,)</f>
        <v>0.85</v>
      </c>
      <c r="K1264" s="16"/>
      <c r="L1264" s="16" t="s">
        <v>2634</v>
      </c>
      <c r="M1264" s="16"/>
      <c r="N1264" s="22"/>
      <c r="O1264" s="22"/>
    </row>
    <row r="1265" spans="1:15" ht="16" outlineLevel="3" x14ac:dyDescent="0.35">
      <c r="A1265" s="4" t="s">
        <v>2316</v>
      </c>
      <c r="B1265" s="5" t="s">
        <v>1109</v>
      </c>
      <c r="C1265" s="5">
        <v>10</v>
      </c>
      <c r="D1265" s="8">
        <v>5.088899480868039E-3</v>
      </c>
      <c r="E1265" s="6">
        <v>46153</v>
      </c>
      <c r="F1265" s="6">
        <v>46163</v>
      </c>
      <c r="G1265" s="16">
        <f>VLOOKUP(A1265,Sheet2!A:G,7,)</f>
        <v>0</v>
      </c>
      <c r="H1265" s="16">
        <v>0.85</v>
      </c>
      <c r="I1265" s="19">
        <f t="shared" si="43"/>
        <v>0</v>
      </c>
      <c r="J1265" s="16">
        <f>VLOOKUP(A1265,Sheet2!A:H,8,)</f>
        <v>0.85</v>
      </c>
      <c r="K1265" s="16"/>
      <c r="L1265" s="16" t="s">
        <v>2635</v>
      </c>
      <c r="M1265" s="16"/>
      <c r="N1265" s="22"/>
      <c r="O1265" s="22"/>
    </row>
    <row r="1266" spans="1:15" ht="16" outlineLevel="3" x14ac:dyDescent="0.35">
      <c r="A1266" s="4" t="s">
        <v>2317</v>
      </c>
      <c r="B1266" s="5" t="s">
        <v>1110</v>
      </c>
      <c r="C1266" s="5">
        <v>7</v>
      </c>
      <c r="D1266" s="8">
        <v>1.0177798961736079E-3</v>
      </c>
      <c r="E1266" s="6">
        <v>46165</v>
      </c>
      <c r="F1266" s="6">
        <v>46175</v>
      </c>
      <c r="G1266" s="16">
        <f>VLOOKUP(A1266,Sheet2!A:G,7,)</f>
        <v>0</v>
      </c>
      <c r="H1266" s="16">
        <v>0.9</v>
      </c>
      <c r="I1266" s="19">
        <f t="shared" si="43"/>
        <v>0</v>
      </c>
      <c r="J1266" s="16">
        <f>VLOOKUP(A1266,Sheet2!A:H,8,)</f>
        <v>0.9</v>
      </c>
      <c r="K1266" s="16"/>
      <c r="L1266" s="16" t="s">
        <v>2635</v>
      </c>
      <c r="M1266" s="16"/>
      <c r="N1266" s="22"/>
      <c r="O1266" s="22"/>
    </row>
    <row r="1267" spans="1:15" ht="16" outlineLevel="3" x14ac:dyDescent="0.35">
      <c r="A1267" s="4" t="s">
        <v>2318</v>
      </c>
      <c r="B1267" s="5" t="s">
        <v>1111</v>
      </c>
      <c r="C1267" s="5">
        <v>10</v>
      </c>
      <c r="D1267" s="8">
        <v>5.088899480868039E-3</v>
      </c>
      <c r="E1267" s="6">
        <v>46165</v>
      </c>
      <c r="F1267" s="6">
        <v>46179</v>
      </c>
      <c r="G1267" s="16">
        <f>VLOOKUP(A1267,Sheet2!A:G,7,)</f>
        <v>0</v>
      </c>
      <c r="H1267" s="16">
        <v>0.85</v>
      </c>
      <c r="I1267" s="19">
        <f t="shared" si="43"/>
        <v>0</v>
      </c>
      <c r="J1267" s="16">
        <f>VLOOKUP(A1267,Sheet2!A:H,8,)</f>
        <v>0.85</v>
      </c>
      <c r="K1267" s="16"/>
      <c r="L1267" s="16" t="s">
        <v>2636</v>
      </c>
      <c r="M1267" s="16"/>
      <c r="N1267" s="22"/>
      <c r="O1267" s="22"/>
    </row>
    <row r="1268" spans="1:15" ht="16" outlineLevel="3" x14ac:dyDescent="0.35">
      <c r="A1268" s="4" t="s">
        <v>2319</v>
      </c>
      <c r="B1268" s="5" t="s">
        <v>1112</v>
      </c>
      <c r="C1268" s="5">
        <v>10</v>
      </c>
      <c r="D1268" s="8">
        <v>5.088899480868039E-3</v>
      </c>
      <c r="E1268" s="6">
        <v>46165</v>
      </c>
      <c r="F1268" s="6">
        <v>46179</v>
      </c>
      <c r="G1268" s="16">
        <f>VLOOKUP(A1268,Sheet2!A:G,7,)</f>
        <v>0</v>
      </c>
      <c r="H1268" s="16">
        <v>0.85</v>
      </c>
      <c r="I1268" s="19">
        <f t="shared" si="43"/>
        <v>0</v>
      </c>
      <c r="J1268" s="16">
        <f>VLOOKUP(A1268,Sheet2!A:H,8,)</f>
        <v>0.85</v>
      </c>
      <c r="K1268" s="16"/>
      <c r="L1268" s="16" t="s">
        <v>2637</v>
      </c>
      <c r="M1268" s="16"/>
      <c r="N1268" s="22"/>
      <c r="O1268" s="22"/>
    </row>
    <row r="1269" spans="1:15" ht="16" outlineLevel="3" x14ac:dyDescent="0.35">
      <c r="A1269" s="4" t="s">
        <v>2320</v>
      </c>
      <c r="B1269" s="5" t="s">
        <v>1113</v>
      </c>
      <c r="C1269" s="5">
        <v>7</v>
      </c>
      <c r="D1269" s="8">
        <v>1.0177798961736079E-3</v>
      </c>
      <c r="E1269" s="6">
        <v>46176</v>
      </c>
      <c r="F1269" s="6">
        <v>46183</v>
      </c>
      <c r="G1269" s="16">
        <f>VLOOKUP(A1269,Sheet2!A:G,7,)</f>
        <v>1</v>
      </c>
      <c r="H1269" s="16">
        <v>0.9</v>
      </c>
      <c r="I1269" s="19">
        <f t="shared" si="43"/>
        <v>0</v>
      </c>
      <c r="J1269" s="16">
        <f>VLOOKUP(A1269,Sheet2!A:H,8,)</f>
        <v>0.9</v>
      </c>
      <c r="K1269" s="16"/>
      <c r="L1269" s="16"/>
      <c r="M1269" s="16"/>
      <c r="N1269" s="22"/>
      <c r="O1269" s="22"/>
    </row>
    <row r="1270" spans="1:15" ht="16" outlineLevel="3" x14ac:dyDescent="0.35">
      <c r="A1270" s="4" t="s">
        <v>2321</v>
      </c>
      <c r="B1270" s="5" t="s">
        <v>1114</v>
      </c>
      <c r="C1270" s="5">
        <v>7</v>
      </c>
      <c r="D1270" s="8">
        <v>2.0355597923472158E-3</v>
      </c>
      <c r="E1270" s="6">
        <v>46176</v>
      </c>
      <c r="F1270" s="6">
        <v>46183</v>
      </c>
      <c r="G1270" s="16">
        <f>VLOOKUP(A1270,Sheet2!A:G,7,)</f>
        <v>0</v>
      </c>
      <c r="H1270" s="16">
        <v>0</v>
      </c>
      <c r="I1270" s="19">
        <f t="shared" si="43"/>
        <v>0</v>
      </c>
      <c r="J1270" s="16">
        <f>VLOOKUP(A1270,Sheet2!A:H,8,)</f>
        <v>0</v>
      </c>
      <c r="K1270" s="16"/>
      <c r="L1270" s="16" t="s">
        <v>2638</v>
      </c>
      <c r="M1270" s="16"/>
      <c r="N1270" s="22"/>
      <c r="O1270" s="22"/>
    </row>
    <row r="1271" spans="1:15" ht="16" outlineLevel="3" x14ac:dyDescent="0.35">
      <c r="A1271" s="4" t="s">
        <v>2322</v>
      </c>
      <c r="B1271" s="5" t="s">
        <v>1115</v>
      </c>
      <c r="C1271" s="5">
        <v>10</v>
      </c>
      <c r="D1271" s="8">
        <v>5.088899480868039E-3</v>
      </c>
      <c r="E1271" s="6">
        <v>46180</v>
      </c>
      <c r="F1271" s="6">
        <v>46190</v>
      </c>
      <c r="G1271" s="16">
        <f>VLOOKUP(A1271,Sheet2!A:G,7,)</f>
        <v>1</v>
      </c>
      <c r="H1271" s="16">
        <v>0.85</v>
      </c>
      <c r="I1271" s="19">
        <f t="shared" si="43"/>
        <v>0</v>
      </c>
      <c r="J1271" s="16">
        <f>VLOOKUP(A1271,Sheet2!A:H,8,)</f>
        <v>0.85</v>
      </c>
      <c r="K1271" s="16"/>
      <c r="L1271" s="16" t="s">
        <v>2638</v>
      </c>
      <c r="M1271" s="16"/>
      <c r="N1271" s="22"/>
      <c r="O1271" s="22"/>
    </row>
    <row r="1272" spans="1:15" ht="16" outlineLevel="3" x14ac:dyDescent="0.35">
      <c r="A1272" s="4" t="s">
        <v>2323</v>
      </c>
      <c r="B1272" s="5" t="s">
        <v>1116</v>
      </c>
      <c r="C1272" s="5">
        <v>10</v>
      </c>
      <c r="D1272" s="8">
        <v>5.088899480868039E-3</v>
      </c>
      <c r="E1272" s="6">
        <v>46180</v>
      </c>
      <c r="F1272" s="6">
        <v>46190</v>
      </c>
      <c r="G1272" s="16">
        <f>VLOOKUP(A1272,Sheet2!A:G,7,)</f>
        <v>1</v>
      </c>
      <c r="H1272" s="16">
        <v>0.85</v>
      </c>
      <c r="I1272" s="19">
        <f t="shared" si="43"/>
        <v>0</v>
      </c>
      <c r="J1272" s="16">
        <f>VLOOKUP(A1272,Sheet2!A:H,8,)</f>
        <v>0.85</v>
      </c>
      <c r="K1272" s="16"/>
      <c r="L1272" s="16" t="s">
        <v>2638</v>
      </c>
      <c r="M1272" s="16"/>
      <c r="N1272" s="22"/>
      <c r="O1272" s="22"/>
    </row>
    <row r="1273" spans="1:15" ht="16" outlineLevel="3" x14ac:dyDescent="0.35">
      <c r="A1273" s="4" t="s">
        <v>2324</v>
      </c>
      <c r="B1273" s="5" t="s">
        <v>1117</v>
      </c>
      <c r="C1273" s="5">
        <v>7</v>
      </c>
      <c r="D1273" s="8">
        <v>1.0177798961736079E-3</v>
      </c>
      <c r="E1273" s="6">
        <v>46184</v>
      </c>
      <c r="F1273" s="6">
        <v>46191</v>
      </c>
      <c r="G1273" s="16">
        <f>VLOOKUP(A1273,Sheet2!A:G,7,)</f>
        <v>1</v>
      </c>
      <c r="H1273" s="16">
        <v>0.9</v>
      </c>
      <c r="I1273" s="19">
        <f t="shared" si="43"/>
        <v>0</v>
      </c>
      <c r="J1273" s="16">
        <f>VLOOKUP(A1273,Sheet2!A:H,8,)</f>
        <v>0.9</v>
      </c>
      <c r="K1273" s="16"/>
      <c r="L1273" s="16"/>
      <c r="M1273" s="16"/>
      <c r="N1273" s="22"/>
      <c r="O1273" s="22"/>
    </row>
    <row r="1274" spans="1:15" ht="16" outlineLevel="3" x14ac:dyDescent="0.35">
      <c r="A1274" s="4" t="s">
        <v>2325</v>
      </c>
      <c r="B1274" s="5" t="s">
        <v>1118</v>
      </c>
      <c r="C1274" s="5">
        <v>7</v>
      </c>
      <c r="D1274" s="8">
        <v>2.0355597923472158E-3</v>
      </c>
      <c r="E1274" s="6">
        <v>46184</v>
      </c>
      <c r="F1274" s="6">
        <v>46191</v>
      </c>
      <c r="G1274" s="16">
        <f>VLOOKUP(A1274,Sheet2!A:G,7,)</f>
        <v>0</v>
      </c>
      <c r="H1274" s="16">
        <v>0</v>
      </c>
      <c r="I1274" s="19">
        <f t="shared" si="43"/>
        <v>0</v>
      </c>
      <c r="J1274" s="16">
        <f>VLOOKUP(A1274,Sheet2!A:H,8,)</f>
        <v>0</v>
      </c>
      <c r="K1274" s="16"/>
      <c r="L1274" s="16" t="s">
        <v>2638</v>
      </c>
      <c r="M1274" s="16"/>
      <c r="N1274" s="22"/>
      <c r="O1274" s="22"/>
    </row>
    <row r="1275" spans="1:15" ht="16" outlineLevel="3" x14ac:dyDescent="0.35">
      <c r="A1275" s="4" t="s">
        <v>2326</v>
      </c>
      <c r="B1275" s="5" t="s">
        <v>1119</v>
      </c>
      <c r="C1275" s="5">
        <v>7</v>
      </c>
      <c r="D1275" s="8">
        <v>1.0177798961736079E-3</v>
      </c>
      <c r="E1275" s="6">
        <v>46193</v>
      </c>
      <c r="F1275" s="6">
        <v>46200</v>
      </c>
      <c r="G1275" s="16">
        <f>VLOOKUP(A1275,Sheet2!A:G,7,)</f>
        <v>0</v>
      </c>
      <c r="H1275" s="16">
        <v>0.9</v>
      </c>
      <c r="I1275" s="19">
        <f t="shared" si="43"/>
        <v>0</v>
      </c>
      <c r="J1275" s="16">
        <f>VLOOKUP(A1275,Sheet2!A:H,8,)</f>
        <v>0.9</v>
      </c>
      <c r="K1275" s="16"/>
      <c r="L1275" s="16"/>
      <c r="M1275" s="16"/>
      <c r="N1275" s="22"/>
      <c r="O1275" s="22"/>
    </row>
    <row r="1276" spans="1:15" ht="16" outlineLevel="3" x14ac:dyDescent="0.35">
      <c r="A1276" s="4" t="s">
        <v>2327</v>
      </c>
      <c r="B1276" s="5" t="s">
        <v>1120</v>
      </c>
      <c r="C1276" s="5">
        <v>7</v>
      </c>
      <c r="D1276" s="8">
        <v>2.0355597923472158E-3</v>
      </c>
      <c r="E1276" s="6">
        <v>46193</v>
      </c>
      <c r="F1276" s="6">
        <v>46200</v>
      </c>
      <c r="G1276" s="16">
        <f>VLOOKUP(A1276,Sheet2!A:G,7,)</f>
        <v>0</v>
      </c>
      <c r="H1276" s="16">
        <v>0</v>
      </c>
      <c r="I1276" s="19">
        <f t="shared" si="43"/>
        <v>0</v>
      </c>
      <c r="J1276" s="16">
        <f>VLOOKUP(A1276,Sheet2!A:H,8,)</f>
        <v>0</v>
      </c>
      <c r="K1276" s="16"/>
      <c r="L1276" s="16" t="s">
        <v>2638</v>
      </c>
      <c r="M1276" s="16"/>
      <c r="N1276" s="22"/>
      <c r="O1276" s="22"/>
    </row>
    <row r="1277" spans="1:15" ht="16" outlineLevel="3" x14ac:dyDescent="0.35">
      <c r="A1277" s="4" t="s">
        <v>2328</v>
      </c>
      <c r="B1277" s="5" t="s">
        <v>1121</v>
      </c>
      <c r="C1277" s="5">
        <v>7</v>
      </c>
      <c r="D1277" s="8">
        <v>2.0355597923472158E-3</v>
      </c>
      <c r="E1277" s="6">
        <v>46193</v>
      </c>
      <c r="F1277" s="6">
        <v>46200</v>
      </c>
      <c r="G1277" s="16">
        <f>VLOOKUP(A1277,Sheet2!A:G,7,)</f>
        <v>0</v>
      </c>
      <c r="H1277" s="16">
        <v>0</v>
      </c>
      <c r="I1277" s="19">
        <f t="shared" si="43"/>
        <v>0</v>
      </c>
      <c r="J1277" s="16">
        <f>VLOOKUP(A1277,Sheet2!A:H,8,)</f>
        <v>0</v>
      </c>
      <c r="K1277" s="16"/>
      <c r="L1277" s="16" t="s">
        <v>2638</v>
      </c>
      <c r="M1277" s="16"/>
      <c r="N1277" s="22"/>
      <c r="O1277" s="22"/>
    </row>
    <row r="1278" spans="1:15" ht="16" outlineLevel="3" x14ac:dyDescent="0.35">
      <c r="A1278" s="4" t="s">
        <v>2329</v>
      </c>
      <c r="B1278" s="5" t="s">
        <v>1122</v>
      </c>
      <c r="C1278" s="5">
        <v>10</v>
      </c>
      <c r="D1278" s="8">
        <v>5.088899480868039E-3</v>
      </c>
      <c r="E1278" s="6">
        <v>46191</v>
      </c>
      <c r="F1278" s="6">
        <v>46202</v>
      </c>
      <c r="G1278" s="16">
        <f>VLOOKUP(A1278,Sheet2!A:G,7,)</f>
        <v>0</v>
      </c>
      <c r="H1278" s="16">
        <v>0</v>
      </c>
      <c r="I1278" s="19">
        <f t="shared" si="43"/>
        <v>0</v>
      </c>
      <c r="J1278" s="16">
        <f>VLOOKUP(A1278,Sheet2!A:H,8,)</f>
        <v>0</v>
      </c>
      <c r="K1278" s="16"/>
      <c r="L1278" s="16" t="s">
        <v>2638</v>
      </c>
      <c r="M1278" s="16"/>
      <c r="N1278" s="22"/>
      <c r="O1278" s="22"/>
    </row>
    <row r="1279" spans="1:15" ht="16" outlineLevel="3" x14ac:dyDescent="0.35">
      <c r="A1279" s="4" t="s">
        <v>2330</v>
      </c>
      <c r="B1279" s="5" t="s">
        <v>1123</v>
      </c>
      <c r="C1279" s="5">
        <v>7</v>
      </c>
      <c r="D1279" s="8">
        <v>1.0177798961736079E-3</v>
      </c>
      <c r="E1279" s="6">
        <v>46201</v>
      </c>
      <c r="F1279" s="6">
        <v>46208</v>
      </c>
      <c r="G1279" s="16">
        <f>VLOOKUP(A1279,Sheet2!A:G,7,)</f>
        <v>1</v>
      </c>
      <c r="H1279" s="16">
        <v>0.9</v>
      </c>
      <c r="I1279" s="19">
        <f t="shared" si="43"/>
        <v>0</v>
      </c>
      <c r="J1279" s="16">
        <f>VLOOKUP(A1279,Sheet2!A:H,8,)</f>
        <v>0.9</v>
      </c>
      <c r="K1279" s="16"/>
      <c r="L1279" s="16"/>
      <c r="M1279" s="16"/>
      <c r="N1279" s="22"/>
      <c r="O1279" s="22"/>
    </row>
    <row r="1280" spans="1:15" ht="16" outlineLevel="3" x14ac:dyDescent="0.35">
      <c r="A1280" s="4" t="s">
        <v>2331</v>
      </c>
      <c r="B1280" s="5" t="s">
        <v>1124</v>
      </c>
      <c r="C1280" s="5">
        <v>7</v>
      </c>
      <c r="D1280" s="8">
        <v>1.0177798961736079E-3</v>
      </c>
      <c r="E1280" s="6">
        <v>46209</v>
      </c>
      <c r="F1280" s="6">
        <v>46216</v>
      </c>
      <c r="G1280" s="16">
        <f>VLOOKUP(A1280,Sheet2!A:G,7,)</f>
        <v>0</v>
      </c>
      <c r="H1280" s="16">
        <v>0.9</v>
      </c>
      <c r="I1280" s="19">
        <f t="shared" si="43"/>
        <v>0</v>
      </c>
      <c r="J1280" s="16">
        <f>VLOOKUP(A1280,Sheet2!A:H,8,)</f>
        <v>0.9</v>
      </c>
      <c r="K1280" s="16"/>
      <c r="L1280" s="16"/>
      <c r="M1280" s="16"/>
      <c r="N1280" s="22"/>
      <c r="O1280" s="22"/>
    </row>
    <row r="1281" spans="1:15" ht="16" outlineLevel="3" x14ac:dyDescent="0.35">
      <c r="A1281" s="4" t="s">
        <v>2332</v>
      </c>
      <c r="B1281" s="5" t="s">
        <v>1125</v>
      </c>
      <c r="C1281" s="5">
        <v>7</v>
      </c>
      <c r="D1281" s="8">
        <v>1.0177798961736079E-3</v>
      </c>
      <c r="E1281" s="6">
        <v>46217</v>
      </c>
      <c r="F1281" s="6">
        <v>46224</v>
      </c>
      <c r="G1281" s="16">
        <f>VLOOKUP(A1281,Sheet2!A:G,7,)</f>
        <v>1</v>
      </c>
      <c r="H1281" s="16">
        <v>0.9</v>
      </c>
      <c r="I1281" s="19">
        <f t="shared" si="43"/>
        <v>0</v>
      </c>
      <c r="J1281" s="16">
        <f>VLOOKUP(A1281,Sheet2!A:H,8,)</f>
        <v>0.9</v>
      </c>
      <c r="K1281" s="16"/>
      <c r="L1281" s="16"/>
      <c r="M1281" s="16"/>
      <c r="N1281" s="22"/>
      <c r="O1281" s="22"/>
    </row>
    <row r="1282" spans="1:15" ht="16" outlineLevel="3" x14ac:dyDescent="0.35">
      <c r="A1282" s="4" t="s">
        <v>2333</v>
      </c>
      <c r="B1282" s="5" t="s">
        <v>1126</v>
      </c>
      <c r="C1282" s="5">
        <v>7</v>
      </c>
      <c r="D1282" s="8">
        <v>1.0177798961736079E-3</v>
      </c>
      <c r="E1282" s="6">
        <v>46225</v>
      </c>
      <c r="F1282" s="6">
        <v>46232</v>
      </c>
      <c r="G1282" s="16">
        <f>VLOOKUP(A1282,Sheet2!A:G,7,)</f>
        <v>1</v>
      </c>
      <c r="H1282" s="16">
        <v>0.9</v>
      </c>
      <c r="I1282" s="19">
        <f t="shared" si="43"/>
        <v>0</v>
      </c>
      <c r="J1282" s="16">
        <f>VLOOKUP(A1282,Sheet2!A:H,8,)</f>
        <v>0.9</v>
      </c>
      <c r="K1282" s="16"/>
      <c r="L1282" s="16"/>
      <c r="M1282" s="16"/>
      <c r="N1282" s="22"/>
      <c r="O1282" s="22"/>
    </row>
    <row r="1283" spans="1:15" ht="16" outlineLevel="3" x14ac:dyDescent="0.35">
      <c r="A1283" s="4" t="s">
        <v>2334</v>
      </c>
      <c r="B1283" s="5" t="s">
        <v>1127</v>
      </c>
      <c r="C1283" s="5">
        <v>7</v>
      </c>
      <c r="D1283" s="8">
        <v>1.0177798961736079E-3</v>
      </c>
      <c r="E1283" s="6">
        <v>46225</v>
      </c>
      <c r="F1283" s="6">
        <v>46232</v>
      </c>
      <c r="G1283" s="16">
        <f>VLOOKUP(A1283,Sheet2!A:G,7,)</f>
        <v>1</v>
      </c>
      <c r="H1283" s="16">
        <v>0.9</v>
      </c>
      <c r="I1283" s="19">
        <f t="shared" si="43"/>
        <v>0</v>
      </c>
      <c r="J1283" s="16">
        <f>VLOOKUP(A1283,Sheet2!A:H,8,)</f>
        <v>0.9</v>
      </c>
      <c r="K1283" s="16"/>
      <c r="L1283" s="16"/>
      <c r="M1283" s="16"/>
      <c r="N1283" s="22"/>
      <c r="O1283" s="22"/>
    </row>
    <row r="1284" spans="1:15" ht="16" outlineLevel="3" x14ac:dyDescent="0.35">
      <c r="A1284" s="4" t="s">
        <v>2335</v>
      </c>
      <c r="B1284" s="5" t="s">
        <v>1128</v>
      </c>
      <c r="C1284" s="5">
        <v>7</v>
      </c>
      <c r="D1284" s="8">
        <v>1.0177798961736079E-3</v>
      </c>
      <c r="E1284" s="6">
        <v>46225</v>
      </c>
      <c r="F1284" s="6">
        <v>46232</v>
      </c>
      <c r="G1284" s="16">
        <f>VLOOKUP(A1284,Sheet2!A:G,7,)</f>
        <v>1</v>
      </c>
      <c r="H1284" s="16">
        <v>0.9</v>
      </c>
      <c r="I1284" s="19">
        <f t="shared" si="43"/>
        <v>0</v>
      </c>
      <c r="J1284" s="16">
        <f>VLOOKUP(A1284,Sheet2!A:H,8,)</f>
        <v>0.9</v>
      </c>
      <c r="K1284" s="16"/>
      <c r="L1284" s="16"/>
      <c r="M1284" s="16"/>
      <c r="N1284" s="22"/>
      <c r="O1284" s="22"/>
    </row>
    <row r="1285" spans="1:15" ht="16" outlineLevel="3" x14ac:dyDescent="0.35">
      <c r="A1285" s="4" t="s">
        <v>2336</v>
      </c>
      <c r="B1285" s="5" t="s">
        <v>1129</v>
      </c>
      <c r="C1285" s="5">
        <v>7</v>
      </c>
      <c r="D1285" s="8">
        <v>1.0177798961736079E-3</v>
      </c>
      <c r="E1285" s="6">
        <v>46225</v>
      </c>
      <c r="F1285" s="6">
        <v>46232</v>
      </c>
      <c r="G1285" s="16">
        <f>VLOOKUP(A1285,Sheet2!A:G,7,)</f>
        <v>1</v>
      </c>
      <c r="H1285" s="16">
        <v>0.9</v>
      </c>
      <c r="I1285" s="19">
        <f t="shared" si="43"/>
        <v>0</v>
      </c>
      <c r="J1285" s="16">
        <f>VLOOKUP(A1285,Sheet2!A:H,8,)</f>
        <v>0.9</v>
      </c>
      <c r="K1285" s="16"/>
      <c r="L1285" s="16"/>
      <c r="M1285" s="16"/>
      <c r="N1285" s="22"/>
      <c r="O1285" s="22"/>
    </row>
    <row r="1286" spans="1:15" ht="16" outlineLevel="3" x14ac:dyDescent="0.35">
      <c r="A1286" s="4" t="s">
        <v>2337</v>
      </c>
      <c r="B1286" s="5" t="s">
        <v>1130</v>
      </c>
      <c r="C1286" s="5">
        <v>7</v>
      </c>
      <c r="D1286" s="8">
        <v>2.0355597923472158E-3</v>
      </c>
      <c r="E1286" s="6">
        <v>46225</v>
      </c>
      <c r="F1286" s="6">
        <v>46232</v>
      </c>
      <c r="G1286" s="16">
        <f>VLOOKUP(A1286,Sheet2!A:G,7,)</f>
        <v>0</v>
      </c>
      <c r="H1286" s="16">
        <v>0</v>
      </c>
      <c r="I1286" s="19">
        <f t="shared" si="43"/>
        <v>0</v>
      </c>
      <c r="J1286" s="16">
        <f>VLOOKUP(A1286,Sheet2!A:H,8,)</f>
        <v>0</v>
      </c>
      <c r="K1286" s="16"/>
      <c r="L1286" s="16" t="s">
        <v>2638</v>
      </c>
      <c r="M1286" s="16"/>
      <c r="N1286" s="22"/>
      <c r="O1286" s="22"/>
    </row>
    <row r="1287" spans="1:15" ht="16" outlineLevel="3" x14ac:dyDescent="0.35">
      <c r="A1287" s="4" t="s">
        <v>2338</v>
      </c>
      <c r="B1287" s="5" t="s">
        <v>1131</v>
      </c>
      <c r="C1287" s="5">
        <v>7</v>
      </c>
      <c r="D1287" s="8">
        <v>2.0355597923472158E-3</v>
      </c>
      <c r="E1287" s="6">
        <v>46233</v>
      </c>
      <c r="F1287" s="6">
        <v>46240</v>
      </c>
      <c r="G1287" s="16">
        <f>VLOOKUP(A1287,Sheet2!A:G,7,)</f>
        <v>0</v>
      </c>
      <c r="H1287" s="16">
        <v>0</v>
      </c>
      <c r="I1287" s="19">
        <f t="shared" si="43"/>
        <v>0</v>
      </c>
      <c r="J1287" s="16">
        <f>VLOOKUP(A1287,Sheet2!A:H,8,)</f>
        <v>0</v>
      </c>
      <c r="K1287" s="16"/>
      <c r="L1287" s="16" t="s">
        <v>2638</v>
      </c>
      <c r="M1287" s="16"/>
      <c r="N1287" s="22"/>
      <c r="O1287" s="22"/>
    </row>
    <row r="1288" spans="1:15" ht="16" outlineLevel="3" x14ac:dyDescent="0.35">
      <c r="A1288" s="4" t="s">
        <v>2339</v>
      </c>
      <c r="B1288" s="5" t="s">
        <v>1132</v>
      </c>
      <c r="C1288" s="5">
        <v>7</v>
      </c>
      <c r="D1288" s="8">
        <v>1.0177798961736079E-3</v>
      </c>
      <c r="E1288" s="6">
        <v>46242</v>
      </c>
      <c r="F1288" s="6">
        <v>46249</v>
      </c>
      <c r="G1288" s="16">
        <f>VLOOKUP(A1288,Sheet2!A:G,7,)</f>
        <v>1</v>
      </c>
      <c r="H1288" s="16">
        <v>1</v>
      </c>
      <c r="I1288" s="19">
        <f t="shared" si="43"/>
        <v>0</v>
      </c>
      <c r="J1288" s="16">
        <f>VLOOKUP(A1288,Sheet2!A:H,8,)</f>
        <v>1</v>
      </c>
      <c r="K1288" s="16"/>
      <c r="L1288" s="16"/>
      <c r="M1288" s="16"/>
      <c r="N1288" s="22"/>
      <c r="O1288" s="22"/>
    </row>
    <row r="1289" spans="1:15" ht="16" outlineLevel="3" x14ac:dyDescent="0.35">
      <c r="A1289" s="4" t="s">
        <v>2340</v>
      </c>
      <c r="B1289" s="5" t="s">
        <v>1133</v>
      </c>
      <c r="C1289" s="5">
        <v>7</v>
      </c>
      <c r="D1289" s="8">
        <v>1.0177798961736079E-3</v>
      </c>
      <c r="E1289" s="6">
        <v>46250</v>
      </c>
      <c r="F1289" s="6">
        <v>46257</v>
      </c>
      <c r="G1289" s="16">
        <f>VLOOKUP(A1289,Sheet2!A:G,7,)</f>
        <v>1</v>
      </c>
      <c r="H1289" s="16">
        <v>0.9</v>
      </c>
      <c r="I1289" s="19">
        <f t="shared" si="43"/>
        <v>0</v>
      </c>
      <c r="J1289" s="16">
        <f>VLOOKUP(A1289,Sheet2!A:H,8,)</f>
        <v>0.9</v>
      </c>
      <c r="K1289" s="16"/>
      <c r="L1289" s="16"/>
      <c r="M1289" s="16"/>
      <c r="N1289" s="22"/>
      <c r="O1289" s="22"/>
    </row>
    <row r="1290" spans="1:15" ht="16" outlineLevel="3" x14ac:dyDescent="0.35">
      <c r="A1290" s="4" t="s">
        <v>2341</v>
      </c>
      <c r="B1290" s="5" t="s">
        <v>1134</v>
      </c>
      <c r="C1290" s="5">
        <v>7</v>
      </c>
      <c r="D1290" s="8">
        <v>2.0355597923472158E-3</v>
      </c>
      <c r="E1290" s="6">
        <v>46250</v>
      </c>
      <c r="F1290" s="6">
        <v>46257</v>
      </c>
      <c r="G1290" s="16">
        <f>VLOOKUP(A1290,Sheet2!A:G,7,)</f>
        <v>0</v>
      </c>
      <c r="H1290" s="16">
        <v>0</v>
      </c>
      <c r="I1290" s="19">
        <f t="shared" ref="I1290:I1316" si="44">IFERROR(J1290-H1290,0)</f>
        <v>0</v>
      </c>
      <c r="J1290" s="16">
        <f>VLOOKUP(A1290,Sheet2!A:H,8,)</f>
        <v>0</v>
      </c>
      <c r="K1290" s="16"/>
      <c r="L1290" s="16"/>
      <c r="M1290" s="16"/>
      <c r="N1290" s="22"/>
      <c r="O1290" s="22"/>
    </row>
    <row r="1291" spans="1:15" ht="16" outlineLevel="3" x14ac:dyDescent="0.35">
      <c r="A1291" s="4" t="s">
        <v>2342</v>
      </c>
      <c r="B1291" s="5" t="s">
        <v>1135</v>
      </c>
      <c r="C1291" s="5">
        <v>7</v>
      </c>
      <c r="D1291" s="8">
        <v>2.0355597923472158E-3</v>
      </c>
      <c r="E1291" s="6">
        <v>46258</v>
      </c>
      <c r="F1291" s="6">
        <v>46265</v>
      </c>
      <c r="G1291" s="16">
        <f>VLOOKUP(A1291,Sheet2!A:G,7,)</f>
        <v>0</v>
      </c>
      <c r="H1291" s="16">
        <v>0</v>
      </c>
      <c r="I1291" s="19">
        <f t="shared" si="44"/>
        <v>0</v>
      </c>
      <c r="J1291" s="16">
        <f>VLOOKUP(A1291,Sheet2!A:H,8,)</f>
        <v>0</v>
      </c>
      <c r="K1291" s="16"/>
      <c r="L1291" s="16"/>
      <c r="M1291" s="16"/>
      <c r="N1291" s="22"/>
      <c r="O1291" s="22"/>
    </row>
    <row r="1292" spans="1:15" ht="16" outlineLevel="3" x14ac:dyDescent="0.35">
      <c r="A1292" s="4" t="s">
        <v>2343</v>
      </c>
      <c r="B1292" s="5" t="s">
        <v>1136</v>
      </c>
      <c r="C1292" s="5">
        <v>7</v>
      </c>
      <c r="D1292" s="8">
        <v>2.0355597923472158E-3</v>
      </c>
      <c r="E1292" s="6">
        <v>46258</v>
      </c>
      <c r="F1292" s="6">
        <v>46265</v>
      </c>
      <c r="G1292" s="16">
        <f>VLOOKUP(A1292,Sheet2!A:G,7,)</f>
        <v>0</v>
      </c>
      <c r="H1292" s="16">
        <v>0</v>
      </c>
      <c r="I1292" s="19">
        <f t="shared" si="44"/>
        <v>0</v>
      </c>
      <c r="J1292" s="16">
        <f>VLOOKUP(A1292,Sheet2!A:H,8,)</f>
        <v>0</v>
      </c>
      <c r="K1292" s="16"/>
      <c r="L1292" s="16"/>
      <c r="M1292" s="16"/>
      <c r="N1292" s="22"/>
      <c r="O1292" s="22"/>
    </row>
    <row r="1293" spans="1:15" ht="16" outlineLevel="3" x14ac:dyDescent="0.35">
      <c r="A1293" s="4" t="s">
        <v>2344</v>
      </c>
      <c r="B1293" s="5" t="s">
        <v>1137</v>
      </c>
      <c r="C1293" s="5">
        <v>7</v>
      </c>
      <c r="D1293" s="8">
        <v>2.0355597923472158E-3</v>
      </c>
      <c r="E1293" s="6">
        <v>46258</v>
      </c>
      <c r="F1293" s="6">
        <v>46265</v>
      </c>
      <c r="G1293" s="16">
        <f>VLOOKUP(A1293,Sheet2!A:G,7,)</f>
        <v>0</v>
      </c>
      <c r="H1293" s="16">
        <v>0</v>
      </c>
      <c r="I1293" s="19">
        <f t="shared" si="44"/>
        <v>0</v>
      </c>
      <c r="J1293" s="16">
        <f>VLOOKUP(A1293,Sheet2!A:H,8,)</f>
        <v>0</v>
      </c>
      <c r="K1293" s="16"/>
      <c r="L1293" s="16"/>
      <c r="M1293" s="16"/>
      <c r="N1293" s="22"/>
      <c r="O1293" s="22"/>
    </row>
    <row r="1294" spans="1:15" ht="16" outlineLevel="3" x14ac:dyDescent="0.35">
      <c r="A1294" s="4" t="s">
        <v>2345</v>
      </c>
      <c r="B1294" s="5" t="s">
        <v>1138</v>
      </c>
      <c r="C1294" s="5">
        <v>8</v>
      </c>
      <c r="D1294" s="8">
        <v>2.8352439964836215E-2</v>
      </c>
      <c r="E1294" s="6">
        <v>46258</v>
      </c>
      <c r="F1294" s="6">
        <v>46266</v>
      </c>
      <c r="G1294" s="16">
        <f>VLOOKUP(A1294,Sheet2!A:G,7,)</f>
        <v>0</v>
      </c>
      <c r="H1294" s="16">
        <v>0</v>
      </c>
      <c r="I1294" s="19">
        <f t="shared" si="44"/>
        <v>0</v>
      </c>
      <c r="J1294" s="16">
        <f>VLOOKUP(A1294,Sheet2!A:H,8,)</f>
        <v>0</v>
      </c>
      <c r="K1294" s="16"/>
      <c r="L1294" s="16"/>
      <c r="M1294" s="16"/>
      <c r="N1294" s="22"/>
      <c r="O1294" s="22"/>
    </row>
    <row r="1295" spans="1:15" ht="16" outlineLevel="3" x14ac:dyDescent="0.35">
      <c r="A1295" s="4" t="s">
        <v>2346</v>
      </c>
      <c r="B1295" s="5" t="s">
        <v>1139</v>
      </c>
      <c r="C1295" s="5">
        <v>6</v>
      </c>
      <c r="D1295" s="8">
        <v>2.0355597923472158E-3</v>
      </c>
      <c r="E1295" s="6">
        <v>46267</v>
      </c>
      <c r="F1295" s="6">
        <v>46273</v>
      </c>
      <c r="G1295" s="16">
        <f>VLOOKUP(A1295,Sheet2!A:G,7,)</f>
        <v>0</v>
      </c>
      <c r="H1295" s="16">
        <v>0.2</v>
      </c>
      <c r="I1295" s="19">
        <f t="shared" si="44"/>
        <v>0</v>
      </c>
      <c r="J1295" s="16">
        <f>VLOOKUP(A1295,Sheet2!A:H,8,)</f>
        <v>0.2</v>
      </c>
      <c r="K1295" s="16"/>
      <c r="L1295" s="16"/>
      <c r="M1295" s="16"/>
      <c r="N1295" s="22"/>
      <c r="O1295" s="22"/>
    </row>
    <row r="1296" spans="1:15" ht="16" outlineLevel="3" x14ac:dyDescent="0.35">
      <c r="A1296" s="4" t="s">
        <v>2347</v>
      </c>
      <c r="B1296" s="5" t="s">
        <v>1140</v>
      </c>
      <c r="C1296" s="5">
        <v>7</v>
      </c>
      <c r="D1296" s="8">
        <v>2.0355597923472158E-3</v>
      </c>
      <c r="E1296" s="6">
        <v>46266</v>
      </c>
      <c r="F1296" s="6">
        <v>46273</v>
      </c>
      <c r="G1296" s="16">
        <f>VLOOKUP(A1296,Sheet2!A:G,7,)</f>
        <v>0</v>
      </c>
      <c r="H1296" s="16">
        <v>0</v>
      </c>
      <c r="I1296" s="19">
        <f t="shared" si="44"/>
        <v>0</v>
      </c>
      <c r="J1296" s="16">
        <f>VLOOKUP(A1296,Sheet2!A:H,8,)</f>
        <v>0</v>
      </c>
      <c r="K1296" s="16"/>
      <c r="L1296" s="16"/>
      <c r="M1296" s="16"/>
      <c r="N1296" s="22"/>
      <c r="O1296" s="22"/>
    </row>
    <row r="1297" spans="1:15" ht="16" outlineLevel="3" x14ac:dyDescent="0.35">
      <c r="A1297" s="4" t="s">
        <v>2348</v>
      </c>
      <c r="B1297" s="5" t="s">
        <v>1141</v>
      </c>
      <c r="C1297" s="5">
        <v>7</v>
      </c>
      <c r="D1297" s="8">
        <v>2.0355597923472158E-3</v>
      </c>
      <c r="E1297" s="6">
        <v>46266</v>
      </c>
      <c r="F1297" s="6">
        <v>46273</v>
      </c>
      <c r="G1297" s="16">
        <f>VLOOKUP(A1297,Sheet2!A:G,7,)</f>
        <v>0</v>
      </c>
      <c r="H1297" s="16">
        <v>0</v>
      </c>
      <c r="I1297" s="19">
        <f t="shared" si="44"/>
        <v>0</v>
      </c>
      <c r="J1297" s="16">
        <f>VLOOKUP(A1297,Sheet2!A:H,8,)</f>
        <v>0</v>
      </c>
      <c r="K1297" s="16"/>
      <c r="L1297" s="16"/>
      <c r="M1297" s="16"/>
      <c r="N1297" s="22"/>
      <c r="O1297" s="22"/>
    </row>
    <row r="1298" spans="1:15" ht="16" outlineLevel="3" x14ac:dyDescent="0.35">
      <c r="A1298" s="4" t="s">
        <v>2349</v>
      </c>
      <c r="B1298" s="5" t="s">
        <v>1142</v>
      </c>
      <c r="C1298" s="5">
        <v>8</v>
      </c>
      <c r="D1298" s="8">
        <v>2.8352439964836215E-2</v>
      </c>
      <c r="E1298" s="6">
        <v>46267</v>
      </c>
      <c r="F1298" s="6">
        <v>46275</v>
      </c>
      <c r="G1298" s="16">
        <f>VLOOKUP(A1298,Sheet2!A:G,7,)</f>
        <v>0</v>
      </c>
      <c r="H1298" s="16">
        <v>0</v>
      </c>
      <c r="I1298" s="19">
        <f t="shared" si="44"/>
        <v>0</v>
      </c>
      <c r="J1298" s="16">
        <f>VLOOKUP(A1298,Sheet2!A:H,8,)</f>
        <v>0</v>
      </c>
      <c r="K1298" s="16"/>
      <c r="L1298" s="16"/>
      <c r="M1298" s="16"/>
      <c r="N1298" s="22"/>
      <c r="O1298" s="22"/>
    </row>
    <row r="1299" spans="1:15" ht="16" outlineLevel="3" x14ac:dyDescent="0.35">
      <c r="A1299" s="4" t="s">
        <v>2350</v>
      </c>
      <c r="B1299" s="5" t="s">
        <v>1143</v>
      </c>
      <c r="C1299" s="5">
        <v>7</v>
      </c>
      <c r="D1299" s="8">
        <v>2.0355597923472158E-3</v>
      </c>
      <c r="E1299" s="6">
        <v>46274</v>
      </c>
      <c r="F1299" s="6">
        <v>46281</v>
      </c>
      <c r="G1299" s="16">
        <f>VLOOKUP(A1299,Sheet2!A:G,7,)</f>
        <v>0</v>
      </c>
      <c r="H1299" s="16">
        <v>0</v>
      </c>
      <c r="I1299" s="19">
        <f t="shared" si="44"/>
        <v>0</v>
      </c>
      <c r="J1299" s="16">
        <f>VLOOKUP(A1299,Sheet2!A:H,8,)</f>
        <v>0</v>
      </c>
      <c r="K1299" s="16"/>
      <c r="L1299" s="16"/>
      <c r="M1299" s="16"/>
      <c r="N1299" s="22"/>
      <c r="O1299" s="22"/>
    </row>
    <row r="1300" spans="1:15" ht="16" outlineLevel="3" x14ac:dyDescent="0.35">
      <c r="A1300" s="4" t="s">
        <v>2351</v>
      </c>
      <c r="B1300" s="5" t="s">
        <v>1144</v>
      </c>
      <c r="C1300" s="5">
        <v>6</v>
      </c>
      <c r="D1300" s="8">
        <v>2.0355597923472158E-3</v>
      </c>
      <c r="E1300" s="6">
        <v>46277</v>
      </c>
      <c r="F1300" s="6">
        <v>46282</v>
      </c>
      <c r="G1300" s="16">
        <f>VLOOKUP(A1300,Sheet2!A:G,7,)</f>
        <v>1</v>
      </c>
      <c r="H1300" s="16">
        <v>0.2</v>
      </c>
      <c r="I1300" s="19">
        <f t="shared" si="44"/>
        <v>0</v>
      </c>
      <c r="J1300" s="16">
        <f>VLOOKUP(A1300,Sheet2!A:H,8,)</f>
        <v>0.2</v>
      </c>
      <c r="K1300" s="16"/>
      <c r="L1300" s="16"/>
      <c r="M1300" s="16"/>
      <c r="N1300" s="22"/>
      <c r="O1300" s="22"/>
    </row>
    <row r="1301" spans="1:15" ht="16" outlineLevel="3" x14ac:dyDescent="0.35">
      <c r="A1301" s="4" t="s">
        <v>2352</v>
      </c>
      <c r="B1301" s="5" t="s">
        <v>1145</v>
      </c>
      <c r="C1301" s="5">
        <v>8</v>
      </c>
      <c r="D1301" s="8">
        <v>2.8352439964836215E-2</v>
      </c>
      <c r="E1301" s="6">
        <v>46277</v>
      </c>
      <c r="F1301" s="6">
        <v>46285</v>
      </c>
      <c r="G1301" s="16">
        <f>VLOOKUP(A1301,Sheet2!A:G,7,)</f>
        <v>0</v>
      </c>
      <c r="H1301" s="16">
        <v>0</v>
      </c>
      <c r="I1301" s="19">
        <f t="shared" si="44"/>
        <v>0</v>
      </c>
      <c r="J1301" s="16">
        <f>VLOOKUP(A1301,Sheet2!A:H,8,)</f>
        <v>0</v>
      </c>
      <c r="K1301" s="16"/>
      <c r="L1301" s="16"/>
      <c r="M1301" s="16"/>
      <c r="N1301" s="22"/>
      <c r="O1301" s="22"/>
    </row>
    <row r="1302" spans="1:15" ht="16" outlineLevel="3" x14ac:dyDescent="0.35">
      <c r="A1302" s="4" t="s">
        <v>2353</v>
      </c>
      <c r="B1302" s="5" t="s">
        <v>1146</v>
      </c>
      <c r="C1302" s="5">
        <v>6</v>
      </c>
      <c r="D1302" s="8">
        <v>2.0355597923472158E-3</v>
      </c>
      <c r="E1302" s="6">
        <v>46286</v>
      </c>
      <c r="F1302" s="6">
        <v>46293</v>
      </c>
      <c r="G1302" s="16">
        <f>VLOOKUP(A1302,Sheet2!A:G,7,)</f>
        <v>0</v>
      </c>
      <c r="H1302" s="16">
        <v>0.2</v>
      </c>
      <c r="I1302" s="19">
        <f t="shared" si="44"/>
        <v>0</v>
      </c>
      <c r="J1302" s="16">
        <f>VLOOKUP(A1302,Sheet2!A:H,8,)</f>
        <v>0.2</v>
      </c>
      <c r="K1302" s="16"/>
      <c r="L1302" s="16"/>
      <c r="M1302" s="16"/>
      <c r="N1302" s="22"/>
      <c r="O1302" s="22"/>
    </row>
    <row r="1303" spans="1:15" ht="16" outlineLevel="3" x14ac:dyDescent="0.35">
      <c r="A1303" s="4" t="s">
        <v>2354</v>
      </c>
      <c r="B1303" s="5" t="s">
        <v>1147</v>
      </c>
      <c r="C1303" s="5">
        <v>8</v>
      </c>
      <c r="D1303" s="8">
        <v>2.8352439964836215E-2</v>
      </c>
      <c r="E1303" s="6">
        <v>46286</v>
      </c>
      <c r="F1303" s="6">
        <v>46295</v>
      </c>
      <c r="G1303" s="16">
        <f>VLOOKUP(A1303,Sheet2!A:G,7,)</f>
        <v>0</v>
      </c>
      <c r="H1303" s="16">
        <v>0</v>
      </c>
      <c r="I1303" s="19">
        <f t="shared" si="44"/>
        <v>0</v>
      </c>
      <c r="J1303" s="16">
        <f>VLOOKUP(A1303,Sheet2!A:H,8,)</f>
        <v>0</v>
      </c>
      <c r="K1303" s="16"/>
      <c r="L1303" s="16"/>
      <c r="M1303" s="16"/>
      <c r="N1303" s="22"/>
      <c r="O1303" s="22"/>
    </row>
    <row r="1304" spans="1:15" ht="16" outlineLevel="3" x14ac:dyDescent="0.35">
      <c r="A1304" s="4" t="s">
        <v>2355</v>
      </c>
      <c r="B1304" s="5" t="s">
        <v>1148</v>
      </c>
      <c r="C1304" s="5">
        <v>6</v>
      </c>
      <c r="D1304" s="8">
        <v>2.0355597923472158E-3</v>
      </c>
      <c r="E1304" s="6">
        <v>46296</v>
      </c>
      <c r="F1304" s="6">
        <v>46302</v>
      </c>
      <c r="G1304" s="16">
        <f>VLOOKUP(A1304,Sheet2!A:G,7,)</f>
        <v>0</v>
      </c>
      <c r="H1304" s="16">
        <v>0.2</v>
      </c>
      <c r="I1304" s="19">
        <f t="shared" si="44"/>
        <v>0</v>
      </c>
      <c r="J1304" s="16">
        <f>VLOOKUP(A1304,Sheet2!A:H,8,)</f>
        <v>0.2</v>
      </c>
      <c r="K1304" s="16"/>
      <c r="L1304" s="16"/>
      <c r="M1304" s="16"/>
      <c r="N1304" s="22"/>
      <c r="O1304" s="22"/>
    </row>
    <row r="1305" spans="1:15" ht="16" outlineLevel="3" x14ac:dyDescent="0.35">
      <c r="A1305" s="4" t="s">
        <v>2356</v>
      </c>
      <c r="B1305" s="5" t="s">
        <v>1149</v>
      </c>
      <c r="C1305" s="5">
        <v>8</v>
      </c>
      <c r="D1305" s="8">
        <v>2.8352439964836215E-2</v>
      </c>
      <c r="E1305" s="6">
        <v>46296</v>
      </c>
      <c r="F1305" s="6">
        <v>46305</v>
      </c>
      <c r="G1305" s="16">
        <f>VLOOKUP(A1305,Sheet2!A:G,7,)</f>
        <v>0</v>
      </c>
      <c r="H1305" s="16">
        <v>0</v>
      </c>
      <c r="I1305" s="19">
        <f t="shared" si="44"/>
        <v>0</v>
      </c>
      <c r="J1305" s="16">
        <f>VLOOKUP(A1305,Sheet2!A:H,8,)</f>
        <v>0</v>
      </c>
      <c r="K1305" s="16"/>
      <c r="L1305" s="16"/>
      <c r="M1305" s="16"/>
      <c r="N1305" s="22"/>
      <c r="O1305" s="22"/>
    </row>
    <row r="1306" spans="1:15" ht="16" outlineLevel="3" x14ac:dyDescent="0.35">
      <c r="A1306" s="4" t="s">
        <v>2357</v>
      </c>
      <c r="B1306" s="5" t="s">
        <v>1150</v>
      </c>
      <c r="C1306" s="5">
        <v>6</v>
      </c>
      <c r="D1306" s="8">
        <v>2.0355597923472158E-3</v>
      </c>
      <c r="E1306" s="6">
        <v>46306</v>
      </c>
      <c r="F1306" s="6">
        <v>46312</v>
      </c>
      <c r="G1306" s="16">
        <f>VLOOKUP(A1306,Sheet2!A:G,7,)</f>
        <v>0</v>
      </c>
      <c r="H1306" s="16">
        <v>0.2</v>
      </c>
      <c r="I1306" s="19">
        <f t="shared" si="44"/>
        <v>0</v>
      </c>
      <c r="J1306" s="16">
        <f>VLOOKUP(A1306,Sheet2!A:H,8,)</f>
        <v>0.2</v>
      </c>
      <c r="K1306" s="16"/>
      <c r="L1306" s="16"/>
      <c r="M1306" s="16"/>
      <c r="N1306" s="22"/>
      <c r="O1306" s="22"/>
    </row>
    <row r="1307" spans="1:15" ht="16" outlineLevel="3" x14ac:dyDescent="0.35">
      <c r="A1307" s="4" t="s">
        <v>2358</v>
      </c>
      <c r="B1307" s="5" t="s">
        <v>1151</v>
      </c>
      <c r="C1307" s="5">
        <v>8</v>
      </c>
      <c r="D1307" s="8">
        <v>2.8352439964836215E-2</v>
      </c>
      <c r="E1307" s="6">
        <v>46306</v>
      </c>
      <c r="F1307" s="6">
        <v>46314</v>
      </c>
      <c r="G1307" s="16">
        <f>VLOOKUP(A1307,Sheet2!A:G,7,)</f>
        <v>0</v>
      </c>
      <c r="H1307" s="16">
        <v>0</v>
      </c>
      <c r="I1307" s="19">
        <f t="shared" si="44"/>
        <v>0</v>
      </c>
      <c r="J1307" s="16">
        <f>VLOOKUP(A1307,Sheet2!A:H,8,)</f>
        <v>0</v>
      </c>
      <c r="K1307" s="16"/>
      <c r="L1307" s="16"/>
      <c r="M1307" s="16"/>
      <c r="N1307" s="22"/>
      <c r="O1307" s="22"/>
    </row>
    <row r="1308" spans="1:15" ht="16" outlineLevel="3" x14ac:dyDescent="0.35">
      <c r="A1308" s="4" t="s">
        <v>2359</v>
      </c>
      <c r="B1308" s="5" t="s">
        <v>1152</v>
      </c>
      <c r="C1308" s="5">
        <v>6</v>
      </c>
      <c r="D1308" s="8">
        <v>2.0355597923472158E-3</v>
      </c>
      <c r="E1308" s="6">
        <v>46315</v>
      </c>
      <c r="F1308" s="6">
        <v>46321</v>
      </c>
      <c r="G1308" s="16">
        <f>VLOOKUP(A1308,Sheet2!A:G,7,)</f>
        <v>0</v>
      </c>
      <c r="H1308" s="16">
        <v>0.2</v>
      </c>
      <c r="I1308" s="19">
        <f t="shared" si="44"/>
        <v>0</v>
      </c>
      <c r="J1308" s="16">
        <f>VLOOKUP(A1308,Sheet2!A:H,8,)</f>
        <v>0.2</v>
      </c>
      <c r="K1308" s="16"/>
      <c r="L1308" s="16"/>
      <c r="M1308" s="16"/>
      <c r="N1308" s="22"/>
      <c r="O1308" s="22"/>
    </row>
    <row r="1309" spans="1:15" ht="16" outlineLevel="3" x14ac:dyDescent="0.35">
      <c r="A1309" s="4" t="s">
        <v>2360</v>
      </c>
      <c r="B1309" s="5" t="s">
        <v>1153</v>
      </c>
      <c r="C1309" s="5">
        <v>8</v>
      </c>
      <c r="D1309" s="8">
        <v>2.8352439964836215E-2</v>
      </c>
      <c r="E1309" s="6">
        <v>46315</v>
      </c>
      <c r="F1309" s="6">
        <v>46323</v>
      </c>
      <c r="G1309" s="16">
        <f>VLOOKUP(A1309,Sheet2!A:G,7,)</f>
        <v>0</v>
      </c>
      <c r="H1309" s="16">
        <v>0</v>
      </c>
      <c r="I1309" s="19">
        <f t="shared" si="44"/>
        <v>0</v>
      </c>
      <c r="J1309" s="16">
        <f>VLOOKUP(A1309,Sheet2!A:H,8,)</f>
        <v>0</v>
      </c>
      <c r="K1309" s="16"/>
      <c r="L1309" s="16"/>
      <c r="M1309" s="16"/>
      <c r="N1309" s="22"/>
      <c r="O1309" s="22"/>
    </row>
    <row r="1310" spans="1:15" ht="16" outlineLevel="3" x14ac:dyDescent="0.35">
      <c r="A1310" s="4" t="s">
        <v>2361</v>
      </c>
      <c r="B1310" s="5" t="s">
        <v>1154</v>
      </c>
      <c r="C1310" s="5">
        <v>6</v>
      </c>
      <c r="D1310" s="8">
        <v>2.0355597923472158E-3</v>
      </c>
      <c r="E1310" s="6">
        <v>46322</v>
      </c>
      <c r="F1310" s="6">
        <v>46328</v>
      </c>
      <c r="G1310" s="16">
        <f>VLOOKUP(A1310,Sheet2!A:G,7,)</f>
        <v>0</v>
      </c>
      <c r="H1310" s="16">
        <v>0.2</v>
      </c>
      <c r="I1310" s="19">
        <f t="shared" si="44"/>
        <v>0</v>
      </c>
      <c r="J1310" s="16">
        <f>VLOOKUP(A1310,Sheet2!A:H,8,)</f>
        <v>0.2</v>
      </c>
      <c r="K1310" s="16"/>
      <c r="L1310" s="16"/>
      <c r="M1310" s="16"/>
      <c r="N1310" s="22"/>
      <c r="O1310" s="22"/>
    </row>
    <row r="1311" spans="1:15" ht="16" outlineLevel="3" x14ac:dyDescent="0.35">
      <c r="A1311" s="4" t="s">
        <v>2362</v>
      </c>
      <c r="B1311" s="5" t="s">
        <v>1155</v>
      </c>
      <c r="C1311" s="5">
        <v>6</v>
      </c>
      <c r="D1311" s="8">
        <v>2.0355597923472158E-3</v>
      </c>
      <c r="E1311" s="6">
        <v>46324</v>
      </c>
      <c r="F1311" s="6">
        <v>46330</v>
      </c>
      <c r="G1311" s="16">
        <f>VLOOKUP(A1311,Sheet2!A:G,7,)</f>
        <v>0</v>
      </c>
      <c r="H1311" s="16">
        <v>0.2</v>
      </c>
      <c r="I1311" s="19">
        <f t="shared" si="44"/>
        <v>0</v>
      </c>
      <c r="J1311" s="16">
        <f>VLOOKUP(A1311,Sheet2!A:H,8,)</f>
        <v>0.2</v>
      </c>
      <c r="K1311" s="16"/>
      <c r="L1311" s="16"/>
      <c r="M1311" s="16"/>
      <c r="N1311" s="22"/>
      <c r="O1311" s="22"/>
    </row>
    <row r="1312" spans="1:15" ht="16" outlineLevel="3" x14ac:dyDescent="0.35">
      <c r="A1312" s="4" t="s">
        <v>2363</v>
      </c>
      <c r="B1312" s="5" t="s">
        <v>1156</v>
      </c>
      <c r="C1312" s="5">
        <v>6</v>
      </c>
      <c r="D1312" s="8">
        <v>2.0355597923472158E-3</v>
      </c>
      <c r="E1312" s="6">
        <v>46324</v>
      </c>
      <c r="F1312" s="6">
        <v>46330</v>
      </c>
      <c r="G1312" s="16">
        <f>VLOOKUP(A1312,Sheet2!A:G,7,)</f>
        <v>0</v>
      </c>
      <c r="H1312" s="16">
        <v>0.2</v>
      </c>
      <c r="I1312" s="19">
        <f t="shared" si="44"/>
        <v>0</v>
      </c>
      <c r="J1312" s="16">
        <f>VLOOKUP(A1312,Sheet2!A:H,8,)</f>
        <v>0.2</v>
      </c>
      <c r="K1312" s="16"/>
      <c r="L1312" s="16"/>
      <c r="M1312" s="16"/>
      <c r="N1312" s="22"/>
      <c r="O1312" s="22"/>
    </row>
    <row r="1313" spans="1:15" ht="16" outlineLevel="3" x14ac:dyDescent="0.35">
      <c r="A1313" s="4" t="s">
        <v>2364</v>
      </c>
      <c r="B1313" s="5" t="s">
        <v>1157</v>
      </c>
      <c r="C1313" s="5">
        <v>6</v>
      </c>
      <c r="D1313" s="8">
        <v>2.0355597923472158E-3</v>
      </c>
      <c r="E1313" s="6">
        <v>46324</v>
      </c>
      <c r="F1313" s="6">
        <v>46330</v>
      </c>
      <c r="G1313" s="16">
        <f>VLOOKUP(A1313,Sheet2!A:G,7,)</f>
        <v>0</v>
      </c>
      <c r="H1313" s="16">
        <v>0</v>
      </c>
      <c r="I1313" s="19">
        <f t="shared" si="44"/>
        <v>0</v>
      </c>
      <c r="J1313" s="16">
        <f>VLOOKUP(A1313,Sheet2!A:H,8,)</f>
        <v>0</v>
      </c>
      <c r="K1313" s="16"/>
      <c r="L1313" s="16"/>
      <c r="M1313" s="16"/>
      <c r="N1313" s="22"/>
      <c r="O1313" s="22"/>
    </row>
    <row r="1314" spans="1:15" ht="16" outlineLevel="3" x14ac:dyDescent="0.35">
      <c r="A1314" s="4" t="s">
        <v>2365</v>
      </c>
      <c r="B1314" s="5" t="s">
        <v>1158</v>
      </c>
      <c r="C1314" s="5">
        <v>6</v>
      </c>
      <c r="D1314" s="8">
        <v>2.0355597923472158E-3</v>
      </c>
      <c r="E1314" s="6">
        <v>46331</v>
      </c>
      <c r="F1314" s="6">
        <v>46337</v>
      </c>
      <c r="G1314" s="16">
        <f>VLOOKUP(A1314,Sheet2!A:G,7,)</f>
        <v>0</v>
      </c>
      <c r="H1314" s="16">
        <v>0.2</v>
      </c>
      <c r="I1314" s="19">
        <f t="shared" si="44"/>
        <v>0</v>
      </c>
      <c r="J1314" s="16">
        <f>VLOOKUP(A1314,Sheet2!A:H,8,)</f>
        <v>0.2</v>
      </c>
      <c r="K1314" s="16"/>
      <c r="L1314" s="16"/>
      <c r="M1314" s="16"/>
      <c r="N1314" s="22"/>
      <c r="O1314" s="22"/>
    </row>
    <row r="1315" spans="1:15" ht="16" outlineLevel="3" x14ac:dyDescent="0.35">
      <c r="A1315" s="4" t="s">
        <v>2366</v>
      </c>
      <c r="B1315" s="5" t="s">
        <v>1159</v>
      </c>
      <c r="C1315" s="5">
        <v>6</v>
      </c>
      <c r="D1315" s="8">
        <v>2.0355597923472158E-3</v>
      </c>
      <c r="E1315" s="6">
        <v>46338</v>
      </c>
      <c r="F1315" s="6">
        <v>46344</v>
      </c>
      <c r="G1315" s="16">
        <f>VLOOKUP(A1315,Sheet2!A:G,7,)</f>
        <v>0</v>
      </c>
      <c r="H1315" s="16">
        <v>0</v>
      </c>
      <c r="I1315" s="19">
        <f t="shared" si="44"/>
        <v>0</v>
      </c>
      <c r="J1315" s="16">
        <f>VLOOKUP(A1315,Sheet2!A:H,8,)</f>
        <v>0</v>
      </c>
      <c r="K1315" s="16"/>
      <c r="L1315" s="16"/>
      <c r="M1315" s="16"/>
      <c r="N1315" s="22"/>
      <c r="O1315" s="22"/>
    </row>
    <row r="1316" spans="1:15" ht="16" outlineLevel="3" x14ac:dyDescent="0.35">
      <c r="A1316" s="4" t="s">
        <v>2367</v>
      </c>
      <c r="B1316" s="5" t="s">
        <v>1160</v>
      </c>
      <c r="C1316" s="5">
        <v>6</v>
      </c>
      <c r="D1316" s="8">
        <v>2.0355597923472158E-3</v>
      </c>
      <c r="E1316" s="6">
        <v>46345</v>
      </c>
      <c r="F1316" s="6">
        <v>46351</v>
      </c>
      <c r="G1316" s="16">
        <f>VLOOKUP(A1316,Sheet2!A:G,7,)</f>
        <v>0</v>
      </c>
      <c r="H1316" s="16">
        <v>0.2</v>
      </c>
      <c r="I1316" s="19">
        <f t="shared" si="44"/>
        <v>0</v>
      </c>
      <c r="J1316" s="16">
        <f>VLOOKUP(A1316,Sheet2!A:H,8,)</f>
        <v>0.2</v>
      </c>
      <c r="K1316" s="16"/>
      <c r="L1316" s="16"/>
      <c r="M1316" s="16"/>
      <c r="N1316" s="22"/>
      <c r="O1316" s="22"/>
    </row>
    <row r="1317" spans="1:15" ht="16" outlineLevel="3" x14ac:dyDescent="0.35">
      <c r="A1317" s="4" t="s">
        <v>1161</v>
      </c>
      <c r="B1317" s="5"/>
      <c r="C1317" s="5">
        <v>106</v>
      </c>
      <c r="D1317" s="8"/>
      <c r="E1317" s="6">
        <v>46203</v>
      </c>
      <c r="F1317" s="6">
        <v>46327</v>
      </c>
      <c r="G1317" s="17"/>
      <c r="H1317" s="16"/>
      <c r="I1317" s="16"/>
      <c r="J1317" s="16"/>
      <c r="K1317" s="16"/>
      <c r="L1317" s="16"/>
      <c r="M1317" s="16"/>
    </row>
    <row r="1318" spans="1:15" ht="16" outlineLevel="3" x14ac:dyDescent="0.35">
      <c r="A1318" s="4" t="s">
        <v>2368</v>
      </c>
      <c r="B1318" s="5" t="s">
        <v>1162</v>
      </c>
      <c r="C1318" s="5">
        <v>10</v>
      </c>
      <c r="D1318" s="8">
        <v>2.6935905676669883E-2</v>
      </c>
      <c r="E1318" s="6">
        <v>46203</v>
      </c>
      <c r="F1318" s="6">
        <v>46214</v>
      </c>
      <c r="G1318" s="16">
        <f>VLOOKUP(A1318,Sheet2!A:G,7,)</f>
        <v>0</v>
      </c>
      <c r="H1318" s="16">
        <v>1</v>
      </c>
      <c r="I1318" s="19">
        <f t="shared" ref="I1318:I1325" si="45">IFERROR(J1318-H1318,0)</f>
        <v>0</v>
      </c>
      <c r="J1318" s="16">
        <f>VLOOKUP(A1318,Sheet2!A:H,8,)</f>
        <v>1</v>
      </c>
      <c r="K1318" s="16"/>
      <c r="L1318" s="16"/>
      <c r="M1318" s="16"/>
      <c r="N1318" s="22"/>
      <c r="O1318" s="22"/>
    </row>
    <row r="1319" spans="1:15" ht="16" outlineLevel="3" x14ac:dyDescent="0.35">
      <c r="A1319" s="4" t="s">
        <v>2369</v>
      </c>
      <c r="B1319" s="5" t="s">
        <v>1163</v>
      </c>
      <c r="C1319" s="5">
        <v>14</v>
      </c>
      <c r="D1319" s="8">
        <v>9.7220595926549858E-2</v>
      </c>
      <c r="E1319" s="6">
        <v>46215</v>
      </c>
      <c r="F1319" s="6">
        <v>46230</v>
      </c>
      <c r="G1319" s="16">
        <f>VLOOKUP(A1319,Sheet2!A:G,7,)</f>
        <v>0</v>
      </c>
      <c r="H1319" s="16">
        <v>1</v>
      </c>
      <c r="I1319" s="19">
        <f t="shared" si="45"/>
        <v>0</v>
      </c>
      <c r="J1319" s="16">
        <f>VLOOKUP(A1319,Sheet2!A:H,8,)</f>
        <v>1</v>
      </c>
      <c r="K1319" s="16"/>
      <c r="L1319" s="16"/>
      <c r="M1319" s="16"/>
      <c r="N1319" s="22"/>
      <c r="O1319" s="22"/>
    </row>
    <row r="1320" spans="1:15" ht="16" outlineLevel="3" x14ac:dyDescent="0.35">
      <c r="A1320" s="4" t="s">
        <v>2370</v>
      </c>
      <c r="B1320" s="5" t="s">
        <v>1164</v>
      </c>
      <c r="C1320" s="5">
        <v>15</v>
      </c>
      <c r="D1320" s="8">
        <v>8.0807717030009635E-2</v>
      </c>
      <c r="E1320" s="6">
        <v>46231</v>
      </c>
      <c r="F1320" s="6">
        <v>46247</v>
      </c>
      <c r="G1320" s="16">
        <f>VLOOKUP(A1320,Sheet2!A:G,7,)</f>
        <v>0</v>
      </c>
      <c r="H1320" s="16">
        <v>1</v>
      </c>
      <c r="I1320" s="19">
        <f t="shared" si="45"/>
        <v>0</v>
      </c>
      <c r="J1320" s="16">
        <f>VLOOKUP(A1320,Sheet2!A:H,8,)</f>
        <v>1</v>
      </c>
      <c r="K1320" s="16"/>
      <c r="L1320" s="16"/>
      <c r="M1320" s="16"/>
      <c r="N1320" s="22"/>
      <c r="O1320" s="22"/>
    </row>
    <row r="1321" spans="1:15" ht="16" outlineLevel="3" x14ac:dyDescent="0.35">
      <c r="A1321" s="4" t="s">
        <v>2371</v>
      </c>
      <c r="B1321" s="5" t="s">
        <v>1165</v>
      </c>
      <c r="C1321" s="5">
        <v>14</v>
      </c>
      <c r="D1321" s="8">
        <v>2.6935905676669883E-2</v>
      </c>
      <c r="E1321" s="6">
        <v>46249</v>
      </c>
      <c r="F1321" s="6">
        <v>46264</v>
      </c>
      <c r="G1321" s="16">
        <f>VLOOKUP(A1321,Sheet2!A:G,7,)</f>
        <v>0</v>
      </c>
      <c r="H1321" s="16">
        <v>1</v>
      </c>
      <c r="I1321" s="19">
        <f t="shared" si="45"/>
        <v>0</v>
      </c>
      <c r="J1321" s="16">
        <f>VLOOKUP(A1321,Sheet2!A:H,8,)</f>
        <v>1</v>
      </c>
      <c r="K1321" s="16"/>
      <c r="L1321" s="16"/>
      <c r="M1321" s="16"/>
      <c r="N1321" s="22"/>
      <c r="O1321" s="22"/>
    </row>
    <row r="1322" spans="1:15" ht="16" outlineLevel="3" x14ac:dyDescent="0.35">
      <c r="A1322" s="4" t="s">
        <v>2372</v>
      </c>
      <c r="B1322" s="5" t="s">
        <v>1166</v>
      </c>
      <c r="C1322" s="5">
        <v>10</v>
      </c>
      <c r="D1322" s="8">
        <v>2.6935905676669883E-2</v>
      </c>
      <c r="E1322" s="6">
        <v>46265</v>
      </c>
      <c r="F1322" s="6">
        <v>46275</v>
      </c>
      <c r="G1322" s="16">
        <f>VLOOKUP(A1322,Sheet2!A:G,7,)</f>
        <v>0</v>
      </c>
      <c r="H1322" s="16">
        <v>0.95</v>
      </c>
      <c r="I1322" s="19">
        <f t="shared" si="45"/>
        <v>0</v>
      </c>
      <c r="J1322" s="16">
        <f>VLOOKUP(A1322,Sheet2!A:H,8,)</f>
        <v>0.95</v>
      </c>
      <c r="K1322" s="16"/>
      <c r="L1322" s="16"/>
      <c r="M1322" s="16"/>
      <c r="N1322" s="22"/>
      <c r="O1322" s="22"/>
    </row>
    <row r="1323" spans="1:15" ht="16" outlineLevel="3" x14ac:dyDescent="0.35">
      <c r="A1323" s="4" t="s">
        <v>2373</v>
      </c>
      <c r="B1323" s="5" t="s">
        <v>1167</v>
      </c>
      <c r="C1323" s="5">
        <v>14</v>
      </c>
      <c r="D1323" s="8">
        <v>9.7220595926549858E-2</v>
      </c>
      <c r="E1323" s="6">
        <v>46277</v>
      </c>
      <c r="F1323" s="6">
        <v>46293</v>
      </c>
      <c r="G1323" s="16">
        <f>VLOOKUP(A1323,Sheet2!A:G,7,)</f>
        <v>0</v>
      </c>
      <c r="H1323" s="16">
        <v>0.9</v>
      </c>
      <c r="I1323" s="19">
        <f t="shared" si="45"/>
        <v>0</v>
      </c>
      <c r="J1323" s="16">
        <f>VLOOKUP(A1323,Sheet2!A:H,8,)</f>
        <v>0.9</v>
      </c>
      <c r="K1323" s="16"/>
      <c r="L1323" s="16"/>
      <c r="M1323" s="16"/>
      <c r="N1323" s="22"/>
      <c r="O1323" s="22"/>
    </row>
    <row r="1324" spans="1:15" ht="16" outlineLevel="3" x14ac:dyDescent="0.35">
      <c r="A1324" s="4" t="s">
        <v>2374</v>
      </c>
      <c r="B1324" s="5" t="s">
        <v>1168</v>
      </c>
      <c r="C1324" s="5">
        <v>15</v>
      </c>
      <c r="D1324" s="8">
        <v>8.0807717030009635E-2</v>
      </c>
      <c r="E1324" s="6">
        <v>46294</v>
      </c>
      <c r="F1324" s="6">
        <v>46310</v>
      </c>
      <c r="G1324" s="16">
        <f>VLOOKUP(A1324,Sheet2!A:G,7,)</f>
        <v>0</v>
      </c>
      <c r="H1324" s="16">
        <v>0.9</v>
      </c>
      <c r="I1324" s="19">
        <f t="shared" si="45"/>
        <v>0</v>
      </c>
      <c r="J1324" s="16">
        <f>VLOOKUP(A1324,Sheet2!A:H,8,)</f>
        <v>0.9</v>
      </c>
      <c r="K1324" s="16"/>
      <c r="L1324" s="16"/>
      <c r="M1324" s="16"/>
      <c r="N1324" s="22"/>
      <c r="O1324" s="22"/>
    </row>
    <row r="1325" spans="1:15" ht="16" outlineLevel="3" x14ac:dyDescent="0.35">
      <c r="A1325" s="4" t="s">
        <v>2375</v>
      </c>
      <c r="B1325" s="5" t="s">
        <v>1169</v>
      </c>
      <c r="C1325" s="5">
        <v>14</v>
      </c>
      <c r="D1325" s="8">
        <v>2.6935905676669883E-2</v>
      </c>
      <c r="E1325" s="6">
        <v>46312</v>
      </c>
      <c r="F1325" s="6">
        <v>46327</v>
      </c>
      <c r="G1325" s="16">
        <f>VLOOKUP(A1325,Sheet2!A:G,7,)</f>
        <v>0</v>
      </c>
      <c r="H1325" s="16">
        <v>0.8</v>
      </c>
      <c r="I1325" s="19">
        <f t="shared" si="45"/>
        <v>0</v>
      </c>
      <c r="J1325" s="16">
        <f>VLOOKUP(A1325,Sheet2!A:H,8,)</f>
        <v>0.8</v>
      </c>
      <c r="K1325" s="16"/>
      <c r="L1325" s="16"/>
      <c r="M1325" s="16"/>
      <c r="N1325" s="22"/>
      <c r="O1325" s="22"/>
    </row>
    <row r="1326" spans="1:15" ht="16" outlineLevel="3" x14ac:dyDescent="0.35">
      <c r="A1326" s="4" t="s">
        <v>1170</v>
      </c>
      <c r="B1326" s="5"/>
      <c r="C1326" s="5">
        <v>180</v>
      </c>
      <c r="D1326" s="8"/>
      <c r="E1326" s="6">
        <v>46182</v>
      </c>
      <c r="F1326" s="6">
        <v>46392</v>
      </c>
      <c r="G1326" s="17"/>
      <c r="H1326" s="16"/>
      <c r="I1326" s="16"/>
      <c r="J1326" s="16"/>
      <c r="K1326" s="16"/>
      <c r="L1326" s="16"/>
      <c r="M1326" s="16"/>
    </row>
    <row r="1327" spans="1:15" ht="16" outlineLevel="3" x14ac:dyDescent="0.35">
      <c r="A1327" s="4" t="s">
        <v>2376</v>
      </c>
      <c r="B1327" s="5" t="s">
        <v>1171</v>
      </c>
      <c r="C1327" s="5">
        <v>10</v>
      </c>
      <c r="D1327" s="8">
        <v>7.542454643947127E-3</v>
      </c>
      <c r="E1327" s="6">
        <v>46182</v>
      </c>
      <c r="F1327" s="6">
        <v>46193</v>
      </c>
      <c r="G1327" s="16">
        <f>VLOOKUP(A1327,Sheet2!A:G,7,)</f>
        <v>0</v>
      </c>
      <c r="H1327" s="16">
        <v>1</v>
      </c>
      <c r="I1327" s="19">
        <f t="shared" ref="I1327:I1347" si="46">IFERROR(J1327-H1327,0)</f>
        <v>0</v>
      </c>
      <c r="J1327" s="16">
        <f>VLOOKUP(A1327,Sheet2!A:H,8,)</f>
        <v>1</v>
      </c>
      <c r="K1327" s="16"/>
      <c r="L1327" s="16"/>
      <c r="M1327" s="16"/>
      <c r="N1327" s="22"/>
      <c r="O1327" s="22"/>
    </row>
    <row r="1328" spans="1:15" ht="16" outlineLevel="3" x14ac:dyDescent="0.35">
      <c r="A1328" s="4" t="s">
        <v>2377</v>
      </c>
      <c r="B1328" s="5" t="s">
        <v>1172</v>
      </c>
      <c r="C1328" s="5">
        <v>12</v>
      </c>
      <c r="D1328" s="8">
        <v>1.5084909287894254E-2</v>
      </c>
      <c r="E1328" s="6">
        <v>46194</v>
      </c>
      <c r="F1328" s="6">
        <v>46207</v>
      </c>
      <c r="G1328" s="16">
        <f>VLOOKUP(A1328,Sheet2!A:G,7,)</f>
        <v>0</v>
      </c>
      <c r="H1328" s="16">
        <v>1</v>
      </c>
      <c r="I1328" s="19">
        <f t="shared" si="46"/>
        <v>0</v>
      </c>
      <c r="J1328" s="16">
        <f>VLOOKUP(A1328,Sheet2!A:H,8,)</f>
        <v>1</v>
      </c>
      <c r="K1328" s="16"/>
      <c r="L1328" s="16"/>
      <c r="M1328" s="16"/>
      <c r="N1328" s="22"/>
      <c r="O1328" s="22"/>
    </row>
    <row r="1329" spans="1:15" ht="16" outlineLevel="3" x14ac:dyDescent="0.35">
      <c r="A1329" s="4" t="s">
        <v>2378</v>
      </c>
      <c r="B1329" s="5" t="s">
        <v>1173</v>
      </c>
      <c r="C1329" s="5">
        <v>12</v>
      </c>
      <c r="D1329" s="8">
        <v>4.5254727863682752E-3</v>
      </c>
      <c r="E1329" s="6">
        <v>46194</v>
      </c>
      <c r="F1329" s="6">
        <v>46207</v>
      </c>
      <c r="G1329" s="16">
        <f>VLOOKUP(A1329,Sheet2!A:G,7,)</f>
        <v>0</v>
      </c>
      <c r="H1329" s="16">
        <v>1</v>
      </c>
      <c r="I1329" s="19">
        <f t="shared" si="46"/>
        <v>0</v>
      </c>
      <c r="J1329" s="16">
        <f>VLOOKUP(A1329,Sheet2!A:H,8,)</f>
        <v>1</v>
      </c>
      <c r="K1329" s="16"/>
      <c r="L1329" s="16"/>
      <c r="M1329" s="16"/>
      <c r="N1329" s="22"/>
      <c r="O1329" s="22"/>
    </row>
    <row r="1330" spans="1:15" ht="16" outlineLevel="3" x14ac:dyDescent="0.35">
      <c r="A1330" s="4" t="s">
        <v>2379</v>
      </c>
      <c r="B1330" s="5" t="s">
        <v>1174</v>
      </c>
      <c r="C1330" s="5">
        <v>14</v>
      </c>
      <c r="D1330" s="8">
        <v>3.016981857578851E-3</v>
      </c>
      <c r="E1330" s="6">
        <v>46208</v>
      </c>
      <c r="F1330" s="6">
        <v>46223</v>
      </c>
      <c r="G1330" s="16">
        <f>VLOOKUP(A1330,Sheet2!A:G,7,)</f>
        <v>0</v>
      </c>
      <c r="H1330" s="16">
        <v>1</v>
      </c>
      <c r="I1330" s="19">
        <f t="shared" si="46"/>
        <v>0</v>
      </c>
      <c r="J1330" s="16">
        <f>VLOOKUP(A1330,Sheet2!A:H,8,)</f>
        <v>1</v>
      </c>
      <c r="K1330" s="16"/>
      <c r="L1330" s="16"/>
      <c r="M1330" s="16"/>
      <c r="N1330" s="22"/>
      <c r="O1330" s="22"/>
    </row>
    <row r="1331" spans="1:15" ht="16" outlineLevel="3" x14ac:dyDescent="0.35">
      <c r="A1331" s="4" t="s">
        <v>2380</v>
      </c>
      <c r="B1331" s="5" t="s">
        <v>1175</v>
      </c>
      <c r="C1331" s="5">
        <v>10</v>
      </c>
      <c r="D1331" s="8">
        <v>7.542454643947127E-3</v>
      </c>
      <c r="E1331" s="6">
        <v>46224</v>
      </c>
      <c r="F1331" s="6">
        <v>46235</v>
      </c>
      <c r="G1331" s="16">
        <f>VLOOKUP(A1331,Sheet2!A:G,7,)</f>
        <v>0</v>
      </c>
      <c r="H1331" s="16">
        <v>1</v>
      </c>
      <c r="I1331" s="19">
        <f t="shared" si="46"/>
        <v>0</v>
      </c>
      <c r="J1331" s="16">
        <f>VLOOKUP(A1331,Sheet2!A:H,8,)</f>
        <v>1</v>
      </c>
      <c r="K1331" s="16"/>
      <c r="L1331" s="16"/>
      <c r="M1331" s="16"/>
      <c r="N1331" s="22"/>
      <c r="O1331" s="22"/>
    </row>
    <row r="1332" spans="1:15" ht="16" outlineLevel="3" x14ac:dyDescent="0.35">
      <c r="A1332" s="4" t="s">
        <v>2381</v>
      </c>
      <c r="B1332" s="5" t="s">
        <v>1176</v>
      </c>
      <c r="C1332" s="5">
        <v>12</v>
      </c>
      <c r="D1332" s="8">
        <v>1.5084909287894254E-2</v>
      </c>
      <c r="E1332" s="6">
        <v>46236</v>
      </c>
      <c r="F1332" s="6">
        <v>46249</v>
      </c>
      <c r="G1332" s="16">
        <f>VLOOKUP(A1332,Sheet2!A:G,7,)</f>
        <v>0</v>
      </c>
      <c r="H1332" s="16">
        <v>1</v>
      </c>
      <c r="I1332" s="19">
        <f t="shared" si="46"/>
        <v>0</v>
      </c>
      <c r="J1332" s="16">
        <f>VLOOKUP(A1332,Sheet2!A:H,8,)</f>
        <v>1</v>
      </c>
      <c r="K1332" s="16"/>
      <c r="L1332" s="16"/>
      <c r="M1332" s="16"/>
      <c r="N1332" s="22"/>
      <c r="O1332" s="22"/>
    </row>
    <row r="1333" spans="1:15" ht="16" outlineLevel="3" x14ac:dyDescent="0.35">
      <c r="A1333" s="4" t="s">
        <v>2382</v>
      </c>
      <c r="B1333" s="5" t="s">
        <v>1177</v>
      </c>
      <c r="C1333" s="5">
        <v>12</v>
      </c>
      <c r="D1333" s="8">
        <v>4.5254727863682752E-3</v>
      </c>
      <c r="E1333" s="6">
        <v>46236</v>
      </c>
      <c r="F1333" s="6">
        <v>46249</v>
      </c>
      <c r="G1333" s="16">
        <f>VLOOKUP(A1333,Sheet2!A:G,7,)</f>
        <v>0</v>
      </c>
      <c r="H1333" s="16">
        <v>1</v>
      </c>
      <c r="I1333" s="19">
        <f t="shared" si="46"/>
        <v>0</v>
      </c>
      <c r="J1333" s="16">
        <f>VLOOKUP(A1333,Sheet2!A:H,8,)</f>
        <v>1</v>
      </c>
      <c r="K1333" s="16"/>
      <c r="L1333" s="16"/>
      <c r="M1333" s="16"/>
      <c r="N1333" s="22"/>
      <c r="O1333" s="22"/>
    </row>
    <row r="1334" spans="1:15" ht="16" outlineLevel="3" x14ac:dyDescent="0.35">
      <c r="A1334" s="4" t="s">
        <v>2383</v>
      </c>
      <c r="B1334" s="5" t="s">
        <v>1178</v>
      </c>
      <c r="C1334" s="5">
        <v>14</v>
      </c>
      <c r="D1334" s="8">
        <v>3.016981857578851E-3</v>
      </c>
      <c r="E1334" s="6">
        <v>46250</v>
      </c>
      <c r="F1334" s="6">
        <v>46265</v>
      </c>
      <c r="G1334" s="16">
        <f>VLOOKUP(A1334,Sheet2!A:G,7,)</f>
        <v>0</v>
      </c>
      <c r="H1334" s="16">
        <v>1</v>
      </c>
      <c r="I1334" s="19">
        <f t="shared" si="46"/>
        <v>0</v>
      </c>
      <c r="J1334" s="16">
        <f>VLOOKUP(A1334,Sheet2!A:H,8,)</f>
        <v>1</v>
      </c>
      <c r="K1334" s="16"/>
      <c r="L1334" s="16"/>
      <c r="M1334" s="16"/>
      <c r="N1334" s="22"/>
      <c r="O1334" s="22"/>
    </row>
    <row r="1335" spans="1:15" ht="16" outlineLevel="3" x14ac:dyDescent="0.35">
      <c r="A1335" s="4" t="s">
        <v>2384</v>
      </c>
      <c r="B1335" s="5" t="s">
        <v>1179</v>
      </c>
      <c r="C1335" s="5">
        <v>10</v>
      </c>
      <c r="D1335" s="8">
        <v>7.542454643947127E-3</v>
      </c>
      <c r="E1335" s="6">
        <v>46266</v>
      </c>
      <c r="F1335" s="6">
        <v>46277</v>
      </c>
      <c r="G1335" s="16">
        <f>VLOOKUP(A1335,Sheet2!A:G,7,)</f>
        <v>0</v>
      </c>
      <c r="H1335" s="16">
        <v>1</v>
      </c>
      <c r="I1335" s="19">
        <f t="shared" si="46"/>
        <v>0</v>
      </c>
      <c r="J1335" s="16">
        <f>VLOOKUP(A1335,Sheet2!A:H,8,)</f>
        <v>1</v>
      </c>
      <c r="K1335" s="16"/>
      <c r="L1335" s="16"/>
      <c r="M1335" s="16"/>
      <c r="N1335" s="22"/>
      <c r="O1335" s="22"/>
    </row>
    <row r="1336" spans="1:15" ht="16" outlineLevel="3" x14ac:dyDescent="0.35">
      <c r="A1336" s="4" t="s">
        <v>2385</v>
      </c>
      <c r="B1336" s="5" t="s">
        <v>1180</v>
      </c>
      <c r="C1336" s="5">
        <v>12</v>
      </c>
      <c r="D1336" s="8">
        <v>1.5084909287894254E-2</v>
      </c>
      <c r="E1336" s="6">
        <v>46278</v>
      </c>
      <c r="F1336" s="6">
        <v>46292</v>
      </c>
      <c r="G1336" s="16">
        <f>VLOOKUP(A1336,Sheet2!A:G,7,)</f>
        <v>0</v>
      </c>
      <c r="H1336" s="16">
        <v>1</v>
      </c>
      <c r="I1336" s="19">
        <f t="shared" si="46"/>
        <v>0</v>
      </c>
      <c r="J1336" s="16">
        <f>VLOOKUP(A1336,Sheet2!A:H,8,)</f>
        <v>1</v>
      </c>
      <c r="K1336" s="16"/>
      <c r="L1336" s="16"/>
      <c r="M1336" s="16"/>
      <c r="N1336" s="22"/>
      <c r="O1336" s="22"/>
    </row>
    <row r="1337" spans="1:15" ht="16" outlineLevel="3" x14ac:dyDescent="0.35">
      <c r="A1337" s="4" t="s">
        <v>2386</v>
      </c>
      <c r="B1337" s="5" t="s">
        <v>1181</v>
      </c>
      <c r="C1337" s="5">
        <v>12</v>
      </c>
      <c r="D1337" s="8">
        <v>4.5254727863682752E-3</v>
      </c>
      <c r="E1337" s="6">
        <v>46278</v>
      </c>
      <c r="F1337" s="6">
        <v>46292</v>
      </c>
      <c r="G1337" s="16">
        <f>VLOOKUP(A1337,Sheet2!A:G,7,)</f>
        <v>0</v>
      </c>
      <c r="H1337" s="16">
        <v>1</v>
      </c>
      <c r="I1337" s="19">
        <f t="shared" si="46"/>
        <v>0</v>
      </c>
      <c r="J1337" s="16">
        <f>VLOOKUP(A1337,Sheet2!A:H,8,)</f>
        <v>1</v>
      </c>
      <c r="K1337" s="16"/>
      <c r="L1337" s="16"/>
      <c r="M1337" s="16"/>
      <c r="N1337" s="22"/>
      <c r="O1337" s="22"/>
    </row>
    <row r="1338" spans="1:15" ht="16" outlineLevel="3" x14ac:dyDescent="0.35">
      <c r="A1338" s="4" t="s">
        <v>2387</v>
      </c>
      <c r="B1338" s="5" t="s">
        <v>1182</v>
      </c>
      <c r="C1338" s="5">
        <v>14</v>
      </c>
      <c r="D1338" s="8">
        <v>3.016981857578851E-3</v>
      </c>
      <c r="E1338" s="6">
        <v>46293</v>
      </c>
      <c r="F1338" s="6">
        <v>46308</v>
      </c>
      <c r="G1338" s="16">
        <f>VLOOKUP(A1338,Sheet2!A:G,7,)</f>
        <v>0</v>
      </c>
      <c r="H1338" s="16">
        <v>0.95</v>
      </c>
      <c r="I1338" s="19">
        <f t="shared" si="46"/>
        <v>0</v>
      </c>
      <c r="J1338" s="16">
        <f>VLOOKUP(A1338,Sheet2!A:H,8,)</f>
        <v>0.95</v>
      </c>
      <c r="K1338" s="16"/>
      <c r="L1338" s="16"/>
      <c r="M1338" s="16"/>
      <c r="N1338" s="22"/>
      <c r="O1338" s="22"/>
    </row>
    <row r="1339" spans="1:15" ht="16" outlineLevel="3" x14ac:dyDescent="0.35">
      <c r="A1339" s="4" t="s">
        <v>2388</v>
      </c>
      <c r="B1339" s="5" t="s">
        <v>1183</v>
      </c>
      <c r="C1339" s="5">
        <v>10</v>
      </c>
      <c r="D1339" s="8">
        <v>7.542454643947127E-3</v>
      </c>
      <c r="E1339" s="6">
        <v>46309</v>
      </c>
      <c r="F1339" s="6">
        <v>46320</v>
      </c>
      <c r="G1339" s="16">
        <f>VLOOKUP(A1339,Sheet2!A:G,7,)</f>
        <v>0</v>
      </c>
      <c r="H1339" s="16">
        <v>1</v>
      </c>
      <c r="I1339" s="19">
        <f t="shared" si="46"/>
        <v>0</v>
      </c>
      <c r="J1339" s="16">
        <f>VLOOKUP(A1339,Sheet2!A:H,8,)</f>
        <v>1</v>
      </c>
      <c r="K1339" s="16"/>
      <c r="L1339" s="16"/>
      <c r="M1339" s="16"/>
      <c r="N1339" s="22"/>
      <c r="O1339" s="22"/>
    </row>
    <row r="1340" spans="1:15" ht="16" outlineLevel="3" x14ac:dyDescent="0.35">
      <c r="A1340" s="4" t="s">
        <v>2389</v>
      </c>
      <c r="B1340" s="5" t="s">
        <v>1184</v>
      </c>
      <c r="C1340" s="5">
        <v>12</v>
      </c>
      <c r="D1340" s="8">
        <v>1.5084909287894254E-2</v>
      </c>
      <c r="E1340" s="6">
        <v>46321</v>
      </c>
      <c r="F1340" s="6">
        <v>46334</v>
      </c>
      <c r="G1340" s="16">
        <f>VLOOKUP(A1340,Sheet2!A:G,7,)</f>
        <v>0</v>
      </c>
      <c r="H1340" s="16">
        <v>0.9</v>
      </c>
      <c r="I1340" s="19">
        <f t="shared" si="46"/>
        <v>0</v>
      </c>
      <c r="J1340" s="16">
        <f>VLOOKUP(A1340,Sheet2!A:H,8,)</f>
        <v>0.9</v>
      </c>
      <c r="K1340" s="16"/>
      <c r="L1340" s="16"/>
      <c r="M1340" s="16"/>
      <c r="N1340" s="22"/>
      <c r="O1340" s="22"/>
    </row>
    <row r="1341" spans="1:15" ht="16" outlineLevel="3" x14ac:dyDescent="0.35">
      <c r="A1341" s="4" t="s">
        <v>2390</v>
      </c>
      <c r="B1341" s="5" t="s">
        <v>1185</v>
      </c>
      <c r="C1341" s="5">
        <v>12</v>
      </c>
      <c r="D1341" s="8">
        <v>4.5254727863682752E-3</v>
      </c>
      <c r="E1341" s="6">
        <v>46321</v>
      </c>
      <c r="F1341" s="6">
        <v>46334</v>
      </c>
      <c r="G1341" s="16">
        <f>VLOOKUP(A1341,Sheet2!A:G,7,)</f>
        <v>0</v>
      </c>
      <c r="H1341" s="16">
        <v>0.95</v>
      </c>
      <c r="I1341" s="19">
        <f t="shared" si="46"/>
        <v>0</v>
      </c>
      <c r="J1341" s="16">
        <f>VLOOKUP(A1341,Sheet2!A:H,8,)</f>
        <v>0.95</v>
      </c>
      <c r="K1341" s="16"/>
      <c r="L1341" s="16"/>
      <c r="M1341" s="16"/>
      <c r="N1341" s="22"/>
      <c r="O1341" s="22"/>
    </row>
    <row r="1342" spans="1:15" ht="16" outlineLevel="3" x14ac:dyDescent="0.35">
      <c r="A1342" s="4" t="s">
        <v>2391</v>
      </c>
      <c r="B1342" s="5" t="s">
        <v>1186</v>
      </c>
      <c r="C1342" s="5">
        <v>14</v>
      </c>
      <c r="D1342" s="8">
        <v>3.016981857578851E-3</v>
      </c>
      <c r="E1342" s="6">
        <v>46335</v>
      </c>
      <c r="F1342" s="6">
        <v>46350</v>
      </c>
      <c r="G1342" s="16">
        <f>VLOOKUP(A1342,Sheet2!A:G,7,)</f>
        <v>0</v>
      </c>
      <c r="H1342" s="16">
        <v>0.9</v>
      </c>
      <c r="I1342" s="19">
        <f t="shared" si="46"/>
        <v>0</v>
      </c>
      <c r="J1342" s="16">
        <f>VLOOKUP(A1342,Sheet2!A:H,8,)</f>
        <v>0.9</v>
      </c>
      <c r="K1342" s="16"/>
      <c r="L1342" s="16"/>
      <c r="M1342" s="16"/>
      <c r="N1342" s="22"/>
      <c r="O1342" s="22"/>
    </row>
    <row r="1343" spans="1:15" ht="16" outlineLevel="3" x14ac:dyDescent="0.35">
      <c r="A1343" s="4" t="s">
        <v>2392</v>
      </c>
      <c r="B1343" s="5" t="s">
        <v>1187</v>
      </c>
      <c r="C1343" s="5">
        <v>10</v>
      </c>
      <c r="D1343" s="8">
        <v>7.542454643947127E-3</v>
      </c>
      <c r="E1343" s="6">
        <v>46351</v>
      </c>
      <c r="F1343" s="6">
        <v>46362</v>
      </c>
      <c r="G1343" s="16">
        <f>VLOOKUP(A1343,Sheet2!A:G,7,)</f>
        <v>0</v>
      </c>
      <c r="H1343" s="16">
        <v>1</v>
      </c>
      <c r="I1343" s="19">
        <f t="shared" si="46"/>
        <v>0</v>
      </c>
      <c r="J1343" s="16">
        <f>VLOOKUP(A1343,Sheet2!A:H,8,)</f>
        <v>1</v>
      </c>
      <c r="K1343" s="16"/>
      <c r="L1343" s="16"/>
      <c r="M1343" s="16"/>
      <c r="N1343" s="22"/>
      <c r="O1343" s="22"/>
    </row>
    <row r="1344" spans="1:15" ht="16" outlineLevel="3" x14ac:dyDescent="0.35">
      <c r="A1344" s="4" t="s">
        <v>2393</v>
      </c>
      <c r="B1344" s="5" t="s">
        <v>1188</v>
      </c>
      <c r="C1344" s="5">
        <v>12</v>
      </c>
      <c r="D1344" s="8">
        <v>1.5084909287894254E-2</v>
      </c>
      <c r="E1344" s="6">
        <v>46363</v>
      </c>
      <c r="F1344" s="6">
        <v>46376</v>
      </c>
      <c r="G1344" s="16">
        <f>VLOOKUP(A1344,Sheet2!A:G,7,)</f>
        <v>0</v>
      </c>
      <c r="H1344" s="16">
        <v>0.9</v>
      </c>
      <c r="I1344" s="19">
        <f t="shared" si="46"/>
        <v>0</v>
      </c>
      <c r="J1344" s="16">
        <f>VLOOKUP(A1344,Sheet2!A:H,8,)</f>
        <v>0.9</v>
      </c>
      <c r="K1344" s="16"/>
      <c r="L1344" s="16"/>
      <c r="M1344" s="16"/>
      <c r="N1344" s="22"/>
      <c r="O1344" s="22"/>
    </row>
    <row r="1345" spans="1:15" ht="16" outlineLevel="3" x14ac:dyDescent="0.35">
      <c r="A1345" s="4" t="s">
        <v>2394</v>
      </c>
      <c r="B1345" s="5" t="s">
        <v>1189</v>
      </c>
      <c r="C1345" s="5">
        <v>12</v>
      </c>
      <c r="D1345" s="8">
        <v>4.5254727863682752E-3</v>
      </c>
      <c r="E1345" s="6">
        <v>46363</v>
      </c>
      <c r="F1345" s="6">
        <v>46376</v>
      </c>
      <c r="G1345" s="16">
        <f>VLOOKUP(A1345,Sheet2!A:G,7,)</f>
        <v>0</v>
      </c>
      <c r="H1345" s="16">
        <v>0.9</v>
      </c>
      <c r="I1345" s="19">
        <f t="shared" si="46"/>
        <v>0</v>
      </c>
      <c r="J1345" s="16">
        <f>VLOOKUP(A1345,Sheet2!A:H,8,)</f>
        <v>0.9</v>
      </c>
      <c r="K1345" s="16"/>
      <c r="L1345" s="16"/>
      <c r="M1345" s="16"/>
      <c r="N1345" s="22"/>
      <c r="O1345" s="22"/>
    </row>
    <row r="1346" spans="1:15" ht="16" outlineLevel="3" x14ac:dyDescent="0.35">
      <c r="A1346" s="4" t="s">
        <v>2395</v>
      </c>
      <c r="B1346" s="5" t="s">
        <v>1190</v>
      </c>
      <c r="C1346" s="5">
        <v>14</v>
      </c>
      <c r="D1346" s="8">
        <v>3.016981857578851E-3</v>
      </c>
      <c r="E1346" s="6">
        <v>46377</v>
      </c>
      <c r="F1346" s="6">
        <v>46392</v>
      </c>
      <c r="G1346" s="16">
        <f>VLOOKUP(A1346,Sheet2!A:G,7,)</f>
        <v>0</v>
      </c>
      <c r="H1346" s="16">
        <v>0.9</v>
      </c>
      <c r="I1346" s="19">
        <f t="shared" si="46"/>
        <v>0</v>
      </c>
      <c r="J1346" s="16">
        <f>VLOOKUP(A1346,Sheet2!A:H,8,)</f>
        <v>0.9</v>
      </c>
      <c r="K1346" s="16"/>
      <c r="L1346" s="16"/>
      <c r="M1346" s="16"/>
      <c r="N1346" s="22"/>
      <c r="O1346" s="22"/>
    </row>
    <row r="1347" spans="1:15" ht="16" outlineLevel="3" x14ac:dyDescent="0.35">
      <c r="A1347" s="4" t="s">
        <v>2396</v>
      </c>
      <c r="B1347" s="5" t="s">
        <v>1191</v>
      </c>
      <c r="C1347" s="5">
        <v>14</v>
      </c>
      <c r="D1347" s="8">
        <v>3.1010451201963857E-2</v>
      </c>
      <c r="E1347" s="6">
        <v>46377</v>
      </c>
      <c r="F1347" s="6">
        <v>46392</v>
      </c>
      <c r="G1347" s="16">
        <f>VLOOKUP(A1347,Sheet2!A:G,7,)</f>
        <v>0</v>
      </c>
      <c r="H1347" s="16">
        <v>0</v>
      </c>
      <c r="I1347" s="19">
        <f t="shared" si="46"/>
        <v>0</v>
      </c>
      <c r="J1347" s="16">
        <f>VLOOKUP(A1347,Sheet2!A:H,8,)</f>
        <v>0</v>
      </c>
      <c r="K1347" s="16"/>
      <c r="L1347" s="16"/>
      <c r="M1347" s="16"/>
      <c r="N1347" s="22"/>
      <c r="O1347" s="22"/>
    </row>
    <row r="1348" spans="1:15" ht="16" outlineLevel="3" x14ac:dyDescent="0.35">
      <c r="A1348" s="4" t="s">
        <v>1192</v>
      </c>
      <c r="B1348" s="5"/>
      <c r="C1348" s="5">
        <v>160</v>
      </c>
      <c r="D1348" s="8"/>
      <c r="E1348" s="6">
        <v>46182</v>
      </c>
      <c r="F1348" s="6">
        <v>46369</v>
      </c>
      <c r="G1348" s="17"/>
      <c r="H1348" s="16"/>
      <c r="I1348" s="16"/>
      <c r="J1348" s="16"/>
      <c r="K1348" s="16"/>
      <c r="L1348" s="16"/>
      <c r="M1348" s="16"/>
    </row>
    <row r="1349" spans="1:15" ht="16" outlineLevel="3" x14ac:dyDescent="0.35">
      <c r="A1349" s="4" t="s">
        <v>2397</v>
      </c>
      <c r="B1349" s="5" t="s">
        <v>1193</v>
      </c>
      <c r="C1349" s="5">
        <v>10</v>
      </c>
      <c r="D1349" s="8">
        <v>7.542454643947127E-3</v>
      </c>
      <c r="E1349" s="6">
        <v>46182</v>
      </c>
      <c r="F1349" s="6">
        <v>46193</v>
      </c>
      <c r="G1349" s="16">
        <f>VLOOKUP(A1349,Sheet2!A:G,7,)</f>
        <v>0</v>
      </c>
      <c r="H1349" s="16">
        <v>1</v>
      </c>
      <c r="I1349" s="19">
        <f t="shared" ref="I1349:I1374" si="47">IFERROR(J1349-H1349,0)</f>
        <v>0</v>
      </c>
      <c r="J1349" s="16">
        <f>VLOOKUP(A1349,Sheet2!A:H,8,)</f>
        <v>1</v>
      </c>
      <c r="K1349" s="16"/>
      <c r="L1349" s="16"/>
      <c r="M1349" s="16"/>
      <c r="N1349" s="22"/>
      <c r="O1349" s="22"/>
    </row>
    <row r="1350" spans="1:15" ht="16" outlineLevel="3" x14ac:dyDescent="0.35">
      <c r="A1350" s="4" t="s">
        <v>2398</v>
      </c>
      <c r="B1350" s="5" t="s">
        <v>1194</v>
      </c>
      <c r="C1350" s="5">
        <v>10</v>
      </c>
      <c r="D1350" s="8">
        <v>9.0509455727365504E-3</v>
      </c>
      <c r="E1350" s="6">
        <v>46194</v>
      </c>
      <c r="F1350" s="6">
        <v>46204</v>
      </c>
      <c r="G1350" s="16">
        <f>VLOOKUP(A1350,Sheet2!A:G,7,)</f>
        <v>0</v>
      </c>
      <c r="H1350" s="16">
        <v>1</v>
      </c>
      <c r="I1350" s="19">
        <f t="shared" si="47"/>
        <v>0</v>
      </c>
      <c r="J1350" s="16">
        <f>VLOOKUP(A1350,Sheet2!A:H,8,)</f>
        <v>1</v>
      </c>
      <c r="K1350" s="16"/>
      <c r="L1350" s="16"/>
      <c r="M1350" s="16"/>
      <c r="N1350" s="22"/>
      <c r="O1350" s="22"/>
    </row>
    <row r="1351" spans="1:15" ht="16" outlineLevel="3" x14ac:dyDescent="0.35">
      <c r="A1351" s="4" t="s">
        <v>2399</v>
      </c>
      <c r="B1351" s="5" t="s">
        <v>1195</v>
      </c>
      <c r="C1351" s="5">
        <v>12</v>
      </c>
      <c r="D1351" s="8">
        <v>1.5084909287894254E-2</v>
      </c>
      <c r="E1351" s="6">
        <v>46194</v>
      </c>
      <c r="F1351" s="6">
        <v>46207</v>
      </c>
      <c r="G1351" s="16">
        <f>VLOOKUP(A1351,Sheet2!A:G,7,)</f>
        <v>0</v>
      </c>
      <c r="H1351" s="16">
        <v>1</v>
      </c>
      <c r="I1351" s="19">
        <f t="shared" si="47"/>
        <v>0</v>
      </c>
      <c r="J1351" s="16">
        <f>VLOOKUP(A1351,Sheet2!A:H,8,)</f>
        <v>1</v>
      </c>
      <c r="K1351" s="16"/>
      <c r="L1351" s="16"/>
      <c r="M1351" s="16"/>
      <c r="N1351" s="22"/>
      <c r="O1351" s="22"/>
    </row>
    <row r="1352" spans="1:15" ht="16" outlineLevel="3" x14ac:dyDescent="0.35">
      <c r="A1352" s="4" t="s">
        <v>2400</v>
      </c>
      <c r="B1352" s="5" t="s">
        <v>1196</v>
      </c>
      <c r="C1352" s="5">
        <v>12</v>
      </c>
      <c r="D1352" s="8">
        <v>4.5254727863682752E-3</v>
      </c>
      <c r="E1352" s="6">
        <v>46194</v>
      </c>
      <c r="F1352" s="6">
        <v>46207</v>
      </c>
      <c r="G1352" s="16">
        <f>VLOOKUP(A1352,Sheet2!A:G,7,)</f>
        <v>0</v>
      </c>
      <c r="H1352" s="16">
        <v>0.95</v>
      </c>
      <c r="I1352" s="19">
        <f t="shared" si="47"/>
        <v>0</v>
      </c>
      <c r="J1352" s="16">
        <f>VLOOKUP(A1352,Sheet2!A:H,8,)</f>
        <v>0.95</v>
      </c>
      <c r="K1352" s="16"/>
      <c r="L1352" s="16"/>
      <c r="M1352" s="16"/>
      <c r="N1352" s="22"/>
      <c r="O1352" s="22"/>
    </row>
    <row r="1353" spans="1:15" ht="16" outlineLevel="3" x14ac:dyDescent="0.35">
      <c r="A1353" s="4" t="s">
        <v>2401</v>
      </c>
      <c r="B1353" s="5" t="s">
        <v>1197</v>
      </c>
      <c r="C1353" s="5">
        <v>12</v>
      </c>
      <c r="D1353" s="8">
        <v>1.8101891145473101E-2</v>
      </c>
      <c r="E1353" s="6">
        <v>46205</v>
      </c>
      <c r="F1353" s="6">
        <v>46218</v>
      </c>
      <c r="G1353" s="16">
        <f>VLOOKUP(A1353,Sheet2!A:G,7,)</f>
        <v>0</v>
      </c>
      <c r="H1353" s="16">
        <v>1</v>
      </c>
      <c r="I1353" s="19">
        <f t="shared" si="47"/>
        <v>0</v>
      </c>
      <c r="J1353" s="16">
        <f>VLOOKUP(A1353,Sheet2!A:H,8,)</f>
        <v>1</v>
      </c>
      <c r="K1353" s="16"/>
      <c r="L1353" s="16" t="s">
        <v>2639</v>
      </c>
      <c r="M1353" s="16"/>
      <c r="N1353" s="22"/>
      <c r="O1353" s="22"/>
    </row>
    <row r="1354" spans="1:15" ht="16" outlineLevel="3" x14ac:dyDescent="0.35">
      <c r="A1354" s="4" t="s">
        <v>2402</v>
      </c>
      <c r="B1354" s="5" t="s">
        <v>1198</v>
      </c>
      <c r="C1354" s="5">
        <v>14</v>
      </c>
      <c r="D1354" s="8">
        <v>3.016981857578851E-3</v>
      </c>
      <c r="E1354" s="6">
        <v>46208</v>
      </c>
      <c r="F1354" s="6">
        <v>46223</v>
      </c>
      <c r="G1354" s="16">
        <f>VLOOKUP(A1354,Sheet2!A:G,7,)</f>
        <v>0</v>
      </c>
      <c r="H1354" s="16">
        <v>0.95</v>
      </c>
      <c r="I1354" s="19">
        <f t="shared" si="47"/>
        <v>0</v>
      </c>
      <c r="J1354" s="16">
        <f>VLOOKUP(A1354,Sheet2!A:H,8,)</f>
        <v>0.95</v>
      </c>
      <c r="K1354" s="16"/>
      <c r="L1354" s="16"/>
      <c r="M1354" s="16"/>
      <c r="N1354" s="22"/>
      <c r="O1354" s="22"/>
    </row>
    <row r="1355" spans="1:15" ht="16" outlineLevel="3" x14ac:dyDescent="0.35">
      <c r="A1355" s="4" t="s">
        <v>2403</v>
      </c>
      <c r="B1355" s="5" t="s">
        <v>1199</v>
      </c>
      <c r="C1355" s="5">
        <v>14</v>
      </c>
      <c r="D1355" s="8">
        <v>3.016981857578851E-3</v>
      </c>
      <c r="E1355" s="6">
        <v>46219</v>
      </c>
      <c r="F1355" s="6">
        <v>46235</v>
      </c>
      <c r="G1355" s="16">
        <f>VLOOKUP(A1355,Sheet2!A:G,7,)</f>
        <v>0</v>
      </c>
      <c r="H1355" s="16">
        <v>0.95</v>
      </c>
      <c r="I1355" s="19">
        <f t="shared" si="47"/>
        <v>0</v>
      </c>
      <c r="J1355" s="16">
        <f>VLOOKUP(A1355,Sheet2!A:H,8,)</f>
        <v>0.95</v>
      </c>
      <c r="K1355" s="16"/>
      <c r="L1355" s="16"/>
      <c r="M1355" s="16"/>
      <c r="N1355" s="22"/>
      <c r="O1355" s="22"/>
    </row>
    <row r="1356" spans="1:15" ht="16" outlineLevel="3" x14ac:dyDescent="0.35">
      <c r="A1356" s="4" t="s">
        <v>2404</v>
      </c>
      <c r="B1356" s="5" t="s">
        <v>1200</v>
      </c>
      <c r="C1356" s="5">
        <v>10</v>
      </c>
      <c r="D1356" s="8">
        <v>9.0509455727365504E-3</v>
      </c>
      <c r="E1356" s="6">
        <v>46236</v>
      </c>
      <c r="F1356" s="6">
        <v>46246</v>
      </c>
      <c r="G1356" s="16">
        <f>VLOOKUP(A1356,Sheet2!A:G,7,)</f>
        <v>0</v>
      </c>
      <c r="H1356" s="16">
        <v>1</v>
      </c>
      <c r="I1356" s="19">
        <f t="shared" si="47"/>
        <v>0</v>
      </c>
      <c r="J1356" s="16">
        <f>VLOOKUP(A1356,Sheet2!A:H,8,)</f>
        <v>1</v>
      </c>
      <c r="K1356" s="16"/>
      <c r="L1356" s="16"/>
      <c r="M1356" s="16"/>
      <c r="N1356" s="22"/>
      <c r="O1356" s="22"/>
    </row>
    <row r="1357" spans="1:15" ht="16" outlineLevel="3" x14ac:dyDescent="0.35">
      <c r="A1357" s="4" t="s">
        <v>2405</v>
      </c>
      <c r="B1357" s="5" t="s">
        <v>1201</v>
      </c>
      <c r="C1357" s="5">
        <v>12</v>
      </c>
      <c r="D1357" s="8">
        <v>1.8101891145473101E-2</v>
      </c>
      <c r="E1357" s="6">
        <v>46247</v>
      </c>
      <c r="F1357" s="6">
        <v>46260</v>
      </c>
      <c r="G1357" s="16">
        <f>VLOOKUP(A1357,Sheet2!A:G,7,)</f>
        <v>0</v>
      </c>
      <c r="H1357" s="16">
        <v>1</v>
      </c>
      <c r="I1357" s="19">
        <f t="shared" si="47"/>
        <v>0</v>
      </c>
      <c r="J1357" s="16">
        <f>VLOOKUP(A1357,Sheet2!A:H,8,)</f>
        <v>1</v>
      </c>
      <c r="K1357" s="16"/>
      <c r="L1357" s="16" t="s">
        <v>2639</v>
      </c>
      <c r="M1357" s="16"/>
      <c r="N1357" s="22"/>
      <c r="O1357" s="22"/>
    </row>
    <row r="1358" spans="1:15" ht="16" outlineLevel="3" x14ac:dyDescent="0.35">
      <c r="A1358" s="4" t="s">
        <v>2406</v>
      </c>
      <c r="B1358" s="5" t="s">
        <v>1202</v>
      </c>
      <c r="C1358" s="5">
        <v>14</v>
      </c>
      <c r="D1358" s="8">
        <v>3.016981857578851E-3</v>
      </c>
      <c r="E1358" s="6">
        <v>46261</v>
      </c>
      <c r="F1358" s="6">
        <v>46277</v>
      </c>
      <c r="G1358" s="16">
        <f>VLOOKUP(A1358,Sheet2!A:G,7,)</f>
        <v>0</v>
      </c>
      <c r="H1358" s="16">
        <v>0.95</v>
      </c>
      <c r="I1358" s="19">
        <f t="shared" si="47"/>
        <v>0</v>
      </c>
      <c r="J1358" s="16">
        <f>VLOOKUP(A1358,Sheet2!A:H,8,)</f>
        <v>0.95</v>
      </c>
      <c r="K1358" s="16"/>
      <c r="L1358" s="16"/>
      <c r="M1358" s="16"/>
      <c r="N1358" s="22"/>
      <c r="O1358" s="22"/>
    </row>
    <row r="1359" spans="1:15" ht="16" outlineLevel="3" x14ac:dyDescent="0.35">
      <c r="A1359" s="4" t="s">
        <v>2407</v>
      </c>
      <c r="B1359" s="5" t="s">
        <v>1203</v>
      </c>
      <c r="C1359" s="5">
        <v>10</v>
      </c>
      <c r="D1359" s="8">
        <v>9.0509455727365504E-3</v>
      </c>
      <c r="E1359" s="6">
        <v>46278</v>
      </c>
      <c r="F1359" s="6">
        <v>46289</v>
      </c>
      <c r="G1359" s="16">
        <f>VLOOKUP(A1359,Sheet2!A:G,7,)</f>
        <v>0</v>
      </c>
      <c r="H1359" s="16">
        <v>1</v>
      </c>
      <c r="I1359" s="19">
        <f t="shared" si="47"/>
        <v>0</v>
      </c>
      <c r="J1359" s="16">
        <f>VLOOKUP(A1359,Sheet2!A:H,8,)</f>
        <v>1</v>
      </c>
      <c r="K1359" s="16"/>
      <c r="L1359" s="16"/>
      <c r="M1359" s="16"/>
      <c r="N1359" s="22"/>
      <c r="O1359" s="22"/>
    </row>
    <row r="1360" spans="1:15" ht="16" outlineLevel="3" x14ac:dyDescent="0.35">
      <c r="A1360" s="4" t="s">
        <v>2408</v>
      </c>
      <c r="B1360" s="5" t="s">
        <v>1204</v>
      </c>
      <c r="C1360" s="5">
        <v>12</v>
      </c>
      <c r="D1360" s="8">
        <v>1.8101891145473101E-2</v>
      </c>
      <c r="E1360" s="6">
        <v>46291</v>
      </c>
      <c r="F1360" s="6">
        <v>46303</v>
      </c>
      <c r="G1360" s="16">
        <f>VLOOKUP(A1360,Sheet2!A:G,7,)</f>
        <v>0</v>
      </c>
      <c r="H1360" s="16">
        <v>1</v>
      </c>
      <c r="I1360" s="19">
        <f t="shared" si="47"/>
        <v>0</v>
      </c>
      <c r="J1360" s="16">
        <f>VLOOKUP(A1360,Sheet2!A:H,8,)</f>
        <v>1</v>
      </c>
      <c r="K1360" s="16"/>
      <c r="L1360" s="16"/>
      <c r="M1360" s="16"/>
      <c r="N1360" s="22"/>
      <c r="O1360" s="22"/>
    </row>
    <row r="1361" spans="1:15" ht="16" outlineLevel="3" x14ac:dyDescent="0.35">
      <c r="A1361" s="4" t="s">
        <v>2409</v>
      </c>
      <c r="B1361" s="5" t="s">
        <v>1191</v>
      </c>
      <c r="C1361" s="5">
        <v>14</v>
      </c>
      <c r="D1361" s="8">
        <v>3.1010451201963857E-2</v>
      </c>
      <c r="E1361" s="6">
        <v>46305</v>
      </c>
      <c r="F1361" s="6">
        <v>46320</v>
      </c>
      <c r="G1361" s="16">
        <f>VLOOKUP(A1361,Sheet2!A:G,7,)</f>
        <v>0</v>
      </c>
      <c r="H1361" s="16">
        <v>0</v>
      </c>
      <c r="I1361" s="19">
        <f t="shared" si="47"/>
        <v>0</v>
      </c>
      <c r="J1361" s="16">
        <f>VLOOKUP(A1361,Sheet2!A:H,8,)</f>
        <v>0</v>
      </c>
      <c r="K1361" s="16"/>
      <c r="L1361" s="16"/>
      <c r="M1361" s="16"/>
      <c r="N1361" s="22"/>
      <c r="O1361" s="22"/>
    </row>
    <row r="1362" spans="1:15" ht="16" outlineLevel="3" x14ac:dyDescent="0.35">
      <c r="A1362" s="4" t="s">
        <v>2410</v>
      </c>
      <c r="B1362" s="5" t="s">
        <v>1205</v>
      </c>
      <c r="C1362" s="5">
        <v>14</v>
      </c>
      <c r="D1362" s="8">
        <v>3.016981857578851E-3</v>
      </c>
      <c r="E1362" s="6">
        <v>46305</v>
      </c>
      <c r="F1362" s="6">
        <v>46320</v>
      </c>
      <c r="G1362" s="16">
        <f>VLOOKUP(A1362,Sheet2!A:G,7,)</f>
        <v>0</v>
      </c>
      <c r="H1362" s="16">
        <v>0.95</v>
      </c>
      <c r="I1362" s="19">
        <f t="shared" si="47"/>
        <v>0</v>
      </c>
      <c r="J1362" s="16">
        <f>VLOOKUP(A1362,Sheet2!A:H,8,)</f>
        <v>0.95</v>
      </c>
      <c r="K1362" s="16"/>
      <c r="L1362" s="16"/>
      <c r="M1362" s="16"/>
      <c r="N1362" s="22"/>
      <c r="O1362" s="22"/>
    </row>
    <row r="1363" spans="1:15" ht="16" outlineLevel="3" x14ac:dyDescent="0.35">
      <c r="A1363" s="4" t="s">
        <v>2411</v>
      </c>
      <c r="B1363" s="5" t="s">
        <v>1206</v>
      </c>
      <c r="C1363" s="5">
        <v>14</v>
      </c>
      <c r="D1363" s="8">
        <v>9.0509455727365504E-3</v>
      </c>
      <c r="E1363" s="6">
        <v>46305</v>
      </c>
      <c r="F1363" s="6">
        <v>46320</v>
      </c>
      <c r="G1363" s="16">
        <f>VLOOKUP(A1363,Sheet2!A:G,7,)</f>
        <v>0</v>
      </c>
      <c r="H1363" s="16">
        <v>1</v>
      </c>
      <c r="I1363" s="19">
        <f t="shared" si="47"/>
        <v>0</v>
      </c>
      <c r="J1363" s="16">
        <f>VLOOKUP(A1363,Sheet2!A:H,8,)</f>
        <v>1</v>
      </c>
      <c r="K1363" s="16"/>
      <c r="L1363" s="16"/>
      <c r="M1363" s="16"/>
      <c r="N1363" s="22"/>
      <c r="O1363" s="22"/>
    </row>
    <row r="1364" spans="1:15" ht="16" outlineLevel="3" x14ac:dyDescent="0.35">
      <c r="A1364" s="4" t="s">
        <v>2412</v>
      </c>
      <c r="B1364" s="5" t="s">
        <v>1207</v>
      </c>
      <c r="C1364" s="5">
        <v>14</v>
      </c>
      <c r="D1364" s="8">
        <v>9.0509455727365504E-3</v>
      </c>
      <c r="E1364" s="6">
        <v>46321</v>
      </c>
      <c r="F1364" s="6">
        <v>46336</v>
      </c>
      <c r="G1364" s="16">
        <f>VLOOKUP(A1364,Sheet2!A:G,7,)</f>
        <v>0</v>
      </c>
      <c r="H1364" s="16">
        <v>1</v>
      </c>
      <c r="I1364" s="19">
        <f t="shared" si="47"/>
        <v>0</v>
      </c>
      <c r="J1364" s="16">
        <f>VLOOKUP(A1364,Sheet2!A:H,8,)</f>
        <v>1</v>
      </c>
      <c r="K1364" s="16"/>
      <c r="L1364" s="16"/>
      <c r="M1364" s="16"/>
      <c r="N1364" s="22"/>
      <c r="O1364" s="22"/>
    </row>
    <row r="1365" spans="1:15" ht="16" outlineLevel="3" x14ac:dyDescent="0.35">
      <c r="A1365" s="4" t="s">
        <v>2413</v>
      </c>
      <c r="B1365" s="5" t="s">
        <v>1208</v>
      </c>
      <c r="C1365" s="5">
        <v>14</v>
      </c>
      <c r="D1365" s="8">
        <v>9.0509455727365504E-3</v>
      </c>
      <c r="E1365" s="6">
        <v>46321</v>
      </c>
      <c r="F1365" s="6">
        <v>46336</v>
      </c>
      <c r="G1365" s="16">
        <f>VLOOKUP(A1365,Sheet2!A:G,7,)</f>
        <v>0</v>
      </c>
      <c r="H1365" s="16">
        <v>1</v>
      </c>
      <c r="I1365" s="19">
        <f t="shared" si="47"/>
        <v>0</v>
      </c>
      <c r="J1365" s="16">
        <f>VLOOKUP(A1365,Sheet2!A:H,8,)</f>
        <v>1</v>
      </c>
      <c r="K1365" s="16"/>
      <c r="L1365" s="16"/>
      <c r="M1365" s="16"/>
      <c r="N1365" s="22"/>
      <c r="O1365" s="22"/>
    </row>
    <row r="1366" spans="1:15" ht="16" outlineLevel="3" x14ac:dyDescent="0.35">
      <c r="A1366" s="4" t="s">
        <v>2414</v>
      </c>
      <c r="B1366" s="5" t="s">
        <v>1209</v>
      </c>
      <c r="C1366" s="5">
        <v>14</v>
      </c>
      <c r="D1366" s="8">
        <v>9.0509455727365504E-3</v>
      </c>
      <c r="E1366" s="6">
        <v>46321</v>
      </c>
      <c r="F1366" s="6">
        <v>46336</v>
      </c>
      <c r="G1366" s="16">
        <f>VLOOKUP(A1366,Sheet2!A:G,7,)</f>
        <v>0</v>
      </c>
      <c r="H1366" s="16">
        <v>1</v>
      </c>
      <c r="I1366" s="19">
        <f t="shared" si="47"/>
        <v>0</v>
      </c>
      <c r="J1366" s="16">
        <f>VLOOKUP(A1366,Sheet2!A:H,8,)</f>
        <v>1</v>
      </c>
      <c r="K1366" s="16"/>
      <c r="L1366" s="16"/>
      <c r="M1366" s="16"/>
      <c r="N1366" s="22"/>
      <c r="O1366" s="22"/>
    </row>
    <row r="1367" spans="1:15" ht="16" outlineLevel="3" x14ac:dyDescent="0.35">
      <c r="A1367" s="4" t="s">
        <v>2415</v>
      </c>
      <c r="B1367" s="5" t="s">
        <v>1210</v>
      </c>
      <c r="C1367" s="5">
        <v>14</v>
      </c>
      <c r="D1367" s="8">
        <v>1.8101891145473101E-2</v>
      </c>
      <c r="E1367" s="6">
        <v>46321</v>
      </c>
      <c r="F1367" s="6">
        <v>46336</v>
      </c>
      <c r="G1367" s="16">
        <f>VLOOKUP(A1367,Sheet2!A:G,7,)</f>
        <v>0</v>
      </c>
      <c r="H1367" s="16">
        <v>0.95</v>
      </c>
      <c r="I1367" s="19">
        <f t="shared" si="47"/>
        <v>0</v>
      </c>
      <c r="J1367" s="16">
        <f>VLOOKUP(A1367,Sheet2!A:H,8,)</f>
        <v>0.95</v>
      </c>
      <c r="K1367" s="16"/>
      <c r="L1367" s="16"/>
      <c r="M1367" s="16"/>
      <c r="N1367" s="22"/>
      <c r="O1367" s="22"/>
    </row>
    <row r="1368" spans="1:15" ht="16" outlineLevel="3" x14ac:dyDescent="0.35">
      <c r="A1368" s="4" t="s">
        <v>2416</v>
      </c>
      <c r="B1368" s="5" t="s">
        <v>1211</v>
      </c>
      <c r="C1368" s="5">
        <v>14</v>
      </c>
      <c r="D1368" s="8">
        <v>1.8101891145473101E-2</v>
      </c>
      <c r="E1368" s="6">
        <v>46337</v>
      </c>
      <c r="F1368" s="6">
        <v>46352</v>
      </c>
      <c r="G1368" s="16">
        <f>VLOOKUP(A1368,Sheet2!A:G,7,)</f>
        <v>0</v>
      </c>
      <c r="H1368" s="16">
        <v>1</v>
      </c>
      <c r="I1368" s="19">
        <f t="shared" si="47"/>
        <v>0</v>
      </c>
      <c r="J1368" s="16">
        <f>VLOOKUP(A1368,Sheet2!A:H,8,)</f>
        <v>1</v>
      </c>
      <c r="K1368" s="16"/>
      <c r="L1368" s="16"/>
      <c r="M1368" s="16"/>
      <c r="N1368" s="22"/>
      <c r="O1368" s="22"/>
    </row>
    <row r="1369" spans="1:15" ht="16" outlineLevel="3" x14ac:dyDescent="0.35">
      <c r="A1369" s="4" t="s">
        <v>2417</v>
      </c>
      <c r="B1369" s="5" t="s">
        <v>1212</v>
      </c>
      <c r="C1369" s="5">
        <v>14</v>
      </c>
      <c r="D1369" s="8">
        <v>1.8101891145473101E-2</v>
      </c>
      <c r="E1369" s="6">
        <v>46337</v>
      </c>
      <c r="F1369" s="6">
        <v>46352</v>
      </c>
      <c r="G1369" s="16">
        <f>VLOOKUP(A1369,Sheet2!A:G,7,)</f>
        <v>0</v>
      </c>
      <c r="H1369" s="16">
        <v>1</v>
      </c>
      <c r="I1369" s="19">
        <f t="shared" si="47"/>
        <v>0</v>
      </c>
      <c r="J1369" s="16">
        <f>VLOOKUP(A1369,Sheet2!A:H,8,)</f>
        <v>1</v>
      </c>
      <c r="K1369" s="16"/>
      <c r="L1369" s="16"/>
      <c r="M1369" s="16"/>
      <c r="N1369" s="22"/>
      <c r="O1369" s="22"/>
    </row>
    <row r="1370" spans="1:15" ht="16" outlineLevel="3" x14ac:dyDescent="0.35">
      <c r="A1370" s="4" t="s">
        <v>2418</v>
      </c>
      <c r="B1370" s="5" t="s">
        <v>1213</v>
      </c>
      <c r="C1370" s="5">
        <v>14</v>
      </c>
      <c r="D1370" s="8">
        <v>1.8101891145473101E-2</v>
      </c>
      <c r="E1370" s="6">
        <v>46337</v>
      </c>
      <c r="F1370" s="6">
        <v>46352</v>
      </c>
      <c r="G1370" s="16">
        <f>VLOOKUP(A1370,Sheet2!A:G,7,)</f>
        <v>0</v>
      </c>
      <c r="H1370" s="16">
        <v>1</v>
      </c>
      <c r="I1370" s="19">
        <f t="shared" si="47"/>
        <v>0</v>
      </c>
      <c r="J1370" s="16">
        <f>VLOOKUP(A1370,Sheet2!A:H,8,)</f>
        <v>1</v>
      </c>
      <c r="K1370" s="16"/>
      <c r="L1370" s="16"/>
      <c r="M1370" s="16"/>
      <c r="N1370" s="22"/>
      <c r="O1370" s="22"/>
    </row>
    <row r="1371" spans="1:15" ht="16" outlineLevel="3" x14ac:dyDescent="0.35">
      <c r="A1371" s="4" t="s">
        <v>2419</v>
      </c>
      <c r="B1371" s="5" t="s">
        <v>1214</v>
      </c>
      <c r="C1371" s="5">
        <v>14</v>
      </c>
      <c r="D1371" s="8">
        <v>3.016981857578851E-3</v>
      </c>
      <c r="E1371" s="6">
        <v>46337</v>
      </c>
      <c r="F1371" s="6">
        <v>46352</v>
      </c>
      <c r="G1371" s="16">
        <f>VLOOKUP(A1371,Sheet2!A:G,7,)</f>
        <v>1</v>
      </c>
      <c r="H1371" s="16">
        <v>0.95</v>
      </c>
      <c r="I1371" s="19">
        <f t="shared" si="47"/>
        <v>0</v>
      </c>
      <c r="J1371" s="16">
        <f>VLOOKUP(A1371,Sheet2!A:H,8,)</f>
        <v>0.95</v>
      </c>
      <c r="K1371" s="16"/>
      <c r="L1371" s="16"/>
      <c r="M1371" s="16"/>
      <c r="N1371" s="22"/>
      <c r="O1371" s="22"/>
    </row>
    <row r="1372" spans="1:15" ht="16" outlineLevel="3" x14ac:dyDescent="0.35">
      <c r="A1372" s="4" t="s">
        <v>2420</v>
      </c>
      <c r="B1372" s="5" t="s">
        <v>1215</v>
      </c>
      <c r="C1372" s="5">
        <v>14</v>
      </c>
      <c r="D1372" s="8">
        <v>3.016981857578851E-3</v>
      </c>
      <c r="E1372" s="6">
        <v>46354</v>
      </c>
      <c r="F1372" s="6">
        <v>46369</v>
      </c>
      <c r="G1372" s="16">
        <f>VLOOKUP(A1372,Sheet2!A:G,7,)</f>
        <v>1</v>
      </c>
      <c r="H1372" s="16">
        <v>0.95</v>
      </c>
      <c r="I1372" s="19">
        <f t="shared" si="47"/>
        <v>0</v>
      </c>
      <c r="J1372" s="16">
        <f>VLOOKUP(A1372,Sheet2!A:H,8,)</f>
        <v>0.95</v>
      </c>
      <c r="K1372" s="16"/>
      <c r="L1372" s="16"/>
      <c r="M1372" s="16"/>
      <c r="N1372" s="22"/>
      <c r="O1372" s="22"/>
    </row>
    <row r="1373" spans="1:15" ht="16" outlineLevel="3" x14ac:dyDescent="0.35">
      <c r="A1373" s="4" t="s">
        <v>2421</v>
      </c>
      <c r="B1373" s="5" t="s">
        <v>1216</v>
      </c>
      <c r="C1373" s="5">
        <v>14</v>
      </c>
      <c r="D1373" s="8">
        <v>3.016981857578851E-3</v>
      </c>
      <c r="E1373" s="6">
        <v>46354</v>
      </c>
      <c r="F1373" s="6">
        <v>46369</v>
      </c>
      <c r="G1373" s="16">
        <f>VLOOKUP(A1373,Sheet2!A:G,7,)</f>
        <v>1</v>
      </c>
      <c r="H1373" s="16">
        <v>0.95</v>
      </c>
      <c r="I1373" s="19">
        <f t="shared" si="47"/>
        <v>0</v>
      </c>
      <c r="J1373" s="16">
        <f>VLOOKUP(A1373,Sheet2!A:H,8,)</f>
        <v>0.95</v>
      </c>
      <c r="K1373" s="16"/>
      <c r="L1373" s="16"/>
      <c r="M1373" s="16"/>
      <c r="N1373" s="22"/>
      <c r="O1373" s="22"/>
    </row>
    <row r="1374" spans="1:15" ht="16" outlineLevel="3" x14ac:dyDescent="0.35">
      <c r="A1374" s="4" t="s">
        <v>2422</v>
      </c>
      <c r="B1374" s="5" t="s">
        <v>1217</v>
      </c>
      <c r="C1374" s="5">
        <v>14</v>
      </c>
      <c r="D1374" s="8">
        <v>3.016981857578851E-3</v>
      </c>
      <c r="E1374" s="6">
        <v>46354</v>
      </c>
      <c r="F1374" s="6">
        <v>46369</v>
      </c>
      <c r="G1374" s="16">
        <f>VLOOKUP(A1374,Sheet2!A:G,7,)</f>
        <v>1</v>
      </c>
      <c r="H1374" s="16">
        <v>0.95</v>
      </c>
      <c r="I1374" s="19">
        <f t="shared" si="47"/>
        <v>0</v>
      </c>
      <c r="J1374" s="16">
        <f>VLOOKUP(A1374,Sheet2!A:H,8,)</f>
        <v>0.95</v>
      </c>
      <c r="K1374" s="16"/>
      <c r="L1374" s="16"/>
      <c r="M1374" s="16"/>
      <c r="N1374" s="22"/>
      <c r="O1374" s="22"/>
    </row>
    <row r="1375" spans="1:15" ht="16" outlineLevel="3" x14ac:dyDescent="0.35">
      <c r="A1375" s="4" t="s">
        <v>1218</v>
      </c>
      <c r="B1375" s="5"/>
      <c r="C1375" s="5">
        <v>126</v>
      </c>
      <c r="D1375" s="8"/>
      <c r="E1375" s="6">
        <v>46203</v>
      </c>
      <c r="F1375" s="6">
        <v>46350</v>
      </c>
      <c r="G1375" s="17"/>
      <c r="H1375" s="16"/>
      <c r="I1375" s="16"/>
      <c r="J1375" s="16"/>
      <c r="K1375" s="16"/>
      <c r="L1375" s="16"/>
      <c r="M1375" s="16"/>
    </row>
    <row r="1376" spans="1:15" ht="16" outlineLevel="3" x14ac:dyDescent="0.35">
      <c r="A1376" s="4" t="s">
        <v>2423</v>
      </c>
      <c r="B1376" s="5" t="s">
        <v>1219</v>
      </c>
      <c r="C1376" s="5">
        <v>25</v>
      </c>
      <c r="D1376" s="8">
        <v>0.50395720133314603</v>
      </c>
      <c r="E1376" s="6">
        <v>46203</v>
      </c>
      <c r="F1376" s="6">
        <v>46231</v>
      </c>
      <c r="G1376" s="16">
        <f>VLOOKUP(A1376,Sheet2!A:G,7,)</f>
        <v>0</v>
      </c>
      <c r="H1376" s="16">
        <v>0</v>
      </c>
      <c r="I1376" s="19">
        <f t="shared" ref="I1376:I1382" si="48">IFERROR(J1376-H1376,0)</f>
        <v>0</v>
      </c>
      <c r="J1376" s="16">
        <f>VLOOKUP(A1376,Sheet2!A:H,8,)</f>
        <v>0</v>
      </c>
      <c r="K1376" s="16"/>
      <c r="L1376" s="16" t="s">
        <v>2640</v>
      </c>
      <c r="M1376" s="16"/>
      <c r="N1376" s="22"/>
      <c r="O1376" s="22"/>
    </row>
    <row r="1377" spans="1:15" ht="16" outlineLevel="3" x14ac:dyDescent="0.35">
      <c r="A1377" s="4" t="s">
        <v>2424</v>
      </c>
      <c r="B1377" s="5" t="s">
        <v>1220</v>
      </c>
      <c r="C1377" s="5">
        <v>20</v>
      </c>
      <c r="D1377" s="8">
        <v>0.15118716039994379</v>
      </c>
      <c r="E1377" s="6">
        <v>46232</v>
      </c>
      <c r="F1377" s="6">
        <v>46254</v>
      </c>
      <c r="G1377" s="16">
        <f>VLOOKUP(A1377,Sheet2!A:G,7,)</f>
        <v>0</v>
      </c>
      <c r="H1377" s="16">
        <v>0</v>
      </c>
      <c r="I1377" s="19">
        <f t="shared" si="48"/>
        <v>0</v>
      </c>
      <c r="J1377" s="16">
        <f>VLOOKUP(A1377,Sheet2!A:H,8,)</f>
        <v>0</v>
      </c>
      <c r="K1377" s="16"/>
      <c r="L1377" s="16" t="s">
        <v>2640</v>
      </c>
      <c r="M1377" s="16"/>
      <c r="N1377" s="22"/>
      <c r="O1377" s="22"/>
    </row>
    <row r="1378" spans="1:15" ht="16" outlineLevel="3" x14ac:dyDescent="0.35">
      <c r="A1378" s="4" t="s">
        <v>2425</v>
      </c>
      <c r="B1378" s="5" t="s">
        <v>1221</v>
      </c>
      <c r="C1378" s="5">
        <v>20</v>
      </c>
      <c r="D1378" s="8">
        <v>0.15118716039994379</v>
      </c>
      <c r="E1378" s="6">
        <v>46256</v>
      </c>
      <c r="F1378" s="6">
        <v>46278</v>
      </c>
      <c r="G1378" s="16">
        <f>VLOOKUP(A1378,Sheet2!A:G,7,)</f>
        <v>0</v>
      </c>
      <c r="H1378" s="16">
        <v>0</v>
      </c>
      <c r="I1378" s="19">
        <f t="shared" si="48"/>
        <v>0</v>
      </c>
      <c r="J1378" s="16">
        <f>VLOOKUP(A1378,Sheet2!A:H,8,)</f>
        <v>0</v>
      </c>
      <c r="K1378" s="16"/>
      <c r="L1378" s="16"/>
      <c r="M1378" s="16"/>
      <c r="N1378" s="22"/>
      <c r="O1378" s="22"/>
    </row>
    <row r="1379" spans="1:15" ht="16" outlineLevel="3" x14ac:dyDescent="0.35">
      <c r="A1379" s="4" t="s">
        <v>2426</v>
      </c>
      <c r="B1379" s="5" t="s">
        <v>1222</v>
      </c>
      <c r="C1379" s="5">
        <v>20</v>
      </c>
      <c r="D1379" s="8">
        <v>0.12094972831995505</v>
      </c>
      <c r="E1379" s="6">
        <v>46279</v>
      </c>
      <c r="F1379" s="6">
        <v>46302</v>
      </c>
      <c r="G1379" s="16">
        <f>VLOOKUP(A1379,Sheet2!A:G,7,)</f>
        <v>0</v>
      </c>
      <c r="H1379" s="16">
        <v>0</v>
      </c>
      <c r="I1379" s="19">
        <f t="shared" si="48"/>
        <v>0</v>
      </c>
      <c r="J1379" s="16">
        <f>VLOOKUP(A1379,Sheet2!A:H,8,)</f>
        <v>0</v>
      </c>
      <c r="K1379" s="16"/>
      <c r="L1379" s="16"/>
      <c r="M1379" s="16"/>
      <c r="N1379" s="22"/>
      <c r="O1379" s="22"/>
    </row>
    <row r="1380" spans="1:15" ht="16" outlineLevel="3" x14ac:dyDescent="0.35">
      <c r="A1380" s="4" t="s">
        <v>2427</v>
      </c>
      <c r="B1380" s="5" t="s">
        <v>1223</v>
      </c>
      <c r="C1380" s="5">
        <v>20</v>
      </c>
      <c r="D1380" s="8">
        <v>8.0633152213303375E-2</v>
      </c>
      <c r="E1380" s="6">
        <v>46303</v>
      </c>
      <c r="F1380" s="6">
        <v>46326</v>
      </c>
      <c r="G1380" s="16">
        <f>VLOOKUP(A1380,Sheet2!A:G,7,)</f>
        <v>0</v>
      </c>
      <c r="H1380" s="16">
        <v>0</v>
      </c>
      <c r="I1380" s="19">
        <f t="shared" si="48"/>
        <v>0</v>
      </c>
      <c r="J1380" s="16">
        <f>VLOOKUP(A1380,Sheet2!A:H,8,)</f>
        <v>0</v>
      </c>
      <c r="K1380" s="16"/>
      <c r="L1380" s="16"/>
      <c r="M1380" s="16"/>
      <c r="N1380" s="22"/>
      <c r="O1380" s="22"/>
    </row>
    <row r="1381" spans="1:15" ht="16" outlineLevel="3" x14ac:dyDescent="0.35">
      <c r="A1381" s="4" t="s">
        <v>2428</v>
      </c>
      <c r="B1381" s="5" t="s">
        <v>1224</v>
      </c>
      <c r="C1381" s="5">
        <v>21</v>
      </c>
      <c r="D1381" s="8">
        <v>0.10254550816952905</v>
      </c>
      <c r="E1381" s="6">
        <v>46327</v>
      </c>
      <c r="F1381" s="6">
        <v>46350</v>
      </c>
      <c r="G1381" s="16">
        <f>VLOOKUP(A1381,Sheet2!A:G,7,)</f>
        <v>0</v>
      </c>
      <c r="H1381" s="16">
        <v>0</v>
      </c>
      <c r="I1381" s="19">
        <f t="shared" si="48"/>
        <v>0</v>
      </c>
      <c r="J1381" s="16">
        <f>VLOOKUP(A1381,Sheet2!A:H,8,)</f>
        <v>0</v>
      </c>
      <c r="K1381" s="16"/>
      <c r="L1381" s="16"/>
      <c r="M1381" s="16"/>
      <c r="N1381" s="22"/>
      <c r="O1381" s="22"/>
    </row>
    <row r="1382" spans="1:15" ht="16" outlineLevel="3" x14ac:dyDescent="0.35">
      <c r="A1382" s="4" t="s">
        <v>2429</v>
      </c>
      <c r="B1382" s="5" t="s">
        <v>1191</v>
      </c>
      <c r="C1382" s="5">
        <v>21</v>
      </c>
      <c r="D1382" s="8">
        <v>9.3031353605891556E-2</v>
      </c>
      <c r="E1382" s="6">
        <v>46327</v>
      </c>
      <c r="F1382" s="6">
        <v>46350</v>
      </c>
      <c r="G1382" s="16">
        <f>VLOOKUP(A1382,Sheet2!A:G,7,)</f>
        <v>0</v>
      </c>
      <c r="H1382" s="16">
        <v>0</v>
      </c>
      <c r="I1382" s="19">
        <f t="shared" si="48"/>
        <v>0</v>
      </c>
      <c r="J1382" s="16">
        <f>VLOOKUP(A1382,Sheet2!A:H,8,)</f>
        <v>0</v>
      </c>
      <c r="K1382" s="16"/>
      <c r="L1382" s="16"/>
      <c r="M1382" s="16"/>
      <c r="N1382" s="22"/>
      <c r="O1382" s="22"/>
    </row>
    <row r="1383" spans="1:15" ht="16" outlineLevel="3" x14ac:dyDescent="0.35">
      <c r="A1383" s="4" t="s">
        <v>1225</v>
      </c>
      <c r="B1383" s="5"/>
      <c r="C1383" s="5">
        <v>32</v>
      </c>
      <c r="D1383" s="8"/>
      <c r="E1383" s="6">
        <v>46370</v>
      </c>
      <c r="F1383" s="6">
        <v>46406</v>
      </c>
      <c r="G1383" s="17"/>
      <c r="H1383" s="16"/>
      <c r="I1383" s="16"/>
      <c r="J1383" s="16"/>
      <c r="K1383" s="16"/>
      <c r="L1383" s="16"/>
      <c r="M1383" s="16"/>
    </row>
    <row r="1384" spans="1:15" ht="16" outlineLevel="3" x14ac:dyDescent="0.35">
      <c r="A1384" s="4" t="s">
        <v>2430</v>
      </c>
      <c r="B1384" s="5" t="s">
        <v>1226</v>
      </c>
      <c r="C1384" s="5">
        <v>8</v>
      </c>
      <c r="D1384" s="8">
        <v>3.9049050339908652E-2</v>
      </c>
      <c r="E1384" s="6">
        <v>46370</v>
      </c>
      <c r="F1384" s="6">
        <v>46378</v>
      </c>
      <c r="G1384" s="16">
        <f>VLOOKUP(A1384,Sheet2!A:G,7,)</f>
        <v>0</v>
      </c>
      <c r="H1384" s="16">
        <v>0</v>
      </c>
      <c r="I1384" s="19">
        <f>IFERROR(J1384-H1384,0)</f>
        <v>0</v>
      </c>
      <c r="J1384" s="16">
        <f>VLOOKUP(A1384,Sheet2!A:H,8,)</f>
        <v>0</v>
      </c>
      <c r="K1384" s="16"/>
      <c r="L1384" s="16"/>
      <c r="M1384" s="16"/>
      <c r="N1384" s="22"/>
      <c r="O1384" s="22"/>
    </row>
    <row r="1385" spans="1:15" ht="16" outlineLevel="3" x14ac:dyDescent="0.35">
      <c r="A1385" s="4" t="s">
        <v>2431</v>
      </c>
      <c r="B1385" s="5" t="s">
        <v>1227</v>
      </c>
      <c r="C1385" s="5">
        <v>8</v>
      </c>
      <c r="D1385" s="8">
        <v>0.27334335237936053</v>
      </c>
      <c r="E1385" s="6">
        <v>46379</v>
      </c>
      <c r="F1385" s="6">
        <v>46387</v>
      </c>
      <c r="G1385" s="16">
        <f>VLOOKUP(A1385,Sheet2!A:G,7,)</f>
        <v>0</v>
      </c>
      <c r="H1385" s="16">
        <v>0</v>
      </c>
      <c r="I1385" s="19">
        <f>IFERROR(J1385-H1385,0)</f>
        <v>0</v>
      </c>
      <c r="J1385" s="16">
        <f>VLOOKUP(A1385,Sheet2!A:H,8,)</f>
        <v>0</v>
      </c>
      <c r="K1385" s="16"/>
      <c r="L1385" s="16"/>
      <c r="M1385" s="16"/>
      <c r="N1385" s="22"/>
      <c r="O1385" s="22"/>
    </row>
    <row r="1386" spans="1:15" ht="16" outlineLevel="3" x14ac:dyDescent="0.35">
      <c r="A1386" s="4" t="s">
        <v>2432</v>
      </c>
      <c r="B1386" s="5" t="s">
        <v>1228</v>
      </c>
      <c r="C1386" s="5">
        <v>8</v>
      </c>
      <c r="D1386" s="8">
        <v>3.9049050339908652E-2</v>
      </c>
      <c r="E1386" s="6">
        <v>46389</v>
      </c>
      <c r="F1386" s="6">
        <v>46397</v>
      </c>
      <c r="G1386" s="16">
        <f>VLOOKUP(A1386,Sheet2!A:G,7,)</f>
        <v>0</v>
      </c>
      <c r="H1386" s="16">
        <v>0</v>
      </c>
      <c r="I1386" s="19">
        <f>IFERROR(J1386-H1386,0)</f>
        <v>0</v>
      </c>
      <c r="J1386" s="16">
        <f>VLOOKUP(A1386,Sheet2!A:H,8,)</f>
        <v>0</v>
      </c>
      <c r="K1386" s="16"/>
      <c r="L1386" s="16"/>
      <c r="M1386" s="16"/>
      <c r="N1386" s="22"/>
      <c r="O1386" s="22"/>
    </row>
    <row r="1387" spans="1:15" ht="16" outlineLevel="3" x14ac:dyDescent="0.35">
      <c r="A1387" s="4" t="s">
        <v>2433</v>
      </c>
      <c r="B1387" s="5" t="s">
        <v>1229</v>
      </c>
      <c r="C1387" s="5">
        <v>8</v>
      </c>
      <c r="D1387" s="8">
        <v>3.9049050339908652E-2</v>
      </c>
      <c r="E1387" s="6">
        <v>46398</v>
      </c>
      <c r="F1387" s="6">
        <v>46406</v>
      </c>
      <c r="G1387" s="16">
        <f>VLOOKUP(A1387,Sheet2!A:G,7,)</f>
        <v>0</v>
      </c>
      <c r="H1387" s="16">
        <v>0</v>
      </c>
      <c r="I1387" s="19">
        <f>IFERROR(J1387-H1387,0)</f>
        <v>0</v>
      </c>
      <c r="J1387" s="16">
        <f>VLOOKUP(A1387,Sheet2!A:H,8,)</f>
        <v>0</v>
      </c>
      <c r="K1387" s="16"/>
      <c r="L1387" s="16"/>
      <c r="M1387" s="16"/>
      <c r="N1387" s="22"/>
      <c r="O1387" s="22"/>
    </row>
    <row r="1388" spans="1:15" ht="16" outlineLevel="3" x14ac:dyDescent="0.35">
      <c r="A1388" s="4" t="s">
        <v>1230</v>
      </c>
      <c r="B1388" s="5"/>
      <c r="C1388" s="5">
        <v>40</v>
      </c>
      <c r="D1388" s="8"/>
      <c r="E1388" s="6">
        <v>46274</v>
      </c>
      <c r="F1388" s="6">
        <v>46321</v>
      </c>
      <c r="G1388" s="17"/>
      <c r="H1388" s="16"/>
      <c r="I1388" s="16"/>
      <c r="J1388" s="16"/>
      <c r="K1388" s="16"/>
      <c r="L1388" s="16"/>
      <c r="M1388" s="16"/>
    </row>
    <row r="1389" spans="1:15" ht="16" outlineLevel="3" x14ac:dyDescent="0.35">
      <c r="A1389" s="4" t="s">
        <v>2434</v>
      </c>
      <c r="B1389" s="5" t="s">
        <v>1231</v>
      </c>
      <c r="C1389" s="5">
        <v>8</v>
      </c>
      <c r="D1389" s="8">
        <v>9.9171277386614812E-2</v>
      </c>
      <c r="E1389" s="6">
        <v>46274</v>
      </c>
      <c r="F1389" s="6">
        <v>46282</v>
      </c>
      <c r="G1389" s="16">
        <f>VLOOKUP(A1389,Sheet2!A:G,7,)</f>
        <v>0</v>
      </c>
      <c r="H1389" s="16">
        <v>0.4</v>
      </c>
      <c r="I1389" s="19">
        <f>IFERROR(J1389-H1389,0)</f>
        <v>0</v>
      </c>
      <c r="J1389" s="16">
        <f>VLOOKUP(A1389,Sheet2!A:H,8,)</f>
        <v>0.4</v>
      </c>
      <c r="K1389" s="16"/>
      <c r="L1389" s="16"/>
      <c r="M1389" s="16"/>
      <c r="N1389" s="22"/>
      <c r="O1389" s="22"/>
    </row>
    <row r="1390" spans="1:15" ht="16" outlineLevel="3" x14ac:dyDescent="0.35">
      <c r="A1390" s="4" t="s">
        <v>2435</v>
      </c>
      <c r="B1390" s="5" t="s">
        <v>1232</v>
      </c>
      <c r="C1390" s="5">
        <v>8</v>
      </c>
      <c r="D1390" s="8">
        <v>2.9751383215984445E-2</v>
      </c>
      <c r="E1390" s="6">
        <v>46284</v>
      </c>
      <c r="F1390" s="6">
        <v>46293</v>
      </c>
      <c r="G1390" s="16">
        <f>VLOOKUP(A1390,Sheet2!A:G,7,)</f>
        <v>0</v>
      </c>
      <c r="H1390" s="16">
        <v>0.4</v>
      </c>
      <c r="I1390" s="19">
        <f>IFERROR(J1390-H1390,0)</f>
        <v>0</v>
      </c>
      <c r="J1390" s="16">
        <f>VLOOKUP(A1390,Sheet2!A:H,8,)</f>
        <v>0.4</v>
      </c>
      <c r="K1390" s="16"/>
      <c r="L1390" s="16"/>
      <c r="M1390" s="16"/>
      <c r="N1390" s="22"/>
      <c r="O1390" s="22"/>
    </row>
    <row r="1391" spans="1:15" ht="16" outlineLevel="3" x14ac:dyDescent="0.35">
      <c r="A1391" s="4" t="s">
        <v>2436</v>
      </c>
      <c r="B1391" s="5" t="s">
        <v>1233</v>
      </c>
      <c r="C1391" s="5">
        <v>8</v>
      </c>
      <c r="D1391" s="8">
        <v>2.9751383215984445E-2</v>
      </c>
      <c r="E1391" s="6">
        <v>46294</v>
      </c>
      <c r="F1391" s="6">
        <v>46302</v>
      </c>
      <c r="G1391" s="16">
        <f>VLOOKUP(A1391,Sheet2!A:G,7,)</f>
        <v>0</v>
      </c>
      <c r="H1391" s="16">
        <v>0.4</v>
      </c>
      <c r="I1391" s="19">
        <f>IFERROR(J1391-H1391,0)</f>
        <v>0</v>
      </c>
      <c r="J1391" s="16">
        <f>VLOOKUP(A1391,Sheet2!A:H,8,)</f>
        <v>0.4</v>
      </c>
      <c r="K1391" s="16"/>
      <c r="L1391" s="16"/>
      <c r="M1391" s="16"/>
      <c r="N1391" s="22"/>
      <c r="O1391" s="22"/>
    </row>
    <row r="1392" spans="1:15" ht="16" outlineLevel="3" x14ac:dyDescent="0.35">
      <c r="A1392" s="4" t="s">
        <v>2437</v>
      </c>
      <c r="B1392" s="5" t="s">
        <v>1234</v>
      </c>
      <c r="C1392" s="5">
        <v>8</v>
      </c>
      <c r="D1392" s="8">
        <v>2.3801106572787556E-2</v>
      </c>
      <c r="E1392" s="6">
        <v>46303</v>
      </c>
      <c r="F1392" s="6">
        <v>46312</v>
      </c>
      <c r="G1392" s="16">
        <f>VLOOKUP(A1392,Sheet2!A:G,7,)</f>
        <v>0</v>
      </c>
      <c r="H1392" s="16">
        <v>0.4</v>
      </c>
      <c r="I1392" s="19">
        <f>IFERROR(J1392-H1392,0)</f>
        <v>0</v>
      </c>
      <c r="J1392" s="16">
        <f>VLOOKUP(A1392,Sheet2!A:H,8,)</f>
        <v>0.4</v>
      </c>
      <c r="K1392" s="16"/>
      <c r="L1392" s="16"/>
      <c r="M1392" s="16"/>
      <c r="N1392" s="22"/>
      <c r="O1392" s="22"/>
    </row>
    <row r="1393" spans="1:15" ht="16" outlineLevel="3" x14ac:dyDescent="0.35">
      <c r="A1393" s="4" t="s">
        <v>2438</v>
      </c>
      <c r="B1393" s="5" t="s">
        <v>1235</v>
      </c>
      <c r="C1393" s="5">
        <v>8</v>
      </c>
      <c r="D1393" s="8">
        <v>1.5867404381858373E-2</v>
      </c>
      <c r="E1393" s="6">
        <v>46313</v>
      </c>
      <c r="F1393" s="6">
        <v>46321</v>
      </c>
      <c r="G1393" s="16">
        <f>VLOOKUP(A1393,Sheet2!A:G,7,)</f>
        <v>0</v>
      </c>
      <c r="H1393" s="16">
        <v>0.4</v>
      </c>
      <c r="I1393" s="19">
        <f>IFERROR(J1393-H1393,0)</f>
        <v>0</v>
      </c>
      <c r="J1393" s="16">
        <f>VLOOKUP(A1393,Sheet2!A:H,8,)</f>
        <v>0.4</v>
      </c>
      <c r="K1393" s="16"/>
      <c r="L1393" s="16"/>
      <c r="M1393" s="16"/>
      <c r="N1393" s="22"/>
      <c r="O1393" s="22"/>
    </row>
    <row r="1394" spans="1:15" ht="16" outlineLevel="2" x14ac:dyDescent="0.35">
      <c r="A1394" s="4" t="s">
        <v>1236</v>
      </c>
      <c r="B1394" s="5"/>
      <c r="C1394" s="5">
        <v>24</v>
      </c>
      <c r="D1394" s="8"/>
      <c r="E1394" s="6">
        <v>46361</v>
      </c>
      <c r="F1394" s="6">
        <v>46387</v>
      </c>
      <c r="G1394" s="17"/>
      <c r="H1394" s="16"/>
      <c r="I1394" s="16"/>
      <c r="J1394" s="16"/>
      <c r="K1394" s="16"/>
      <c r="L1394" s="16"/>
      <c r="M1394" s="16"/>
    </row>
    <row r="1395" spans="1:15" ht="16" outlineLevel="3" x14ac:dyDescent="0.35">
      <c r="A1395" s="4" t="s">
        <v>1237</v>
      </c>
      <c r="B1395" s="5"/>
      <c r="C1395" s="5">
        <v>24</v>
      </c>
      <c r="D1395" s="8"/>
      <c r="E1395" s="6">
        <v>46361</v>
      </c>
      <c r="F1395" s="6">
        <v>46387</v>
      </c>
      <c r="G1395" s="17"/>
      <c r="H1395" s="16"/>
      <c r="I1395" s="16"/>
      <c r="J1395" s="16"/>
      <c r="K1395" s="16"/>
      <c r="L1395" s="16"/>
      <c r="M1395" s="16"/>
    </row>
    <row r="1396" spans="1:15" ht="16" outlineLevel="3" x14ac:dyDescent="0.35">
      <c r="A1396" s="4" t="s">
        <v>2439</v>
      </c>
      <c r="B1396" s="5" t="s">
        <v>1238</v>
      </c>
      <c r="C1396" s="5">
        <v>6</v>
      </c>
      <c r="D1396" s="8">
        <v>2.1669235755959866E-2</v>
      </c>
      <c r="E1396" s="6">
        <v>46361</v>
      </c>
      <c r="F1396" s="6">
        <v>46366</v>
      </c>
      <c r="G1396" s="16">
        <f>VLOOKUP(A1396,Sheet2!A:G,7,)</f>
        <v>0</v>
      </c>
      <c r="H1396" s="16">
        <v>0</v>
      </c>
      <c r="I1396" s="19">
        <f>IFERROR(J1396-H1396,0)</f>
        <v>0</v>
      </c>
      <c r="J1396" s="16">
        <f>VLOOKUP(A1396,Sheet2!A:H,8,)</f>
        <v>0</v>
      </c>
      <c r="K1396" s="16"/>
      <c r="L1396" s="16"/>
      <c r="M1396" s="16"/>
      <c r="N1396" s="22"/>
      <c r="O1396" s="22"/>
    </row>
    <row r="1397" spans="1:15" ht="16" outlineLevel="3" x14ac:dyDescent="0.35">
      <c r="A1397" s="4" t="s">
        <v>2440</v>
      </c>
      <c r="B1397" s="5" t="s">
        <v>1239</v>
      </c>
      <c r="C1397" s="5">
        <v>6</v>
      </c>
      <c r="D1397" s="8">
        <v>2.1669235755959866E-2</v>
      </c>
      <c r="E1397" s="6">
        <v>46368</v>
      </c>
      <c r="F1397" s="6">
        <v>46373</v>
      </c>
      <c r="G1397" s="16">
        <f>VLOOKUP(A1397,Sheet2!A:G,7,)</f>
        <v>0</v>
      </c>
      <c r="H1397" s="16">
        <v>0</v>
      </c>
      <c r="I1397" s="19">
        <f>IFERROR(J1397-H1397,0)</f>
        <v>0</v>
      </c>
      <c r="J1397" s="16">
        <f>VLOOKUP(A1397,Sheet2!A:H,8,)</f>
        <v>0</v>
      </c>
      <c r="K1397" s="16"/>
      <c r="L1397" s="16"/>
      <c r="M1397" s="16"/>
      <c r="N1397" s="22"/>
      <c r="O1397" s="22"/>
    </row>
    <row r="1398" spans="1:15" ht="16" outlineLevel="3" x14ac:dyDescent="0.35">
      <c r="A1398" s="4" t="s">
        <v>2441</v>
      </c>
      <c r="B1398" s="5" t="s">
        <v>1240</v>
      </c>
      <c r="C1398" s="5">
        <v>6</v>
      </c>
      <c r="D1398" s="8">
        <v>2.1669235755959866E-2</v>
      </c>
      <c r="E1398" s="6">
        <v>46375</v>
      </c>
      <c r="F1398" s="6">
        <v>46380</v>
      </c>
      <c r="G1398" s="16">
        <f>VLOOKUP(A1398,Sheet2!A:G,7,)</f>
        <v>0</v>
      </c>
      <c r="H1398" s="16">
        <v>0</v>
      </c>
      <c r="I1398" s="19">
        <f>IFERROR(J1398-H1398,0)</f>
        <v>0</v>
      </c>
      <c r="J1398" s="16">
        <f>VLOOKUP(A1398,Sheet2!A:H,8,)</f>
        <v>0</v>
      </c>
      <c r="K1398" s="16"/>
      <c r="L1398" s="16"/>
      <c r="M1398" s="16"/>
      <c r="N1398" s="22"/>
      <c r="O1398" s="22"/>
    </row>
    <row r="1399" spans="1:15" ht="16" outlineLevel="3" x14ac:dyDescent="0.35">
      <c r="A1399" s="4" t="s">
        <v>2442</v>
      </c>
      <c r="B1399" s="5" t="s">
        <v>1241</v>
      </c>
      <c r="C1399" s="5">
        <v>8</v>
      </c>
      <c r="D1399" s="8">
        <v>5.7784628682559652E-2</v>
      </c>
      <c r="E1399" s="6">
        <v>46379</v>
      </c>
      <c r="F1399" s="6">
        <v>46387</v>
      </c>
      <c r="G1399" s="16">
        <f>VLOOKUP(A1399,Sheet2!A:G,7,)</f>
        <v>0</v>
      </c>
      <c r="H1399" s="16">
        <v>0</v>
      </c>
      <c r="I1399" s="19">
        <f>IFERROR(J1399-H1399,0)</f>
        <v>0</v>
      </c>
      <c r="J1399" s="16">
        <f>VLOOKUP(A1399,Sheet2!A:H,8,)</f>
        <v>0</v>
      </c>
      <c r="K1399" s="16"/>
      <c r="L1399" s="16"/>
      <c r="M1399" s="16"/>
      <c r="N1399" s="22"/>
      <c r="O1399" s="22"/>
    </row>
    <row r="1400" spans="1:15" ht="16" outlineLevel="3" x14ac:dyDescent="0.35">
      <c r="A1400" s="4" t="s">
        <v>2443</v>
      </c>
      <c r="B1400" s="5" t="s">
        <v>1242</v>
      </c>
      <c r="C1400" s="5">
        <v>6</v>
      </c>
      <c r="D1400" s="8">
        <v>2.1669235755959866E-2</v>
      </c>
      <c r="E1400" s="6">
        <v>46382</v>
      </c>
      <c r="F1400" s="6">
        <v>46387</v>
      </c>
      <c r="G1400" s="16">
        <f>VLOOKUP(A1400,Sheet2!A:G,7,)</f>
        <v>0</v>
      </c>
      <c r="H1400" s="16">
        <v>0</v>
      </c>
      <c r="I1400" s="19">
        <f>IFERROR(J1400-H1400,0)</f>
        <v>0</v>
      </c>
      <c r="J1400" s="16">
        <f>VLOOKUP(A1400,Sheet2!A:H,8,)</f>
        <v>0</v>
      </c>
      <c r="K1400" s="16"/>
      <c r="L1400" s="16"/>
      <c r="M1400" s="16"/>
      <c r="N1400" s="22"/>
      <c r="O1400" s="22"/>
    </row>
    <row r="1401" spans="1:15" ht="16" outlineLevel="2" x14ac:dyDescent="0.35">
      <c r="A1401" s="4" t="s">
        <v>1243</v>
      </c>
      <c r="B1401" s="5"/>
      <c r="C1401" s="5">
        <v>95</v>
      </c>
      <c r="D1401" s="8"/>
      <c r="E1401" s="6">
        <v>46267</v>
      </c>
      <c r="F1401" s="6">
        <v>46378</v>
      </c>
      <c r="G1401" s="17"/>
      <c r="H1401" s="16"/>
      <c r="I1401" s="16"/>
      <c r="J1401" s="16"/>
      <c r="K1401" s="16"/>
      <c r="L1401" s="16"/>
      <c r="M1401" s="16"/>
    </row>
    <row r="1402" spans="1:15" ht="16" outlineLevel="3" x14ac:dyDescent="0.35">
      <c r="A1402" s="4" t="s">
        <v>1244</v>
      </c>
      <c r="B1402" s="5"/>
      <c r="C1402" s="5">
        <v>95</v>
      </c>
      <c r="D1402" s="8"/>
      <c r="E1402" s="6">
        <v>46267</v>
      </c>
      <c r="F1402" s="6">
        <v>46378</v>
      </c>
      <c r="G1402" s="17"/>
      <c r="H1402" s="16"/>
      <c r="I1402" s="16"/>
      <c r="J1402" s="16"/>
      <c r="K1402" s="16"/>
      <c r="L1402" s="16"/>
      <c r="M1402" s="16"/>
    </row>
    <row r="1403" spans="1:15" ht="16" outlineLevel="3" x14ac:dyDescent="0.35">
      <c r="A1403" s="4" t="s">
        <v>2444</v>
      </c>
      <c r="B1403" s="5" t="s">
        <v>1245</v>
      </c>
      <c r="C1403" s="5">
        <v>11</v>
      </c>
      <c r="D1403" s="8">
        <v>0.33318539821966281</v>
      </c>
      <c r="E1403" s="6">
        <v>46267</v>
      </c>
      <c r="F1403" s="6">
        <v>46279</v>
      </c>
      <c r="G1403" s="16">
        <f>VLOOKUP(A1403,Sheet2!A:G,7,)</f>
        <v>0</v>
      </c>
      <c r="H1403" s="16">
        <v>0.6</v>
      </c>
      <c r="I1403" s="19">
        <f t="shared" ref="I1403:I1413" si="49">IFERROR(J1403-H1403,0)</f>
        <v>0</v>
      </c>
      <c r="J1403" s="16">
        <f>VLOOKUP(A1403,Sheet2!A:H,8,)</f>
        <v>0.6</v>
      </c>
      <c r="K1403" s="16"/>
      <c r="L1403" s="16"/>
      <c r="M1403" s="16"/>
      <c r="N1403" s="22"/>
      <c r="O1403" s="22"/>
    </row>
    <row r="1404" spans="1:15" ht="16" outlineLevel="3" x14ac:dyDescent="0.35">
      <c r="A1404" s="4" t="s">
        <v>2445</v>
      </c>
      <c r="B1404" s="5" t="s">
        <v>1246</v>
      </c>
      <c r="C1404" s="5">
        <v>11</v>
      </c>
      <c r="D1404" s="8">
        <v>9.9955619465898857E-2</v>
      </c>
      <c r="E1404" s="6">
        <v>46280</v>
      </c>
      <c r="F1404" s="6">
        <v>46293</v>
      </c>
      <c r="G1404" s="16">
        <f>VLOOKUP(A1404,Sheet2!A:G,7,)</f>
        <v>0</v>
      </c>
      <c r="H1404" s="16">
        <v>0.5</v>
      </c>
      <c r="I1404" s="19">
        <f t="shared" si="49"/>
        <v>0</v>
      </c>
      <c r="J1404" s="16">
        <f>VLOOKUP(A1404,Sheet2!A:H,8,)</f>
        <v>0.5</v>
      </c>
      <c r="K1404" s="16"/>
      <c r="L1404" s="16"/>
      <c r="M1404" s="16"/>
      <c r="N1404" s="22"/>
      <c r="O1404" s="22"/>
    </row>
    <row r="1405" spans="1:15" ht="16" outlineLevel="3" x14ac:dyDescent="0.35">
      <c r="A1405" s="4" t="s">
        <v>2446</v>
      </c>
      <c r="B1405" s="5" t="s">
        <v>1247</v>
      </c>
      <c r="C1405" s="5">
        <v>11</v>
      </c>
      <c r="D1405" s="8">
        <v>9.9955619465898857E-2</v>
      </c>
      <c r="E1405" s="6">
        <v>46294</v>
      </c>
      <c r="F1405" s="6">
        <v>46306</v>
      </c>
      <c r="G1405" s="16">
        <f>VLOOKUP(A1405,Sheet2!A:G,7,)</f>
        <v>1</v>
      </c>
      <c r="H1405" s="16">
        <v>0.5</v>
      </c>
      <c r="I1405" s="19">
        <f t="shared" si="49"/>
        <v>0</v>
      </c>
      <c r="J1405" s="16">
        <f>VLOOKUP(A1405,Sheet2!A:H,8,)</f>
        <v>0.5</v>
      </c>
      <c r="K1405" s="16"/>
      <c r="L1405" s="16"/>
      <c r="M1405" s="16"/>
      <c r="N1405" s="22"/>
      <c r="O1405" s="22"/>
    </row>
    <row r="1406" spans="1:15" ht="16" outlineLevel="3" x14ac:dyDescent="0.35">
      <c r="A1406" s="4" t="s">
        <v>2447</v>
      </c>
      <c r="B1406" s="5" t="s">
        <v>1248</v>
      </c>
      <c r="C1406" s="5">
        <v>11</v>
      </c>
      <c r="D1406" s="8">
        <v>7.9964495572719077E-2</v>
      </c>
      <c r="E1406" s="6">
        <v>46307</v>
      </c>
      <c r="F1406" s="6">
        <v>46319</v>
      </c>
      <c r="G1406" s="16">
        <f>VLOOKUP(A1406,Sheet2!A:G,7,)</f>
        <v>1</v>
      </c>
      <c r="H1406" s="16">
        <v>0.5</v>
      </c>
      <c r="I1406" s="19">
        <f t="shared" si="49"/>
        <v>0</v>
      </c>
      <c r="J1406" s="16">
        <f>VLOOKUP(A1406,Sheet2!A:H,8,)</f>
        <v>0.5</v>
      </c>
      <c r="K1406" s="16"/>
      <c r="L1406" s="16"/>
      <c r="M1406" s="16"/>
      <c r="N1406" s="22"/>
      <c r="O1406" s="22"/>
    </row>
    <row r="1407" spans="1:15" ht="16" outlineLevel="3" x14ac:dyDescent="0.35">
      <c r="A1407" s="4" t="s">
        <v>2448</v>
      </c>
      <c r="B1407" s="5" t="s">
        <v>1249</v>
      </c>
      <c r="C1407" s="5">
        <v>11</v>
      </c>
      <c r="D1407" s="8">
        <v>5.3309663715146054E-2</v>
      </c>
      <c r="E1407" s="6">
        <v>46320</v>
      </c>
      <c r="F1407" s="6">
        <v>46331</v>
      </c>
      <c r="G1407" s="16">
        <f>VLOOKUP(A1407,Sheet2!A:G,7,)</f>
        <v>1</v>
      </c>
      <c r="H1407" s="16">
        <v>0.5</v>
      </c>
      <c r="I1407" s="19">
        <f t="shared" si="49"/>
        <v>0</v>
      </c>
      <c r="J1407" s="16">
        <f>VLOOKUP(A1407,Sheet2!A:H,8,)</f>
        <v>0.5</v>
      </c>
      <c r="K1407" s="16"/>
      <c r="L1407" s="16"/>
      <c r="M1407" s="16"/>
      <c r="N1407" s="22"/>
      <c r="O1407" s="22"/>
    </row>
    <row r="1408" spans="1:15" ht="16" outlineLevel="3" x14ac:dyDescent="0.35">
      <c r="A1408" s="4" t="s">
        <v>2449</v>
      </c>
      <c r="B1408" s="5" t="s">
        <v>1250</v>
      </c>
      <c r="C1408" s="5">
        <v>8</v>
      </c>
      <c r="D1408" s="8">
        <v>9.542454741492723E-2</v>
      </c>
      <c r="E1408" s="6">
        <v>46333</v>
      </c>
      <c r="F1408" s="6">
        <v>46341</v>
      </c>
      <c r="G1408" s="16">
        <f>VLOOKUP(A1408,Sheet2!A:G,7,)</f>
        <v>0</v>
      </c>
      <c r="H1408" s="16">
        <v>0</v>
      </c>
      <c r="I1408" s="19">
        <f t="shared" si="49"/>
        <v>0</v>
      </c>
      <c r="J1408" s="16">
        <f>VLOOKUP(A1408,Sheet2!A:H,8,)</f>
        <v>0</v>
      </c>
      <c r="K1408" s="16"/>
      <c r="L1408" s="16"/>
      <c r="M1408" s="16"/>
      <c r="N1408" s="22"/>
      <c r="O1408" s="22"/>
    </row>
    <row r="1409" spans="1:15" ht="16" outlineLevel="3" x14ac:dyDescent="0.35">
      <c r="A1409" s="4" t="s">
        <v>2450</v>
      </c>
      <c r="B1409" s="5" t="s">
        <v>1251</v>
      </c>
      <c r="C1409" s="5">
        <v>8</v>
      </c>
      <c r="D1409" s="8">
        <v>2.8627364224478168E-2</v>
      </c>
      <c r="E1409" s="6">
        <v>46342</v>
      </c>
      <c r="F1409" s="6">
        <v>46350</v>
      </c>
      <c r="G1409" s="16">
        <f>VLOOKUP(A1409,Sheet2!A:G,7,)</f>
        <v>0</v>
      </c>
      <c r="H1409" s="16">
        <v>0</v>
      </c>
      <c r="I1409" s="19">
        <f t="shared" si="49"/>
        <v>0</v>
      </c>
      <c r="J1409" s="16">
        <f>VLOOKUP(A1409,Sheet2!A:H,8,)</f>
        <v>0</v>
      </c>
      <c r="K1409" s="16"/>
      <c r="L1409" s="16"/>
      <c r="M1409" s="16"/>
      <c r="N1409" s="22"/>
      <c r="O1409" s="22"/>
    </row>
    <row r="1410" spans="1:15" ht="16" outlineLevel="3" x14ac:dyDescent="0.35">
      <c r="A1410" s="4" t="s">
        <v>2451</v>
      </c>
      <c r="B1410" s="5" t="s">
        <v>1252</v>
      </c>
      <c r="C1410" s="5">
        <v>8</v>
      </c>
      <c r="D1410" s="8">
        <v>2.8627364224478168E-2</v>
      </c>
      <c r="E1410" s="6">
        <v>46351</v>
      </c>
      <c r="F1410" s="6">
        <v>46359</v>
      </c>
      <c r="G1410" s="16">
        <f>VLOOKUP(A1410,Sheet2!A:G,7,)</f>
        <v>0</v>
      </c>
      <c r="H1410" s="16">
        <v>0</v>
      </c>
      <c r="I1410" s="19">
        <f t="shared" si="49"/>
        <v>0</v>
      </c>
      <c r="J1410" s="16">
        <f>VLOOKUP(A1410,Sheet2!A:H,8,)</f>
        <v>0</v>
      </c>
      <c r="K1410" s="16"/>
      <c r="L1410" s="16"/>
      <c r="M1410" s="16"/>
      <c r="N1410" s="22"/>
      <c r="O1410" s="22"/>
    </row>
    <row r="1411" spans="1:15" ht="16" outlineLevel="3" x14ac:dyDescent="0.35">
      <c r="A1411" s="4" t="s">
        <v>2452</v>
      </c>
      <c r="B1411" s="5" t="s">
        <v>1253</v>
      </c>
      <c r="C1411" s="5">
        <v>8</v>
      </c>
      <c r="D1411" s="8">
        <v>2.2901891379582536E-2</v>
      </c>
      <c r="E1411" s="6">
        <v>46361</v>
      </c>
      <c r="F1411" s="6">
        <v>46369</v>
      </c>
      <c r="G1411" s="16">
        <f>VLOOKUP(A1411,Sheet2!A:G,7,)</f>
        <v>0</v>
      </c>
      <c r="H1411" s="16">
        <v>0</v>
      </c>
      <c r="I1411" s="19">
        <f t="shared" si="49"/>
        <v>0</v>
      </c>
      <c r="J1411" s="16">
        <f>VLOOKUP(A1411,Sheet2!A:H,8,)</f>
        <v>0</v>
      </c>
      <c r="K1411" s="16"/>
      <c r="L1411" s="16"/>
      <c r="M1411" s="16"/>
      <c r="N1411" s="22"/>
      <c r="O1411" s="22"/>
    </row>
    <row r="1412" spans="1:15" ht="16" outlineLevel="3" x14ac:dyDescent="0.35">
      <c r="A1412" s="4" t="s">
        <v>2453</v>
      </c>
      <c r="B1412" s="5" t="s">
        <v>1254</v>
      </c>
      <c r="C1412" s="5">
        <v>8</v>
      </c>
      <c r="D1412" s="8">
        <v>1.526792758638836E-2</v>
      </c>
      <c r="E1412" s="6">
        <v>46370</v>
      </c>
      <c r="F1412" s="6">
        <v>46378</v>
      </c>
      <c r="G1412" s="16">
        <f>VLOOKUP(A1412,Sheet2!A:G,7,)</f>
        <v>0</v>
      </c>
      <c r="H1412" s="16">
        <v>0</v>
      </c>
      <c r="I1412" s="19">
        <f t="shared" si="49"/>
        <v>0</v>
      </c>
      <c r="J1412" s="16">
        <f>VLOOKUP(A1412,Sheet2!A:H,8,)</f>
        <v>0</v>
      </c>
      <c r="K1412" s="16"/>
      <c r="L1412" s="16"/>
      <c r="M1412" s="16"/>
      <c r="N1412" s="22"/>
      <c r="O1412" s="22"/>
    </row>
    <row r="1413" spans="1:15" ht="16" x14ac:dyDescent="0.35">
      <c r="A1413" s="4" t="s">
        <v>1255</v>
      </c>
      <c r="B1413" s="5"/>
      <c r="C1413" s="5">
        <v>138</v>
      </c>
      <c r="D1413" s="8"/>
      <c r="E1413" s="6">
        <v>46302</v>
      </c>
      <c r="F1413" s="6">
        <v>46467</v>
      </c>
      <c r="G1413" s="17"/>
      <c r="H1413" s="16"/>
      <c r="I1413" s="19">
        <f t="shared" si="49"/>
        <v>0</v>
      </c>
      <c r="J1413" s="16"/>
      <c r="K1413" s="16"/>
      <c r="L1413" s="16"/>
      <c r="M1413" s="16"/>
    </row>
    <row r="1414" spans="1:15" ht="16" outlineLevel="1" x14ac:dyDescent="0.35">
      <c r="A1414" s="4" t="s">
        <v>30</v>
      </c>
      <c r="B1414" s="5"/>
      <c r="C1414" s="5">
        <v>38</v>
      </c>
      <c r="D1414" s="8"/>
      <c r="E1414" s="6">
        <v>46419</v>
      </c>
      <c r="F1414" s="6">
        <v>46467</v>
      </c>
      <c r="G1414" s="17"/>
      <c r="H1414" s="16"/>
      <c r="I1414" s="16"/>
      <c r="J1414" s="16"/>
      <c r="K1414" s="16"/>
      <c r="L1414" s="16"/>
      <c r="M1414" s="16"/>
    </row>
    <row r="1415" spans="1:15" ht="16" outlineLevel="2" x14ac:dyDescent="0.35">
      <c r="A1415" s="4" t="s">
        <v>2454</v>
      </c>
      <c r="B1415" s="5" t="s">
        <v>1256</v>
      </c>
      <c r="C1415" s="5">
        <v>7</v>
      </c>
      <c r="D1415" s="8">
        <v>0.11839119388346471</v>
      </c>
      <c r="E1415" s="6">
        <v>46419</v>
      </c>
      <c r="F1415" s="6">
        <v>46426</v>
      </c>
      <c r="G1415" s="16">
        <f>VLOOKUP(A1415,Sheet2!A:G,7,)</f>
        <v>0</v>
      </c>
      <c r="H1415" s="16">
        <v>0</v>
      </c>
      <c r="I1415" s="19">
        <f t="shared" ref="I1415:I1426" si="50">IFERROR(J1415-H1415,0)</f>
        <v>0</v>
      </c>
      <c r="J1415" s="16">
        <f>VLOOKUP(A1415,Sheet2!A:H,8,)</f>
        <v>0</v>
      </c>
      <c r="K1415" s="16"/>
      <c r="L1415" s="16"/>
      <c r="M1415" s="16"/>
      <c r="N1415" s="22"/>
      <c r="O1415" s="22"/>
    </row>
    <row r="1416" spans="1:15" ht="16" outlineLevel="2" x14ac:dyDescent="0.35">
      <c r="A1416" s="4" t="s">
        <v>2455</v>
      </c>
      <c r="B1416" s="5" t="s">
        <v>1257</v>
      </c>
      <c r="C1416" s="5">
        <v>6</v>
      </c>
      <c r="D1416" s="8">
        <v>5.1146182549465347E-2</v>
      </c>
      <c r="E1416" s="6">
        <v>46446</v>
      </c>
      <c r="F1416" s="6">
        <v>46452</v>
      </c>
      <c r="G1416" s="16">
        <f>VLOOKUP(A1416,Sheet2!A:G,7,)</f>
        <v>0</v>
      </c>
      <c r="H1416" s="16">
        <v>0</v>
      </c>
      <c r="I1416" s="19">
        <f t="shared" si="50"/>
        <v>0</v>
      </c>
      <c r="J1416" s="16">
        <f>VLOOKUP(A1416,Sheet2!A:H,8,)</f>
        <v>0</v>
      </c>
      <c r="K1416" s="16"/>
      <c r="L1416" s="16"/>
      <c r="M1416" s="16"/>
      <c r="N1416" s="22"/>
      <c r="O1416" s="22"/>
    </row>
    <row r="1417" spans="1:15" ht="16" outlineLevel="2" x14ac:dyDescent="0.35">
      <c r="A1417" s="4" t="s">
        <v>2456</v>
      </c>
      <c r="B1417" s="5" t="s">
        <v>1258</v>
      </c>
      <c r="C1417" s="5">
        <v>6</v>
      </c>
      <c r="D1417" s="8">
        <v>5.0243100942196965E-2</v>
      </c>
      <c r="E1417" s="6">
        <v>46446</v>
      </c>
      <c r="F1417" s="6">
        <v>46452</v>
      </c>
      <c r="G1417" s="16">
        <f>VLOOKUP(A1417,Sheet2!A:G,7,)</f>
        <v>0</v>
      </c>
      <c r="H1417" s="16">
        <v>0</v>
      </c>
      <c r="I1417" s="19">
        <f t="shared" si="50"/>
        <v>0</v>
      </c>
      <c r="J1417" s="16">
        <f>VLOOKUP(A1417,Sheet2!A:H,8,)</f>
        <v>0</v>
      </c>
      <c r="K1417" s="16"/>
      <c r="L1417" s="16"/>
      <c r="M1417" s="16"/>
      <c r="N1417" s="22"/>
      <c r="O1417" s="22"/>
    </row>
    <row r="1418" spans="1:15" ht="16" outlineLevel="2" x14ac:dyDescent="0.35">
      <c r="A1418" s="4" t="s">
        <v>2457</v>
      </c>
      <c r="B1418" s="5" t="s">
        <v>1259</v>
      </c>
      <c r="C1418" s="5">
        <v>6</v>
      </c>
      <c r="D1418" s="8">
        <v>2.288583379674608E-2</v>
      </c>
      <c r="E1418" s="6">
        <v>46446</v>
      </c>
      <c r="F1418" s="6">
        <v>46452</v>
      </c>
      <c r="G1418" s="16">
        <f>VLOOKUP(A1418,Sheet2!A:G,7,)</f>
        <v>0</v>
      </c>
      <c r="H1418" s="16">
        <v>0</v>
      </c>
      <c r="I1418" s="19">
        <f t="shared" si="50"/>
        <v>0</v>
      </c>
      <c r="J1418" s="16">
        <f>VLOOKUP(A1418,Sheet2!A:H,8,)</f>
        <v>0</v>
      </c>
      <c r="K1418" s="16"/>
      <c r="L1418" s="16"/>
      <c r="M1418" s="16"/>
      <c r="N1418" s="22"/>
      <c r="O1418" s="22"/>
    </row>
    <row r="1419" spans="1:15" ht="16" outlineLevel="2" x14ac:dyDescent="0.35">
      <c r="A1419" s="4" t="s">
        <v>2458</v>
      </c>
      <c r="B1419" s="5" t="s">
        <v>1260</v>
      </c>
      <c r="C1419" s="5">
        <v>8</v>
      </c>
      <c r="D1419" s="8">
        <v>0.12044388822272599</v>
      </c>
      <c r="E1419" s="6">
        <v>46445</v>
      </c>
      <c r="F1419" s="6">
        <v>46453</v>
      </c>
      <c r="G1419" s="16">
        <f>VLOOKUP(A1419,Sheet2!A:G,7,)</f>
        <v>0</v>
      </c>
      <c r="H1419" s="16">
        <v>0</v>
      </c>
      <c r="I1419" s="19">
        <f t="shared" si="50"/>
        <v>0</v>
      </c>
      <c r="J1419" s="16">
        <f>VLOOKUP(A1419,Sheet2!A:H,8,)</f>
        <v>0</v>
      </c>
      <c r="K1419" s="16"/>
      <c r="L1419" s="16"/>
      <c r="M1419" s="16"/>
      <c r="N1419" s="22"/>
      <c r="O1419" s="22"/>
    </row>
    <row r="1420" spans="1:15" ht="16" outlineLevel="2" x14ac:dyDescent="0.35">
      <c r="A1420" s="4" t="s">
        <v>2459</v>
      </c>
      <c r="B1420" s="5" t="s">
        <v>1261</v>
      </c>
      <c r="C1420" s="5">
        <v>7</v>
      </c>
      <c r="D1420" s="8">
        <v>4.616040803026511E-2</v>
      </c>
      <c r="E1420" s="6">
        <v>46448</v>
      </c>
      <c r="F1420" s="6">
        <v>46455</v>
      </c>
      <c r="G1420" s="16">
        <f>VLOOKUP(A1420,Sheet2!A:G,7,)</f>
        <v>0</v>
      </c>
      <c r="H1420" s="16">
        <v>0</v>
      </c>
      <c r="I1420" s="19">
        <f t="shared" si="50"/>
        <v>0</v>
      </c>
      <c r="J1420" s="16">
        <f>VLOOKUP(A1420,Sheet2!A:H,8,)</f>
        <v>0</v>
      </c>
      <c r="K1420" s="16"/>
      <c r="L1420" s="16"/>
      <c r="M1420" s="16"/>
      <c r="N1420" s="22"/>
      <c r="O1420" s="22"/>
    </row>
    <row r="1421" spans="1:15" ht="16" outlineLevel="2" x14ac:dyDescent="0.35">
      <c r="A1421" s="4" t="s">
        <v>2460</v>
      </c>
      <c r="B1421" s="5" t="s">
        <v>1262</v>
      </c>
      <c r="C1421" s="5">
        <v>8</v>
      </c>
      <c r="D1421" s="8">
        <v>0.17780973409539549</v>
      </c>
      <c r="E1421" s="6">
        <v>46448</v>
      </c>
      <c r="F1421" s="6">
        <v>46460</v>
      </c>
      <c r="G1421" s="16">
        <f>VLOOKUP(A1421,Sheet2!A:G,7,)</f>
        <v>0</v>
      </c>
      <c r="H1421" s="16">
        <v>0</v>
      </c>
      <c r="I1421" s="19">
        <f t="shared" si="50"/>
        <v>0</v>
      </c>
      <c r="J1421" s="16">
        <f>VLOOKUP(A1421,Sheet2!A:H,8,)</f>
        <v>0</v>
      </c>
      <c r="K1421" s="16"/>
      <c r="L1421" s="16"/>
      <c r="M1421" s="16"/>
      <c r="N1421" s="22"/>
      <c r="O1421" s="22"/>
    </row>
    <row r="1422" spans="1:15" ht="16" outlineLevel="2" x14ac:dyDescent="0.35">
      <c r="A1422" s="4" t="s">
        <v>2461</v>
      </c>
      <c r="B1422" s="5" t="s">
        <v>1263</v>
      </c>
      <c r="C1422" s="5">
        <v>8</v>
      </c>
      <c r="D1422" s="8">
        <v>0.13879833511393505</v>
      </c>
      <c r="E1422" s="6">
        <v>46448</v>
      </c>
      <c r="F1422" s="6">
        <v>46460</v>
      </c>
      <c r="G1422" s="16">
        <f>VLOOKUP(A1422,Sheet2!A:G,7,)</f>
        <v>0</v>
      </c>
      <c r="H1422" s="16">
        <v>0</v>
      </c>
      <c r="I1422" s="19">
        <f t="shared" si="50"/>
        <v>0</v>
      </c>
      <c r="J1422" s="16">
        <f>VLOOKUP(A1422,Sheet2!A:H,8,)</f>
        <v>0</v>
      </c>
      <c r="K1422" s="16"/>
      <c r="L1422" s="16"/>
      <c r="M1422" s="16"/>
      <c r="N1422" s="22"/>
      <c r="O1422" s="22"/>
    </row>
    <row r="1423" spans="1:15" ht="16" outlineLevel="2" x14ac:dyDescent="0.35">
      <c r="A1423" s="4" t="s">
        <v>2462</v>
      </c>
      <c r="B1423" s="5" t="s">
        <v>1264</v>
      </c>
      <c r="C1423" s="5">
        <v>8</v>
      </c>
      <c r="D1423" s="8">
        <v>7.7804498797562349E-3</v>
      </c>
      <c r="E1423" s="6">
        <v>46448</v>
      </c>
      <c r="F1423" s="6">
        <v>46460</v>
      </c>
      <c r="G1423" s="16">
        <f>VLOOKUP(A1423,Sheet2!A:G,7,)</f>
        <v>0</v>
      </c>
      <c r="H1423" s="16">
        <v>0</v>
      </c>
      <c r="I1423" s="19">
        <f t="shared" si="50"/>
        <v>0</v>
      </c>
      <c r="J1423" s="16">
        <f>VLOOKUP(A1423,Sheet2!A:H,8,)</f>
        <v>0</v>
      </c>
      <c r="K1423" s="16"/>
      <c r="L1423" s="16"/>
      <c r="M1423" s="16"/>
      <c r="N1423" s="22"/>
      <c r="O1423" s="22"/>
    </row>
    <row r="1424" spans="1:15" ht="16" outlineLevel="2" x14ac:dyDescent="0.35">
      <c r="A1424" s="4" t="s">
        <v>2463</v>
      </c>
      <c r="B1424" s="5" t="s">
        <v>1265</v>
      </c>
      <c r="C1424" s="5">
        <v>8</v>
      </c>
      <c r="D1424" s="8">
        <v>0.13297231871114837</v>
      </c>
      <c r="E1424" s="6">
        <v>46450</v>
      </c>
      <c r="F1424" s="6">
        <v>46462</v>
      </c>
      <c r="G1424" s="16">
        <f>VLOOKUP(A1424,Sheet2!A:G,7,)</f>
        <v>0</v>
      </c>
      <c r="H1424" s="16">
        <v>0</v>
      </c>
      <c r="I1424" s="19">
        <f t="shared" si="50"/>
        <v>0</v>
      </c>
      <c r="J1424" s="16">
        <f>VLOOKUP(A1424,Sheet2!A:H,8,)</f>
        <v>0</v>
      </c>
      <c r="K1424" s="16"/>
      <c r="L1424" s="16"/>
      <c r="M1424" s="16"/>
      <c r="N1424" s="22"/>
      <c r="O1424" s="22"/>
    </row>
    <row r="1425" spans="1:15" ht="16" outlineLevel="2" x14ac:dyDescent="0.35">
      <c r="A1425" s="4" t="s">
        <v>2464</v>
      </c>
      <c r="B1425" s="5" t="s">
        <v>1266</v>
      </c>
      <c r="C1425" s="5">
        <v>20</v>
      </c>
      <c r="D1425" s="8">
        <v>0.51541810429856871</v>
      </c>
      <c r="E1425" s="6">
        <v>46441</v>
      </c>
      <c r="F1425" s="6">
        <v>46467</v>
      </c>
      <c r="G1425" s="16">
        <f>VLOOKUP(A1425,Sheet2!A:G,7,)</f>
        <v>0</v>
      </c>
      <c r="H1425" s="16">
        <v>0</v>
      </c>
      <c r="I1425" s="19">
        <f t="shared" si="50"/>
        <v>0</v>
      </c>
      <c r="J1425" s="16">
        <f>VLOOKUP(A1425,Sheet2!A:H,8,)</f>
        <v>0</v>
      </c>
      <c r="K1425" s="16"/>
      <c r="L1425" s="16"/>
      <c r="M1425" s="16"/>
      <c r="N1425" s="22"/>
      <c r="O1425" s="22"/>
    </row>
    <row r="1426" spans="1:15" ht="16" outlineLevel="2" x14ac:dyDescent="0.35">
      <c r="A1426" s="4" t="s">
        <v>2465</v>
      </c>
      <c r="B1426" s="5" t="s">
        <v>1267</v>
      </c>
      <c r="C1426" s="5">
        <v>6</v>
      </c>
      <c r="D1426" s="8">
        <v>0.18143375605968046</v>
      </c>
      <c r="E1426" s="6">
        <v>46461</v>
      </c>
      <c r="F1426" s="6">
        <v>46467</v>
      </c>
      <c r="G1426" s="16">
        <f>VLOOKUP(A1426,Sheet2!A:G,7,)</f>
        <v>0</v>
      </c>
      <c r="H1426" s="16">
        <v>0</v>
      </c>
      <c r="I1426" s="19">
        <f t="shared" si="50"/>
        <v>0</v>
      </c>
      <c r="J1426" s="16">
        <f>VLOOKUP(A1426,Sheet2!A:H,8,)</f>
        <v>0</v>
      </c>
      <c r="K1426" s="16"/>
      <c r="L1426" s="16"/>
      <c r="M1426" s="16"/>
      <c r="N1426" s="22"/>
      <c r="O1426" s="22"/>
    </row>
    <row r="1427" spans="1:15" ht="16" outlineLevel="1" x14ac:dyDescent="0.35">
      <c r="A1427" s="4" t="s">
        <v>164</v>
      </c>
      <c r="B1427" s="5"/>
      <c r="C1427" s="5">
        <v>79</v>
      </c>
      <c r="D1427" s="8"/>
      <c r="E1427" s="6">
        <v>46302</v>
      </c>
      <c r="F1427" s="6">
        <v>46393</v>
      </c>
      <c r="G1427" s="17"/>
      <c r="H1427" s="16"/>
      <c r="I1427" s="16"/>
      <c r="J1427" s="16"/>
      <c r="K1427" s="16"/>
      <c r="L1427" s="16"/>
      <c r="M1427" s="16"/>
    </row>
    <row r="1428" spans="1:15" ht="16" outlineLevel="2" x14ac:dyDescent="0.35">
      <c r="A1428" s="4" t="s">
        <v>2466</v>
      </c>
      <c r="B1428" s="5" t="s">
        <v>1268</v>
      </c>
      <c r="C1428" s="5">
        <v>10</v>
      </c>
      <c r="D1428" s="8">
        <v>1.5069359307129604E-2</v>
      </c>
      <c r="E1428" s="6">
        <v>46302</v>
      </c>
      <c r="F1428" s="6">
        <v>46313</v>
      </c>
      <c r="G1428" s="16">
        <f>VLOOKUP(A1428,Sheet2!A:G,7,)</f>
        <v>0</v>
      </c>
      <c r="H1428" s="16">
        <v>0</v>
      </c>
      <c r="I1428" s="19">
        <f t="shared" ref="I1428:I1435" si="51">IFERROR(J1428-H1428,0)</f>
        <v>0</v>
      </c>
      <c r="J1428" s="16">
        <f>VLOOKUP(A1428,Sheet2!A:H,8,)</f>
        <v>0</v>
      </c>
      <c r="K1428" s="16"/>
      <c r="L1428" s="16"/>
      <c r="M1428" s="16"/>
      <c r="N1428" s="22"/>
      <c r="O1428" s="22"/>
    </row>
    <row r="1429" spans="1:15" ht="16" outlineLevel="2" x14ac:dyDescent="0.35">
      <c r="A1429" s="4" t="s">
        <v>2467</v>
      </c>
      <c r="B1429" s="5" t="s">
        <v>1269</v>
      </c>
      <c r="C1429" s="5">
        <v>10</v>
      </c>
      <c r="D1429" s="8">
        <v>6.3653097975917264E-5</v>
      </c>
      <c r="E1429" s="6">
        <v>46330</v>
      </c>
      <c r="F1429" s="6">
        <v>46341</v>
      </c>
      <c r="G1429" s="16">
        <f>VLOOKUP(A1429,Sheet2!A:G,7,)</f>
        <v>0</v>
      </c>
      <c r="H1429" s="16">
        <v>0</v>
      </c>
      <c r="I1429" s="19">
        <f t="shared" si="51"/>
        <v>0</v>
      </c>
      <c r="J1429" s="16">
        <f>VLOOKUP(A1429,Sheet2!A:H,8,)</f>
        <v>0</v>
      </c>
      <c r="K1429" s="16"/>
      <c r="L1429" s="16"/>
      <c r="M1429" s="16"/>
      <c r="N1429" s="22"/>
      <c r="O1429" s="22"/>
    </row>
    <row r="1430" spans="1:15" ht="16" outlineLevel="2" x14ac:dyDescent="0.35">
      <c r="A1430" s="4" t="s">
        <v>2468</v>
      </c>
      <c r="B1430" s="5" t="s">
        <v>1270</v>
      </c>
      <c r="C1430" s="5">
        <v>10</v>
      </c>
      <c r="D1430" s="8">
        <v>5.8434121175261989E-3</v>
      </c>
      <c r="E1430" s="6">
        <v>46338</v>
      </c>
      <c r="F1430" s="6">
        <v>46349</v>
      </c>
      <c r="G1430" s="16">
        <f>VLOOKUP(A1430,Sheet2!A:G,7,)</f>
        <v>0</v>
      </c>
      <c r="H1430" s="16">
        <v>0</v>
      </c>
      <c r="I1430" s="19">
        <f t="shared" si="51"/>
        <v>0</v>
      </c>
      <c r="J1430" s="16">
        <f>VLOOKUP(A1430,Sheet2!A:H,8,)</f>
        <v>0</v>
      </c>
      <c r="K1430" s="16"/>
      <c r="L1430" s="16"/>
      <c r="M1430" s="16"/>
      <c r="N1430" s="22"/>
      <c r="O1430" s="22"/>
    </row>
    <row r="1431" spans="1:15" ht="16" outlineLevel="2" x14ac:dyDescent="0.35">
      <c r="A1431" s="4" t="s">
        <v>2469</v>
      </c>
      <c r="B1431" s="5" t="s">
        <v>1271</v>
      </c>
      <c r="C1431" s="5">
        <v>10</v>
      </c>
      <c r="D1431" s="8">
        <v>6.1034557506833781E-3</v>
      </c>
      <c r="E1431" s="6">
        <v>46341</v>
      </c>
      <c r="F1431" s="6">
        <v>46351</v>
      </c>
      <c r="G1431" s="16">
        <f>VLOOKUP(A1431,Sheet2!A:G,7,)</f>
        <v>0</v>
      </c>
      <c r="H1431" s="16">
        <v>0</v>
      </c>
      <c r="I1431" s="19">
        <f t="shared" si="51"/>
        <v>0</v>
      </c>
      <c r="J1431" s="16">
        <f>VLOOKUP(A1431,Sheet2!A:H,8,)</f>
        <v>0</v>
      </c>
      <c r="K1431" s="16"/>
      <c r="L1431" s="16"/>
      <c r="M1431" s="16"/>
      <c r="N1431" s="22"/>
      <c r="O1431" s="22"/>
    </row>
    <row r="1432" spans="1:15" ht="16" outlineLevel="2" x14ac:dyDescent="0.35">
      <c r="A1432" s="4" t="s">
        <v>2470</v>
      </c>
      <c r="B1432" s="5" t="s">
        <v>1272</v>
      </c>
      <c r="C1432" s="5">
        <v>10</v>
      </c>
      <c r="D1432" s="8">
        <v>2.927648938685419E-3</v>
      </c>
      <c r="E1432" s="6">
        <v>46348</v>
      </c>
      <c r="F1432" s="6">
        <v>46358</v>
      </c>
      <c r="G1432" s="16">
        <f>VLOOKUP(A1432,Sheet2!A:G,7,)</f>
        <v>0</v>
      </c>
      <c r="H1432" s="16">
        <v>0</v>
      </c>
      <c r="I1432" s="19">
        <f t="shared" si="51"/>
        <v>0</v>
      </c>
      <c r="J1432" s="16">
        <f>VLOOKUP(A1432,Sheet2!A:H,8,)</f>
        <v>0</v>
      </c>
      <c r="K1432" s="16"/>
      <c r="L1432" s="16"/>
      <c r="M1432" s="16"/>
      <c r="N1432" s="22"/>
      <c r="O1432" s="22"/>
    </row>
    <row r="1433" spans="1:15" ht="16" outlineLevel="2" x14ac:dyDescent="0.35">
      <c r="A1433" s="4" t="s">
        <v>2471</v>
      </c>
      <c r="B1433" s="5" t="s">
        <v>1273</v>
      </c>
      <c r="C1433" s="5">
        <v>10</v>
      </c>
      <c r="D1433" s="8">
        <v>8.9157367290225026E-3</v>
      </c>
      <c r="E1433" s="6">
        <v>46354</v>
      </c>
      <c r="F1433" s="6">
        <v>46364</v>
      </c>
      <c r="G1433" s="16">
        <f>VLOOKUP(A1433,Sheet2!A:G,7,)</f>
        <v>0</v>
      </c>
      <c r="H1433" s="16">
        <v>0</v>
      </c>
      <c r="I1433" s="19">
        <f t="shared" si="51"/>
        <v>0</v>
      </c>
      <c r="J1433" s="16">
        <f>VLOOKUP(A1433,Sheet2!A:H,8,)</f>
        <v>0</v>
      </c>
      <c r="K1433" s="16"/>
      <c r="L1433" s="16"/>
      <c r="M1433" s="16"/>
      <c r="N1433" s="22"/>
      <c r="O1433" s="22"/>
    </row>
    <row r="1434" spans="1:15" ht="16" outlineLevel="2" x14ac:dyDescent="0.35">
      <c r="A1434" s="4" t="s">
        <v>2472</v>
      </c>
      <c r="B1434" s="5" t="s">
        <v>1274</v>
      </c>
      <c r="C1434" s="5">
        <v>10</v>
      </c>
      <c r="D1434" s="8">
        <v>2.79241496715509E-2</v>
      </c>
      <c r="E1434" s="6">
        <v>46356</v>
      </c>
      <c r="F1434" s="6">
        <v>46366</v>
      </c>
      <c r="G1434" s="16">
        <f>VLOOKUP(A1434,Sheet2!A:G,7,)</f>
        <v>0</v>
      </c>
      <c r="H1434" s="16">
        <v>0</v>
      </c>
      <c r="I1434" s="19">
        <f t="shared" si="51"/>
        <v>0</v>
      </c>
      <c r="J1434" s="16">
        <f>VLOOKUP(A1434,Sheet2!A:H,8,)</f>
        <v>0</v>
      </c>
      <c r="K1434" s="16"/>
      <c r="L1434" s="16"/>
      <c r="M1434" s="16"/>
      <c r="N1434" s="22"/>
      <c r="O1434" s="22"/>
    </row>
    <row r="1435" spans="1:15" ht="16" outlineLevel="2" x14ac:dyDescent="0.35">
      <c r="A1435" s="4" t="s">
        <v>2473</v>
      </c>
      <c r="B1435" s="5" t="s">
        <v>1275</v>
      </c>
      <c r="C1435" s="5">
        <v>10</v>
      </c>
      <c r="D1435" s="8">
        <v>2.1758287122213074E-2</v>
      </c>
      <c r="E1435" s="6">
        <v>46383</v>
      </c>
      <c r="F1435" s="6">
        <v>46393</v>
      </c>
      <c r="G1435" s="16">
        <f>VLOOKUP(A1435,Sheet2!A:G,7,)</f>
        <v>0</v>
      </c>
      <c r="H1435" s="16">
        <v>0</v>
      </c>
      <c r="I1435" s="19">
        <f t="shared" si="51"/>
        <v>0</v>
      </c>
      <c r="J1435" s="16">
        <f>VLOOKUP(A1435,Sheet2!A:H,8,)</f>
        <v>0</v>
      </c>
      <c r="K1435" s="16"/>
      <c r="L1435" s="16"/>
      <c r="M1435" s="16"/>
      <c r="N1435" s="22"/>
      <c r="O1435" s="22"/>
    </row>
    <row r="1436" spans="1:15" ht="16" outlineLevel="1" x14ac:dyDescent="0.35">
      <c r="A1436" s="4" t="s">
        <v>257</v>
      </c>
      <c r="B1436" s="5"/>
      <c r="C1436" s="5">
        <v>71</v>
      </c>
      <c r="D1436" s="8"/>
      <c r="E1436" s="6">
        <v>46322</v>
      </c>
      <c r="F1436" s="6">
        <v>46404</v>
      </c>
      <c r="G1436" s="17"/>
      <c r="H1436" s="16"/>
      <c r="I1436" s="16"/>
      <c r="J1436" s="16"/>
      <c r="K1436" s="16"/>
      <c r="L1436" s="16"/>
      <c r="M1436" s="16"/>
    </row>
    <row r="1437" spans="1:15" ht="16" outlineLevel="2" x14ac:dyDescent="0.35">
      <c r="A1437" s="4" t="s">
        <v>2474</v>
      </c>
      <c r="B1437" s="5" t="s">
        <v>1276</v>
      </c>
      <c r="C1437" s="5">
        <v>10</v>
      </c>
      <c r="D1437" s="8">
        <v>1.0439081830169982E-2</v>
      </c>
      <c r="E1437" s="6">
        <v>46322</v>
      </c>
      <c r="F1437" s="6">
        <v>46333</v>
      </c>
      <c r="G1437" s="16">
        <f>VLOOKUP(A1437,Sheet2!A:G,7,)</f>
        <v>0</v>
      </c>
      <c r="H1437" s="16">
        <v>0</v>
      </c>
      <c r="I1437" s="19">
        <f t="shared" ref="I1437:I1444" si="52">IFERROR(J1437-H1437,0)</f>
        <v>0</v>
      </c>
      <c r="J1437" s="16">
        <f>VLOOKUP(A1437,Sheet2!A:H,8,)</f>
        <v>0</v>
      </c>
      <c r="K1437" s="16"/>
      <c r="L1437" s="16"/>
      <c r="M1437" s="16"/>
      <c r="N1437" s="22"/>
      <c r="O1437" s="22"/>
    </row>
    <row r="1438" spans="1:15" ht="16" outlineLevel="2" x14ac:dyDescent="0.35">
      <c r="A1438" s="4" t="s">
        <v>2475</v>
      </c>
      <c r="B1438" s="5" t="s">
        <v>1277</v>
      </c>
      <c r="C1438" s="5">
        <v>10</v>
      </c>
      <c r="D1438" s="8">
        <v>2.9928784085188759E-2</v>
      </c>
      <c r="E1438" s="6">
        <v>46351</v>
      </c>
      <c r="F1438" s="6">
        <v>46362</v>
      </c>
      <c r="G1438" s="16">
        <f>VLOOKUP(A1438,Sheet2!A:G,7,)</f>
        <v>0</v>
      </c>
      <c r="H1438" s="16">
        <v>0</v>
      </c>
      <c r="I1438" s="19">
        <f t="shared" si="52"/>
        <v>0</v>
      </c>
      <c r="J1438" s="16">
        <f>VLOOKUP(A1438,Sheet2!A:H,8,)</f>
        <v>0</v>
      </c>
      <c r="K1438" s="16"/>
      <c r="L1438" s="16"/>
      <c r="M1438" s="16"/>
      <c r="N1438" s="22"/>
      <c r="O1438" s="22"/>
    </row>
    <row r="1439" spans="1:15" ht="16" outlineLevel="2" x14ac:dyDescent="0.35">
      <c r="A1439" s="4" t="s">
        <v>2476</v>
      </c>
      <c r="B1439" s="5" t="s">
        <v>1278</v>
      </c>
      <c r="C1439" s="5">
        <v>10</v>
      </c>
      <c r="D1439" s="8">
        <v>6.6155693251284522E-2</v>
      </c>
      <c r="E1439" s="6">
        <v>46352</v>
      </c>
      <c r="F1439" s="6">
        <v>46363</v>
      </c>
      <c r="G1439" s="16">
        <f>VLOOKUP(A1439,Sheet2!A:G,7,)</f>
        <v>0</v>
      </c>
      <c r="H1439" s="16">
        <v>0</v>
      </c>
      <c r="I1439" s="19">
        <f t="shared" si="52"/>
        <v>0</v>
      </c>
      <c r="J1439" s="16">
        <f>VLOOKUP(A1439,Sheet2!A:H,8,)</f>
        <v>0</v>
      </c>
      <c r="K1439" s="16"/>
      <c r="L1439" s="16"/>
      <c r="M1439" s="16"/>
      <c r="N1439" s="22"/>
      <c r="O1439" s="22"/>
    </row>
    <row r="1440" spans="1:15" ht="16" outlineLevel="2" x14ac:dyDescent="0.35">
      <c r="A1440" s="4" t="s">
        <v>2477</v>
      </c>
      <c r="B1440" s="5" t="s">
        <v>1279</v>
      </c>
      <c r="C1440" s="5">
        <v>10</v>
      </c>
      <c r="D1440" s="8">
        <v>9.5246654585464455E-2</v>
      </c>
      <c r="E1440" s="6">
        <v>46379</v>
      </c>
      <c r="F1440" s="6">
        <v>46390</v>
      </c>
      <c r="G1440" s="16">
        <f>VLOOKUP(A1440,Sheet2!A:G,7,)</f>
        <v>0</v>
      </c>
      <c r="H1440" s="16">
        <v>0</v>
      </c>
      <c r="I1440" s="19">
        <f t="shared" si="52"/>
        <v>0</v>
      </c>
      <c r="J1440" s="16">
        <f>VLOOKUP(A1440,Sheet2!A:H,8,)</f>
        <v>0</v>
      </c>
      <c r="K1440" s="16"/>
      <c r="L1440" s="16"/>
      <c r="M1440" s="16"/>
      <c r="N1440" s="22"/>
      <c r="O1440" s="22"/>
    </row>
    <row r="1441" spans="1:15" ht="16" outlineLevel="2" x14ac:dyDescent="0.35">
      <c r="A1441" s="4" t="s">
        <v>2478</v>
      </c>
      <c r="B1441" s="5" t="s">
        <v>1280</v>
      </c>
      <c r="C1441" s="5">
        <v>10</v>
      </c>
      <c r="D1441" s="8">
        <v>2.889231434127983E-2</v>
      </c>
      <c r="E1441" s="6">
        <v>46389</v>
      </c>
      <c r="F1441" s="6">
        <v>46399</v>
      </c>
      <c r="G1441" s="16">
        <f>VLOOKUP(A1441,Sheet2!A:G,7,)</f>
        <v>0</v>
      </c>
      <c r="H1441" s="16">
        <v>0</v>
      </c>
      <c r="I1441" s="19">
        <f t="shared" si="52"/>
        <v>0</v>
      </c>
      <c r="J1441" s="16">
        <f>VLOOKUP(A1441,Sheet2!A:H,8,)</f>
        <v>0</v>
      </c>
      <c r="K1441" s="16"/>
      <c r="L1441" s="16"/>
      <c r="M1441" s="16"/>
      <c r="N1441" s="22"/>
      <c r="O1441" s="22"/>
    </row>
    <row r="1442" spans="1:15" ht="16" outlineLevel="2" x14ac:dyDescent="0.35">
      <c r="A1442" s="4" t="s">
        <v>2479</v>
      </c>
      <c r="B1442" s="5" t="s">
        <v>1281</v>
      </c>
      <c r="C1442" s="5">
        <v>10</v>
      </c>
      <c r="D1442" s="8">
        <v>0.15556911601683809</v>
      </c>
      <c r="E1442" s="6">
        <v>46393</v>
      </c>
      <c r="F1442" s="6">
        <v>46404</v>
      </c>
      <c r="G1442" s="16">
        <f>VLOOKUP(A1442,Sheet2!A:G,7,)</f>
        <v>0</v>
      </c>
      <c r="H1442" s="16">
        <v>0</v>
      </c>
      <c r="I1442" s="19">
        <f t="shared" si="52"/>
        <v>0</v>
      </c>
      <c r="J1442" s="16">
        <f>VLOOKUP(A1442,Sheet2!A:H,8,)</f>
        <v>0</v>
      </c>
      <c r="K1442" s="16"/>
      <c r="L1442" s="16"/>
      <c r="M1442" s="16"/>
      <c r="N1442" s="22"/>
      <c r="O1442" s="22"/>
    </row>
    <row r="1443" spans="1:15" ht="16" outlineLevel="2" x14ac:dyDescent="0.35">
      <c r="A1443" s="4" t="s">
        <v>2480</v>
      </c>
      <c r="B1443" s="5" t="s">
        <v>1282</v>
      </c>
      <c r="C1443" s="5">
        <v>10</v>
      </c>
      <c r="D1443" s="8">
        <v>1.7228028445535476E-2</v>
      </c>
      <c r="E1443" s="6">
        <v>46393</v>
      </c>
      <c r="F1443" s="6">
        <v>46404</v>
      </c>
      <c r="G1443" s="16">
        <f>VLOOKUP(A1443,Sheet2!A:G,7,)</f>
        <v>0</v>
      </c>
      <c r="H1443" s="16">
        <v>0</v>
      </c>
      <c r="I1443" s="19">
        <f t="shared" si="52"/>
        <v>0</v>
      </c>
      <c r="J1443" s="16">
        <f>VLOOKUP(A1443,Sheet2!A:H,8,)</f>
        <v>0</v>
      </c>
      <c r="K1443" s="16"/>
      <c r="L1443" s="16"/>
      <c r="M1443" s="16"/>
      <c r="N1443" s="22"/>
      <c r="O1443" s="22"/>
    </row>
    <row r="1444" spans="1:15" ht="16" x14ac:dyDescent="0.35">
      <c r="A1444" s="4" t="s">
        <v>1283</v>
      </c>
      <c r="B1444" s="5"/>
      <c r="C1444" s="5">
        <v>151</v>
      </c>
      <c r="D1444" s="8"/>
      <c r="E1444" s="6">
        <v>46327</v>
      </c>
      <c r="F1444" s="6">
        <v>46477</v>
      </c>
      <c r="G1444" s="17"/>
      <c r="H1444" s="16"/>
      <c r="I1444" s="19">
        <f t="shared" si="52"/>
        <v>0</v>
      </c>
      <c r="J1444" s="16"/>
      <c r="K1444" s="16"/>
      <c r="L1444" s="16"/>
      <c r="M1444" s="16"/>
    </row>
    <row r="1445" spans="1:15" ht="16" outlineLevel="1" x14ac:dyDescent="0.35">
      <c r="A1445" s="4" t="s">
        <v>30</v>
      </c>
      <c r="B1445" s="5"/>
      <c r="C1445" s="5">
        <v>65</v>
      </c>
      <c r="D1445" s="8"/>
      <c r="E1445" s="6">
        <v>46413</v>
      </c>
      <c r="F1445" s="6">
        <v>46477</v>
      </c>
      <c r="G1445" s="17"/>
      <c r="H1445" s="16"/>
      <c r="I1445" s="16"/>
      <c r="J1445" s="16"/>
      <c r="K1445" s="16"/>
      <c r="L1445" s="16"/>
      <c r="M1445" s="16"/>
    </row>
    <row r="1446" spans="1:15" ht="16" outlineLevel="2" x14ac:dyDescent="0.35">
      <c r="A1446" s="4" t="s">
        <v>1284</v>
      </c>
      <c r="B1446" s="5"/>
      <c r="C1446" s="5">
        <v>65</v>
      </c>
      <c r="D1446" s="8"/>
      <c r="E1446" s="6">
        <v>46413</v>
      </c>
      <c r="F1446" s="6">
        <v>46477</v>
      </c>
      <c r="G1446" s="17"/>
      <c r="H1446" s="16"/>
      <c r="I1446" s="16"/>
      <c r="J1446" s="16"/>
      <c r="K1446" s="16"/>
      <c r="L1446" s="16"/>
      <c r="M1446" s="16"/>
    </row>
    <row r="1447" spans="1:15" ht="16" outlineLevel="2" x14ac:dyDescent="0.35">
      <c r="A1447" s="4" t="s">
        <v>1285</v>
      </c>
      <c r="B1447" s="5"/>
      <c r="C1447" s="5">
        <v>36</v>
      </c>
      <c r="D1447" s="8"/>
      <c r="E1447" s="6">
        <v>46413</v>
      </c>
      <c r="F1447" s="6">
        <v>46455</v>
      </c>
      <c r="G1447" s="17"/>
      <c r="H1447" s="16"/>
      <c r="I1447" s="16"/>
      <c r="J1447" s="16"/>
      <c r="K1447" s="16"/>
      <c r="L1447" s="16"/>
      <c r="M1447" s="16"/>
    </row>
    <row r="1448" spans="1:15" ht="16" outlineLevel="2" x14ac:dyDescent="0.35">
      <c r="A1448" s="4" t="s">
        <v>2481</v>
      </c>
      <c r="B1448" s="5" t="s">
        <v>1286</v>
      </c>
      <c r="C1448" s="5">
        <v>7</v>
      </c>
      <c r="D1448" s="8">
        <v>1.5942132253734833E-2</v>
      </c>
      <c r="E1448" s="6">
        <v>46413</v>
      </c>
      <c r="F1448" s="6">
        <v>46420</v>
      </c>
      <c r="G1448" s="16">
        <f>VLOOKUP(A1448,Sheet2!A:G,7,)</f>
        <v>0</v>
      </c>
      <c r="H1448" s="16">
        <v>0</v>
      </c>
      <c r="I1448" s="19">
        <f t="shared" ref="I1448:I1463" si="53">IFERROR(J1448-H1448,0)</f>
        <v>0</v>
      </c>
      <c r="J1448" s="16">
        <f>VLOOKUP(A1448,Sheet2!A:H,8,)</f>
        <v>0</v>
      </c>
      <c r="K1448" s="16"/>
      <c r="L1448" s="16"/>
      <c r="M1448" s="16"/>
      <c r="N1448" s="22"/>
      <c r="O1448" s="22"/>
    </row>
    <row r="1449" spans="1:15" ht="16" outlineLevel="2" x14ac:dyDescent="0.35">
      <c r="A1449" s="4" t="s">
        <v>2482</v>
      </c>
      <c r="B1449" s="5" t="s">
        <v>1287</v>
      </c>
      <c r="C1449" s="5">
        <v>7</v>
      </c>
      <c r="D1449" s="8">
        <v>1.5942132253734833E-2</v>
      </c>
      <c r="E1449" s="6">
        <v>46415</v>
      </c>
      <c r="F1449" s="6">
        <v>46422</v>
      </c>
      <c r="G1449" s="16">
        <f>VLOOKUP(A1449,Sheet2!A:G,7,)</f>
        <v>0</v>
      </c>
      <c r="H1449" s="16">
        <v>0</v>
      </c>
      <c r="I1449" s="19">
        <f t="shared" si="53"/>
        <v>0</v>
      </c>
      <c r="J1449" s="16">
        <f>VLOOKUP(A1449,Sheet2!A:H,8,)</f>
        <v>0</v>
      </c>
      <c r="K1449" s="16"/>
      <c r="L1449" s="16"/>
      <c r="M1449" s="16"/>
      <c r="N1449" s="22"/>
      <c r="O1449" s="22"/>
    </row>
    <row r="1450" spans="1:15" ht="16" outlineLevel="2" x14ac:dyDescent="0.35">
      <c r="A1450" s="4" t="s">
        <v>2483</v>
      </c>
      <c r="B1450" s="5" t="s">
        <v>1288</v>
      </c>
      <c r="C1450" s="5">
        <v>7</v>
      </c>
      <c r="D1450" s="8">
        <v>1.5942132253734833E-2</v>
      </c>
      <c r="E1450" s="6">
        <v>46418</v>
      </c>
      <c r="F1450" s="6">
        <v>46425</v>
      </c>
      <c r="G1450" s="16">
        <f>VLOOKUP(A1450,Sheet2!A:G,7,)</f>
        <v>0</v>
      </c>
      <c r="H1450" s="16">
        <v>0</v>
      </c>
      <c r="I1450" s="19">
        <f t="shared" si="53"/>
        <v>0</v>
      </c>
      <c r="J1450" s="16">
        <f>VLOOKUP(A1450,Sheet2!A:H,8,)</f>
        <v>0</v>
      </c>
      <c r="K1450" s="16"/>
      <c r="L1450" s="16"/>
      <c r="M1450" s="16"/>
      <c r="N1450" s="22"/>
      <c r="O1450" s="22"/>
    </row>
    <row r="1451" spans="1:15" ht="16" outlineLevel="2" x14ac:dyDescent="0.35">
      <c r="A1451" s="4" t="s">
        <v>2484</v>
      </c>
      <c r="B1451" s="5" t="s">
        <v>1289</v>
      </c>
      <c r="C1451" s="5">
        <v>7</v>
      </c>
      <c r="D1451" s="8">
        <v>1.5942132253734833E-2</v>
      </c>
      <c r="E1451" s="6">
        <v>46420</v>
      </c>
      <c r="F1451" s="6">
        <v>46427</v>
      </c>
      <c r="G1451" s="16">
        <f>VLOOKUP(A1451,Sheet2!A:G,7,)</f>
        <v>0</v>
      </c>
      <c r="H1451" s="16">
        <v>0</v>
      </c>
      <c r="I1451" s="19">
        <f t="shared" si="53"/>
        <v>0</v>
      </c>
      <c r="J1451" s="16">
        <f>VLOOKUP(A1451,Sheet2!A:H,8,)</f>
        <v>0</v>
      </c>
      <c r="K1451" s="16"/>
      <c r="L1451" s="16"/>
      <c r="M1451" s="16"/>
      <c r="N1451" s="22"/>
      <c r="O1451" s="22"/>
    </row>
    <row r="1452" spans="1:15" ht="16" outlineLevel="2" x14ac:dyDescent="0.35">
      <c r="A1452" s="4" t="s">
        <v>2485</v>
      </c>
      <c r="B1452" s="5" t="s">
        <v>1290</v>
      </c>
      <c r="C1452" s="5">
        <v>7</v>
      </c>
      <c r="D1452" s="8">
        <v>1.5942132253734833E-2</v>
      </c>
      <c r="E1452" s="6">
        <v>46421</v>
      </c>
      <c r="F1452" s="6">
        <v>46428</v>
      </c>
      <c r="G1452" s="16">
        <f>VLOOKUP(A1452,Sheet2!A:G,7,)</f>
        <v>0</v>
      </c>
      <c r="H1452" s="16">
        <v>0</v>
      </c>
      <c r="I1452" s="19">
        <f t="shared" si="53"/>
        <v>0</v>
      </c>
      <c r="J1452" s="16">
        <f>VLOOKUP(A1452,Sheet2!A:H,8,)</f>
        <v>0</v>
      </c>
      <c r="K1452" s="16"/>
      <c r="L1452" s="16"/>
      <c r="M1452" s="16"/>
      <c r="N1452" s="22"/>
      <c r="O1452" s="22"/>
    </row>
    <row r="1453" spans="1:15" ht="16" outlineLevel="2" x14ac:dyDescent="0.35">
      <c r="A1453" s="4" t="s">
        <v>2486</v>
      </c>
      <c r="B1453" s="5" t="s">
        <v>1291</v>
      </c>
      <c r="C1453" s="5">
        <v>7</v>
      </c>
      <c r="D1453" s="8">
        <v>1.5942132253734833E-2</v>
      </c>
      <c r="E1453" s="6">
        <v>46426</v>
      </c>
      <c r="F1453" s="6">
        <v>46433</v>
      </c>
      <c r="G1453" s="16">
        <f>VLOOKUP(A1453,Sheet2!A:G,7,)</f>
        <v>0</v>
      </c>
      <c r="H1453" s="16">
        <v>0</v>
      </c>
      <c r="I1453" s="19">
        <f t="shared" si="53"/>
        <v>0</v>
      </c>
      <c r="J1453" s="16">
        <f>VLOOKUP(A1453,Sheet2!A:H,8,)</f>
        <v>0</v>
      </c>
      <c r="K1453" s="16"/>
      <c r="L1453" s="16"/>
      <c r="M1453" s="16"/>
      <c r="N1453" s="22"/>
      <c r="O1453" s="22"/>
    </row>
    <row r="1454" spans="1:15" ht="16" outlineLevel="2" x14ac:dyDescent="0.35">
      <c r="A1454" s="4" t="s">
        <v>2487</v>
      </c>
      <c r="B1454" s="5" t="s">
        <v>1292</v>
      </c>
      <c r="C1454" s="5">
        <v>7</v>
      </c>
      <c r="D1454" s="8">
        <v>1.5942132253734833E-2</v>
      </c>
      <c r="E1454" s="6">
        <v>46441</v>
      </c>
      <c r="F1454" s="6">
        <v>46448</v>
      </c>
      <c r="G1454" s="16">
        <f>VLOOKUP(A1454,Sheet2!A:G,7,)</f>
        <v>0</v>
      </c>
      <c r="H1454" s="16">
        <v>0</v>
      </c>
      <c r="I1454" s="19">
        <f t="shared" si="53"/>
        <v>0</v>
      </c>
      <c r="J1454" s="16">
        <f>VLOOKUP(A1454,Sheet2!A:H,8,)</f>
        <v>0</v>
      </c>
      <c r="K1454" s="16"/>
      <c r="L1454" s="16"/>
      <c r="M1454" s="16"/>
      <c r="N1454" s="22"/>
      <c r="O1454" s="22"/>
    </row>
    <row r="1455" spans="1:15" ht="16" outlineLevel="2" x14ac:dyDescent="0.35">
      <c r="A1455" s="4" t="s">
        <v>2488</v>
      </c>
      <c r="B1455" s="5" t="s">
        <v>1293</v>
      </c>
      <c r="C1455" s="5">
        <v>7</v>
      </c>
      <c r="D1455" s="8">
        <v>1.5942132253734833E-2</v>
      </c>
      <c r="E1455" s="6">
        <v>46445</v>
      </c>
      <c r="F1455" s="6">
        <v>46452</v>
      </c>
      <c r="G1455" s="16">
        <f>VLOOKUP(A1455,Sheet2!A:G,7,)</f>
        <v>0</v>
      </c>
      <c r="H1455" s="16">
        <v>0</v>
      </c>
      <c r="I1455" s="19">
        <f t="shared" si="53"/>
        <v>0</v>
      </c>
      <c r="J1455" s="16">
        <f>VLOOKUP(A1455,Sheet2!A:H,8,)</f>
        <v>0</v>
      </c>
      <c r="K1455" s="16"/>
      <c r="L1455" s="16"/>
      <c r="M1455" s="16"/>
      <c r="N1455" s="22"/>
      <c r="O1455" s="22"/>
    </row>
    <row r="1456" spans="1:15" ht="16" outlineLevel="2" x14ac:dyDescent="0.35">
      <c r="A1456" s="4" t="s">
        <v>2489</v>
      </c>
      <c r="B1456" s="5" t="s">
        <v>1294</v>
      </c>
      <c r="C1456" s="5">
        <v>7</v>
      </c>
      <c r="D1456" s="8">
        <v>1.5942132253734833E-2</v>
      </c>
      <c r="E1456" s="6">
        <v>46446</v>
      </c>
      <c r="F1456" s="6">
        <v>46453</v>
      </c>
      <c r="G1456" s="16">
        <f>VLOOKUP(A1456,Sheet2!A:G,7,)</f>
        <v>0</v>
      </c>
      <c r="H1456" s="16">
        <v>0</v>
      </c>
      <c r="I1456" s="19">
        <f t="shared" si="53"/>
        <v>0</v>
      </c>
      <c r="J1456" s="16">
        <f>VLOOKUP(A1456,Sheet2!A:H,8,)</f>
        <v>0</v>
      </c>
      <c r="K1456" s="16"/>
      <c r="L1456" s="16"/>
      <c r="M1456" s="16"/>
      <c r="N1456" s="22"/>
      <c r="O1456" s="22"/>
    </row>
    <row r="1457" spans="1:15" ht="16" outlineLevel="2" x14ac:dyDescent="0.35">
      <c r="A1457" s="4" t="s">
        <v>2490</v>
      </c>
      <c r="B1457" s="5" t="s">
        <v>1295</v>
      </c>
      <c r="C1457" s="5">
        <v>7</v>
      </c>
      <c r="D1457" s="8">
        <v>1.5942132253734833E-2</v>
      </c>
      <c r="E1457" s="6">
        <v>46446</v>
      </c>
      <c r="F1457" s="6">
        <v>46453</v>
      </c>
      <c r="G1457" s="16">
        <f>VLOOKUP(A1457,Sheet2!A:G,7,)</f>
        <v>0</v>
      </c>
      <c r="H1457" s="16">
        <v>0</v>
      </c>
      <c r="I1457" s="19">
        <f t="shared" si="53"/>
        <v>0</v>
      </c>
      <c r="J1457" s="16">
        <f>VLOOKUP(A1457,Sheet2!A:H,8,)</f>
        <v>0</v>
      </c>
      <c r="K1457" s="16"/>
      <c r="L1457" s="16"/>
      <c r="M1457" s="16"/>
      <c r="N1457" s="22"/>
      <c r="O1457" s="22"/>
    </row>
    <row r="1458" spans="1:15" ht="16" outlineLevel="2" x14ac:dyDescent="0.35">
      <c r="A1458" s="4" t="s">
        <v>2491</v>
      </c>
      <c r="B1458" s="5" t="s">
        <v>1296</v>
      </c>
      <c r="C1458" s="5">
        <v>7</v>
      </c>
      <c r="D1458" s="8">
        <v>1.5942132253734833E-2</v>
      </c>
      <c r="E1458" s="6">
        <v>46446</v>
      </c>
      <c r="F1458" s="6">
        <v>46453</v>
      </c>
      <c r="G1458" s="16">
        <f>VLOOKUP(A1458,Sheet2!A:G,7,)</f>
        <v>0</v>
      </c>
      <c r="H1458" s="16">
        <v>0</v>
      </c>
      <c r="I1458" s="19">
        <f t="shared" si="53"/>
        <v>0</v>
      </c>
      <c r="J1458" s="16">
        <f>VLOOKUP(A1458,Sheet2!A:H,8,)</f>
        <v>0</v>
      </c>
      <c r="K1458" s="16"/>
      <c r="L1458" s="16"/>
      <c r="M1458" s="16"/>
      <c r="N1458" s="22"/>
      <c r="O1458" s="22"/>
    </row>
    <row r="1459" spans="1:15" ht="16" outlineLevel="2" x14ac:dyDescent="0.35">
      <c r="A1459" s="4" t="s">
        <v>2492</v>
      </c>
      <c r="B1459" s="5" t="s">
        <v>1297</v>
      </c>
      <c r="C1459" s="5">
        <v>7</v>
      </c>
      <c r="D1459" s="8">
        <v>1.5942132253734833E-2</v>
      </c>
      <c r="E1459" s="6">
        <v>46446</v>
      </c>
      <c r="F1459" s="6">
        <v>46453</v>
      </c>
      <c r="G1459" s="16">
        <f>VLOOKUP(A1459,Sheet2!A:G,7,)</f>
        <v>0</v>
      </c>
      <c r="H1459" s="16">
        <v>0</v>
      </c>
      <c r="I1459" s="19">
        <f t="shared" si="53"/>
        <v>0</v>
      </c>
      <c r="J1459" s="16">
        <f>VLOOKUP(A1459,Sheet2!A:H,8,)</f>
        <v>0</v>
      </c>
      <c r="K1459" s="16"/>
      <c r="L1459" s="16"/>
      <c r="M1459" s="16"/>
      <c r="N1459" s="22"/>
      <c r="O1459" s="22"/>
    </row>
    <row r="1460" spans="1:15" ht="16" outlineLevel="2" x14ac:dyDescent="0.35">
      <c r="A1460" s="4" t="s">
        <v>2493</v>
      </c>
      <c r="B1460" s="5" t="s">
        <v>1298</v>
      </c>
      <c r="C1460" s="5">
        <v>7</v>
      </c>
      <c r="D1460" s="8">
        <v>1.5942132253734833E-2</v>
      </c>
      <c r="E1460" s="6">
        <v>46446</v>
      </c>
      <c r="F1460" s="6">
        <v>46453</v>
      </c>
      <c r="G1460" s="16">
        <f>VLOOKUP(A1460,Sheet2!A:G,7,)</f>
        <v>0</v>
      </c>
      <c r="H1460" s="16">
        <v>0</v>
      </c>
      <c r="I1460" s="19">
        <f t="shared" si="53"/>
        <v>0</v>
      </c>
      <c r="J1460" s="16">
        <f>VLOOKUP(A1460,Sheet2!A:H,8,)</f>
        <v>0</v>
      </c>
      <c r="K1460" s="16"/>
      <c r="L1460" s="16"/>
      <c r="M1460" s="16"/>
      <c r="N1460" s="22"/>
      <c r="O1460" s="22"/>
    </row>
    <row r="1461" spans="1:15" ht="16" outlineLevel="2" x14ac:dyDescent="0.35">
      <c r="A1461" s="4" t="s">
        <v>2494</v>
      </c>
      <c r="B1461" s="5" t="s">
        <v>1299</v>
      </c>
      <c r="C1461" s="5">
        <v>7</v>
      </c>
      <c r="D1461" s="8">
        <v>1.5942132253734833E-2</v>
      </c>
      <c r="E1461" s="6">
        <v>46448</v>
      </c>
      <c r="F1461" s="6">
        <v>46455</v>
      </c>
      <c r="G1461" s="16">
        <f>VLOOKUP(A1461,Sheet2!A:G,7,)</f>
        <v>0</v>
      </c>
      <c r="H1461" s="16">
        <v>0</v>
      </c>
      <c r="I1461" s="19">
        <f t="shared" si="53"/>
        <v>0</v>
      </c>
      <c r="J1461" s="16">
        <f>VLOOKUP(A1461,Sheet2!A:H,8,)</f>
        <v>0</v>
      </c>
      <c r="K1461" s="16"/>
      <c r="L1461" s="16"/>
      <c r="M1461" s="16"/>
      <c r="N1461" s="22"/>
      <c r="O1461" s="22"/>
    </row>
    <row r="1462" spans="1:15" ht="16" outlineLevel="2" x14ac:dyDescent="0.35">
      <c r="A1462" s="4" t="s">
        <v>2495</v>
      </c>
      <c r="B1462" s="5" t="s">
        <v>1300</v>
      </c>
      <c r="C1462" s="5">
        <v>7</v>
      </c>
      <c r="D1462" s="8">
        <v>1.5942132253734833E-2</v>
      </c>
      <c r="E1462" s="6">
        <v>46448</v>
      </c>
      <c r="F1462" s="6">
        <v>46455</v>
      </c>
      <c r="G1462" s="16">
        <f>VLOOKUP(A1462,Sheet2!A:G,7,)</f>
        <v>0</v>
      </c>
      <c r="H1462" s="16">
        <v>0</v>
      </c>
      <c r="I1462" s="19">
        <f t="shared" si="53"/>
        <v>0</v>
      </c>
      <c r="J1462" s="16">
        <f>VLOOKUP(A1462,Sheet2!A:H,8,)</f>
        <v>0</v>
      </c>
      <c r="K1462" s="16"/>
      <c r="L1462" s="16"/>
      <c r="M1462" s="16"/>
      <c r="N1462" s="22"/>
      <c r="O1462" s="22"/>
    </row>
    <row r="1463" spans="1:15" ht="16" outlineLevel="2" x14ac:dyDescent="0.35">
      <c r="A1463" s="4" t="s">
        <v>2496</v>
      </c>
      <c r="B1463" s="5" t="s">
        <v>1301</v>
      </c>
      <c r="C1463" s="5">
        <v>7</v>
      </c>
      <c r="D1463" s="8">
        <v>1.5942132253734833E-2</v>
      </c>
      <c r="E1463" s="6">
        <v>46448</v>
      </c>
      <c r="F1463" s="6">
        <v>46455</v>
      </c>
      <c r="G1463" s="16">
        <f>VLOOKUP(A1463,Sheet2!A:G,7,)</f>
        <v>0</v>
      </c>
      <c r="H1463" s="16">
        <v>0</v>
      </c>
      <c r="I1463" s="19">
        <f t="shared" si="53"/>
        <v>0</v>
      </c>
      <c r="J1463" s="16">
        <f>VLOOKUP(A1463,Sheet2!A:H,8,)</f>
        <v>0</v>
      </c>
      <c r="K1463" s="16"/>
      <c r="L1463" s="16"/>
      <c r="M1463" s="16"/>
      <c r="N1463" s="22"/>
      <c r="O1463" s="22"/>
    </row>
    <row r="1464" spans="1:15" ht="16" outlineLevel="2" x14ac:dyDescent="0.35">
      <c r="A1464" s="4" t="s">
        <v>1302</v>
      </c>
      <c r="B1464" s="5"/>
      <c r="C1464" s="5">
        <v>37</v>
      </c>
      <c r="D1464" s="8"/>
      <c r="E1464" s="6">
        <v>46421</v>
      </c>
      <c r="F1464" s="6">
        <v>46477</v>
      </c>
      <c r="G1464" s="17"/>
      <c r="H1464" s="16"/>
      <c r="I1464" s="16"/>
      <c r="J1464" s="16"/>
      <c r="K1464" s="16"/>
      <c r="L1464" s="16"/>
      <c r="M1464" s="16"/>
    </row>
    <row r="1465" spans="1:15" ht="16" outlineLevel="2" x14ac:dyDescent="0.35">
      <c r="A1465" s="4" t="s">
        <v>2497</v>
      </c>
      <c r="B1465" s="5" t="s">
        <v>1303</v>
      </c>
      <c r="C1465" s="5">
        <v>14</v>
      </c>
      <c r="D1465" s="8">
        <v>1.5942132253734833E-2</v>
      </c>
      <c r="E1465" s="6">
        <v>46421</v>
      </c>
      <c r="F1465" s="6">
        <v>46441</v>
      </c>
      <c r="G1465" s="16">
        <f>VLOOKUP(A1465,Sheet2!A:G,7,)</f>
        <v>0</v>
      </c>
      <c r="H1465" s="16">
        <v>0</v>
      </c>
      <c r="I1465" s="19">
        <f t="shared" ref="I1465:I1480" si="54">IFERROR(J1465-H1465,0)</f>
        <v>0</v>
      </c>
      <c r="J1465" s="16">
        <f>VLOOKUP(A1465,Sheet2!A:H,8,)</f>
        <v>0</v>
      </c>
      <c r="K1465" s="16"/>
      <c r="L1465" s="16"/>
      <c r="M1465" s="16"/>
      <c r="N1465" s="22"/>
      <c r="O1465" s="22"/>
    </row>
    <row r="1466" spans="1:15" ht="16" outlineLevel="2" x14ac:dyDescent="0.35">
      <c r="A1466" s="4" t="s">
        <v>2498</v>
      </c>
      <c r="B1466" s="5" t="s">
        <v>1304</v>
      </c>
      <c r="C1466" s="5">
        <v>14</v>
      </c>
      <c r="D1466" s="8">
        <v>1.5942132253734833E-2</v>
      </c>
      <c r="E1466" s="6">
        <v>46425</v>
      </c>
      <c r="F1466" s="6">
        <v>46443</v>
      </c>
      <c r="G1466" s="16">
        <f>VLOOKUP(A1466,Sheet2!A:G,7,)</f>
        <v>0</v>
      </c>
      <c r="H1466" s="16">
        <v>0</v>
      </c>
      <c r="I1466" s="19">
        <f t="shared" si="54"/>
        <v>0</v>
      </c>
      <c r="J1466" s="16">
        <f>VLOOKUP(A1466,Sheet2!A:H,8,)</f>
        <v>0</v>
      </c>
      <c r="K1466" s="16"/>
      <c r="L1466" s="16"/>
      <c r="M1466" s="16"/>
      <c r="N1466" s="22"/>
      <c r="O1466" s="22"/>
    </row>
    <row r="1467" spans="1:15" ht="16" outlineLevel="2" x14ac:dyDescent="0.35">
      <c r="A1467" s="4" t="s">
        <v>2499</v>
      </c>
      <c r="B1467" s="5" t="s">
        <v>1305</v>
      </c>
      <c r="C1467" s="5">
        <v>14</v>
      </c>
      <c r="D1467" s="8">
        <v>1.5942132253734833E-2</v>
      </c>
      <c r="E1467" s="6">
        <v>46426</v>
      </c>
      <c r="F1467" s="6">
        <v>46446</v>
      </c>
      <c r="G1467" s="16">
        <f>VLOOKUP(A1467,Sheet2!A:G,7,)</f>
        <v>0</v>
      </c>
      <c r="H1467" s="16">
        <v>0</v>
      </c>
      <c r="I1467" s="19">
        <f t="shared" si="54"/>
        <v>0</v>
      </c>
      <c r="J1467" s="16">
        <f>VLOOKUP(A1467,Sheet2!A:H,8,)</f>
        <v>0</v>
      </c>
      <c r="K1467" s="16"/>
      <c r="L1467" s="16"/>
      <c r="M1467" s="16"/>
      <c r="N1467" s="22"/>
      <c r="O1467" s="22"/>
    </row>
    <row r="1468" spans="1:15" ht="16" outlineLevel="2" x14ac:dyDescent="0.35">
      <c r="A1468" s="4" t="s">
        <v>2500</v>
      </c>
      <c r="B1468" s="5" t="s">
        <v>1306</v>
      </c>
      <c r="C1468" s="5">
        <v>14</v>
      </c>
      <c r="D1468" s="8">
        <v>1.5942132253734833E-2</v>
      </c>
      <c r="E1468" s="6">
        <v>46428</v>
      </c>
      <c r="F1468" s="6">
        <v>46448</v>
      </c>
      <c r="G1468" s="16">
        <f>VLOOKUP(A1468,Sheet2!A:G,7,)</f>
        <v>0</v>
      </c>
      <c r="H1468" s="16">
        <v>0</v>
      </c>
      <c r="I1468" s="19">
        <f t="shared" si="54"/>
        <v>0</v>
      </c>
      <c r="J1468" s="16">
        <f>VLOOKUP(A1468,Sheet2!A:H,8,)</f>
        <v>0</v>
      </c>
      <c r="K1468" s="16"/>
      <c r="L1468" s="16"/>
      <c r="M1468" s="16"/>
      <c r="N1468" s="22"/>
      <c r="O1468" s="22"/>
    </row>
    <row r="1469" spans="1:15" ht="16" outlineLevel="2" x14ac:dyDescent="0.35">
      <c r="A1469" s="4" t="s">
        <v>2501</v>
      </c>
      <c r="B1469" s="5" t="s">
        <v>1307</v>
      </c>
      <c r="C1469" s="5">
        <v>14</v>
      </c>
      <c r="D1469" s="8">
        <v>1.5942132253734833E-2</v>
      </c>
      <c r="E1469" s="6">
        <v>46429</v>
      </c>
      <c r="F1469" s="6">
        <v>46449</v>
      </c>
      <c r="G1469" s="16">
        <f>VLOOKUP(A1469,Sheet2!A:G,7,)</f>
        <v>0</v>
      </c>
      <c r="H1469" s="16">
        <v>0</v>
      </c>
      <c r="I1469" s="19">
        <f t="shared" si="54"/>
        <v>0</v>
      </c>
      <c r="J1469" s="16">
        <f>VLOOKUP(A1469,Sheet2!A:H,8,)</f>
        <v>0</v>
      </c>
      <c r="K1469" s="16"/>
      <c r="L1469" s="16"/>
      <c r="M1469" s="16"/>
      <c r="N1469" s="22"/>
      <c r="O1469" s="22"/>
    </row>
    <row r="1470" spans="1:15" ht="16" outlineLevel="2" x14ac:dyDescent="0.35">
      <c r="A1470" s="4" t="s">
        <v>2502</v>
      </c>
      <c r="B1470" s="5" t="s">
        <v>1308</v>
      </c>
      <c r="C1470" s="5">
        <v>14</v>
      </c>
      <c r="D1470" s="8">
        <v>1.5942132253734833E-2</v>
      </c>
      <c r="E1470" s="6">
        <v>46434</v>
      </c>
      <c r="F1470" s="6">
        <v>46454</v>
      </c>
      <c r="G1470" s="16">
        <f>VLOOKUP(A1470,Sheet2!A:G,7,)</f>
        <v>0</v>
      </c>
      <c r="H1470" s="16">
        <v>0</v>
      </c>
      <c r="I1470" s="19">
        <f t="shared" si="54"/>
        <v>0</v>
      </c>
      <c r="J1470" s="16">
        <f>VLOOKUP(A1470,Sheet2!A:H,8,)</f>
        <v>0</v>
      </c>
      <c r="K1470" s="16"/>
      <c r="L1470" s="16"/>
      <c r="M1470" s="16"/>
      <c r="N1470" s="22"/>
      <c r="O1470" s="22"/>
    </row>
    <row r="1471" spans="1:15" ht="16" outlineLevel="2" x14ac:dyDescent="0.35">
      <c r="A1471" s="4" t="s">
        <v>2503</v>
      </c>
      <c r="B1471" s="5" t="s">
        <v>1309</v>
      </c>
      <c r="C1471" s="5">
        <v>14</v>
      </c>
      <c r="D1471" s="8">
        <v>1.5942132253734833E-2</v>
      </c>
      <c r="E1471" s="6">
        <v>46449</v>
      </c>
      <c r="F1471" s="6">
        <v>46471</v>
      </c>
      <c r="G1471" s="16">
        <f>VLOOKUP(A1471,Sheet2!A:G,7,)</f>
        <v>0</v>
      </c>
      <c r="H1471" s="16">
        <v>0</v>
      </c>
      <c r="I1471" s="19">
        <f t="shared" si="54"/>
        <v>0</v>
      </c>
      <c r="J1471" s="16">
        <f>VLOOKUP(A1471,Sheet2!A:H,8,)</f>
        <v>0</v>
      </c>
      <c r="K1471" s="16"/>
      <c r="L1471" s="16"/>
      <c r="M1471" s="16"/>
      <c r="N1471" s="22"/>
      <c r="O1471" s="22"/>
    </row>
    <row r="1472" spans="1:15" ht="16" outlineLevel="2" x14ac:dyDescent="0.35">
      <c r="A1472" s="4" t="s">
        <v>2504</v>
      </c>
      <c r="B1472" s="5" t="s">
        <v>1310</v>
      </c>
      <c r="C1472" s="5">
        <v>14</v>
      </c>
      <c r="D1472" s="8">
        <v>1.5942132253734833E-2</v>
      </c>
      <c r="E1472" s="6">
        <v>46453</v>
      </c>
      <c r="F1472" s="6">
        <v>46475</v>
      </c>
      <c r="G1472" s="16">
        <f>VLOOKUP(A1472,Sheet2!A:G,7,)</f>
        <v>0</v>
      </c>
      <c r="H1472" s="16">
        <v>0</v>
      </c>
      <c r="I1472" s="19">
        <f t="shared" si="54"/>
        <v>0</v>
      </c>
      <c r="J1472" s="16">
        <f>VLOOKUP(A1472,Sheet2!A:H,8,)</f>
        <v>0</v>
      </c>
      <c r="K1472" s="16"/>
      <c r="L1472" s="16"/>
      <c r="M1472" s="16"/>
      <c r="N1472" s="22"/>
      <c r="O1472" s="22"/>
    </row>
    <row r="1473" spans="1:15" ht="16" outlineLevel="2" x14ac:dyDescent="0.35">
      <c r="A1473" s="4" t="s">
        <v>2505</v>
      </c>
      <c r="B1473" s="5" t="s">
        <v>1311</v>
      </c>
      <c r="C1473" s="5">
        <v>14</v>
      </c>
      <c r="D1473" s="8">
        <v>1.5942132253734833E-2</v>
      </c>
      <c r="E1473" s="6">
        <v>46454</v>
      </c>
      <c r="F1473" s="6">
        <v>46476</v>
      </c>
      <c r="G1473" s="16">
        <f>VLOOKUP(A1473,Sheet2!A:G,7,)</f>
        <v>0</v>
      </c>
      <c r="H1473" s="16">
        <v>0</v>
      </c>
      <c r="I1473" s="19">
        <f t="shared" si="54"/>
        <v>0</v>
      </c>
      <c r="J1473" s="16">
        <f>VLOOKUP(A1473,Sheet2!A:H,8,)</f>
        <v>0</v>
      </c>
      <c r="K1473" s="16"/>
      <c r="L1473" s="16"/>
      <c r="M1473" s="16"/>
      <c r="N1473" s="22"/>
      <c r="O1473" s="22"/>
    </row>
    <row r="1474" spans="1:15" ht="16" outlineLevel="2" x14ac:dyDescent="0.35">
      <c r="A1474" s="4" t="s">
        <v>2506</v>
      </c>
      <c r="B1474" s="5" t="s">
        <v>1312</v>
      </c>
      <c r="C1474" s="5">
        <v>14</v>
      </c>
      <c r="D1474" s="8">
        <v>1.5942132253734833E-2</v>
      </c>
      <c r="E1474" s="6">
        <v>46454</v>
      </c>
      <c r="F1474" s="6">
        <v>46476</v>
      </c>
      <c r="G1474" s="16">
        <f>VLOOKUP(A1474,Sheet2!A:G,7,)</f>
        <v>0</v>
      </c>
      <c r="H1474" s="16">
        <v>0</v>
      </c>
      <c r="I1474" s="19">
        <f t="shared" si="54"/>
        <v>0</v>
      </c>
      <c r="J1474" s="16">
        <f>VLOOKUP(A1474,Sheet2!A:H,8,)</f>
        <v>0</v>
      </c>
      <c r="K1474" s="16"/>
      <c r="L1474" s="16"/>
      <c r="M1474" s="16"/>
      <c r="N1474" s="22"/>
      <c r="O1474" s="22"/>
    </row>
    <row r="1475" spans="1:15" ht="16" outlineLevel="2" x14ac:dyDescent="0.35">
      <c r="A1475" s="4" t="s">
        <v>2507</v>
      </c>
      <c r="B1475" s="5" t="s">
        <v>1313</v>
      </c>
      <c r="C1475" s="5">
        <v>14</v>
      </c>
      <c r="D1475" s="8">
        <v>1.5942132253734833E-2</v>
      </c>
      <c r="E1475" s="6">
        <v>46454</v>
      </c>
      <c r="F1475" s="6">
        <v>46476</v>
      </c>
      <c r="G1475" s="16">
        <f>VLOOKUP(A1475,Sheet2!A:G,7,)</f>
        <v>0</v>
      </c>
      <c r="H1475" s="16">
        <v>0</v>
      </c>
      <c r="I1475" s="19">
        <f t="shared" si="54"/>
        <v>0</v>
      </c>
      <c r="J1475" s="16">
        <f>VLOOKUP(A1475,Sheet2!A:H,8,)</f>
        <v>0</v>
      </c>
      <c r="K1475" s="16"/>
      <c r="L1475" s="16"/>
      <c r="M1475" s="16"/>
      <c r="N1475" s="22"/>
      <c r="O1475" s="22"/>
    </row>
    <row r="1476" spans="1:15" ht="16" outlineLevel="2" x14ac:dyDescent="0.35">
      <c r="A1476" s="4" t="s">
        <v>2508</v>
      </c>
      <c r="B1476" s="5" t="s">
        <v>1314</v>
      </c>
      <c r="C1476" s="5">
        <v>14</v>
      </c>
      <c r="D1476" s="8">
        <v>1.5942132253734833E-2</v>
      </c>
      <c r="E1476" s="6">
        <v>46454</v>
      </c>
      <c r="F1476" s="6">
        <v>46476</v>
      </c>
      <c r="G1476" s="16">
        <f>VLOOKUP(A1476,Sheet2!A:G,7,)</f>
        <v>0</v>
      </c>
      <c r="H1476" s="16">
        <v>0</v>
      </c>
      <c r="I1476" s="19">
        <f t="shared" si="54"/>
        <v>0</v>
      </c>
      <c r="J1476" s="16">
        <f>VLOOKUP(A1476,Sheet2!A:H,8,)</f>
        <v>0</v>
      </c>
      <c r="K1476" s="16"/>
      <c r="L1476" s="16"/>
      <c r="M1476" s="16"/>
      <c r="N1476" s="22"/>
      <c r="O1476" s="22"/>
    </row>
    <row r="1477" spans="1:15" ht="16" outlineLevel="2" x14ac:dyDescent="0.35">
      <c r="A1477" s="4" t="s">
        <v>2509</v>
      </c>
      <c r="B1477" s="5" t="s">
        <v>1315</v>
      </c>
      <c r="C1477" s="5">
        <v>14</v>
      </c>
      <c r="D1477" s="8">
        <v>1.5942132253734833E-2</v>
      </c>
      <c r="E1477" s="6">
        <v>46454</v>
      </c>
      <c r="F1477" s="6">
        <v>46476</v>
      </c>
      <c r="G1477" s="16">
        <f>VLOOKUP(A1477,Sheet2!A:G,7,)</f>
        <v>0</v>
      </c>
      <c r="H1477" s="16">
        <v>0</v>
      </c>
      <c r="I1477" s="19">
        <f t="shared" si="54"/>
        <v>0</v>
      </c>
      <c r="J1477" s="16">
        <f>VLOOKUP(A1477,Sheet2!A:H,8,)</f>
        <v>0</v>
      </c>
      <c r="K1477" s="16"/>
      <c r="L1477" s="16"/>
      <c r="M1477" s="16"/>
      <c r="N1477" s="22"/>
      <c r="O1477" s="22"/>
    </row>
    <row r="1478" spans="1:15" ht="16" outlineLevel="2" x14ac:dyDescent="0.35">
      <c r="A1478" s="4" t="s">
        <v>2510</v>
      </c>
      <c r="B1478" s="5" t="s">
        <v>1316</v>
      </c>
      <c r="C1478" s="5">
        <v>14</v>
      </c>
      <c r="D1478" s="8">
        <v>1.5942132253734833E-2</v>
      </c>
      <c r="E1478" s="6">
        <v>46460</v>
      </c>
      <c r="F1478" s="6">
        <v>46477</v>
      </c>
      <c r="G1478" s="16">
        <f>VLOOKUP(A1478,Sheet2!A:G,7,)</f>
        <v>0</v>
      </c>
      <c r="H1478" s="16">
        <v>0</v>
      </c>
      <c r="I1478" s="19">
        <f t="shared" si="54"/>
        <v>0</v>
      </c>
      <c r="J1478" s="16">
        <f>VLOOKUP(A1478,Sheet2!A:H,8,)</f>
        <v>0</v>
      </c>
      <c r="K1478" s="16"/>
      <c r="L1478" s="16"/>
      <c r="M1478" s="16"/>
      <c r="N1478" s="22"/>
      <c r="O1478" s="22"/>
    </row>
    <row r="1479" spans="1:15" ht="16" outlineLevel="2" x14ac:dyDescent="0.35">
      <c r="A1479" s="4" t="s">
        <v>2511</v>
      </c>
      <c r="B1479" s="5" t="s">
        <v>1317</v>
      </c>
      <c r="C1479" s="5">
        <v>14</v>
      </c>
      <c r="D1479" s="8">
        <v>1.5942132253734833E-2</v>
      </c>
      <c r="E1479" s="6">
        <v>46460</v>
      </c>
      <c r="F1479" s="6">
        <v>46477</v>
      </c>
      <c r="G1479" s="16">
        <f>VLOOKUP(A1479,Sheet2!A:G,7,)</f>
        <v>0</v>
      </c>
      <c r="H1479" s="16">
        <v>0</v>
      </c>
      <c r="I1479" s="19">
        <f t="shared" si="54"/>
        <v>0</v>
      </c>
      <c r="J1479" s="16">
        <f>VLOOKUP(A1479,Sheet2!A:H,8,)</f>
        <v>0</v>
      </c>
      <c r="K1479" s="16"/>
      <c r="L1479" s="16"/>
      <c r="M1479" s="16"/>
      <c r="N1479" s="22"/>
      <c r="O1479" s="22"/>
    </row>
    <row r="1480" spans="1:15" ht="16" outlineLevel="2" x14ac:dyDescent="0.35">
      <c r="A1480" s="4" t="s">
        <v>2512</v>
      </c>
      <c r="B1480" s="5" t="s">
        <v>1318</v>
      </c>
      <c r="C1480" s="5">
        <v>14</v>
      </c>
      <c r="D1480" s="8">
        <v>1.5942132253734833E-2</v>
      </c>
      <c r="E1480" s="6">
        <v>46460</v>
      </c>
      <c r="F1480" s="6">
        <v>46477</v>
      </c>
      <c r="G1480" s="16">
        <f>VLOOKUP(A1480,Sheet2!A:G,7,)</f>
        <v>0</v>
      </c>
      <c r="H1480" s="16">
        <v>0</v>
      </c>
      <c r="I1480" s="19">
        <f t="shared" si="54"/>
        <v>0</v>
      </c>
      <c r="J1480" s="16">
        <f>VLOOKUP(A1480,Sheet2!A:H,8,)</f>
        <v>0</v>
      </c>
      <c r="K1480" s="16"/>
      <c r="L1480" s="16"/>
      <c r="M1480" s="16"/>
      <c r="N1480" s="22"/>
      <c r="O1480" s="22"/>
    </row>
    <row r="1481" spans="1:15" ht="16" outlineLevel="2" x14ac:dyDescent="0.35">
      <c r="A1481" s="4" t="s">
        <v>1319</v>
      </c>
      <c r="B1481" s="5"/>
      <c r="C1481" s="5">
        <v>29</v>
      </c>
      <c r="D1481" s="8"/>
      <c r="E1481" s="6">
        <v>46422</v>
      </c>
      <c r="F1481" s="6">
        <v>46460</v>
      </c>
      <c r="G1481" s="17"/>
      <c r="H1481" s="16"/>
      <c r="I1481" s="16"/>
      <c r="J1481" s="16"/>
      <c r="K1481" s="16"/>
      <c r="L1481" s="16"/>
      <c r="M1481" s="16"/>
    </row>
    <row r="1482" spans="1:15" ht="16" outlineLevel="2" x14ac:dyDescent="0.35">
      <c r="A1482" s="4" t="s">
        <v>2513</v>
      </c>
      <c r="B1482" s="5" t="s">
        <v>1320</v>
      </c>
      <c r="C1482" s="5">
        <v>10</v>
      </c>
      <c r="D1482" s="8">
        <v>9.1097898592770468E-2</v>
      </c>
      <c r="E1482" s="6">
        <v>46422</v>
      </c>
      <c r="F1482" s="6">
        <v>46433</v>
      </c>
      <c r="G1482" s="16">
        <f>VLOOKUP(A1482,Sheet2!A:G,7,)</f>
        <v>0</v>
      </c>
      <c r="H1482" s="16">
        <v>0</v>
      </c>
      <c r="I1482" s="19">
        <f>IFERROR(J1482-H1482,0)</f>
        <v>0</v>
      </c>
      <c r="J1482" s="16">
        <f>VLOOKUP(A1482,Sheet2!A:H,8,)</f>
        <v>0</v>
      </c>
      <c r="K1482" s="16"/>
      <c r="L1482" s="16"/>
      <c r="M1482" s="16"/>
      <c r="N1482" s="22"/>
      <c r="O1482" s="22"/>
    </row>
    <row r="1483" spans="1:15" ht="16" outlineLevel="2" x14ac:dyDescent="0.35">
      <c r="A1483" s="4" t="s">
        <v>2514</v>
      </c>
      <c r="B1483" s="5" t="s">
        <v>1321</v>
      </c>
      <c r="C1483" s="5">
        <v>10</v>
      </c>
      <c r="D1483" s="8">
        <v>9.1097898592770468E-2</v>
      </c>
      <c r="E1483" s="6">
        <v>46439</v>
      </c>
      <c r="F1483" s="6">
        <v>46450</v>
      </c>
      <c r="G1483" s="16">
        <f>VLOOKUP(A1483,Sheet2!A:G,7,)</f>
        <v>0</v>
      </c>
      <c r="H1483" s="16">
        <v>0</v>
      </c>
      <c r="I1483" s="19">
        <f>IFERROR(J1483-H1483,0)</f>
        <v>0</v>
      </c>
      <c r="J1483" s="16">
        <f>VLOOKUP(A1483,Sheet2!A:H,8,)</f>
        <v>0</v>
      </c>
      <c r="K1483" s="16"/>
      <c r="L1483" s="16"/>
      <c r="M1483" s="16"/>
      <c r="N1483" s="22"/>
      <c r="O1483" s="22"/>
    </row>
    <row r="1484" spans="1:15" ht="16" outlineLevel="2" x14ac:dyDescent="0.35">
      <c r="A1484" s="4" t="s">
        <v>2515</v>
      </c>
      <c r="B1484" s="5" t="s">
        <v>1322</v>
      </c>
      <c r="C1484" s="5">
        <v>10</v>
      </c>
      <c r="D1484" s="8">
        <v>9.1097898592770468E-2</v>
      </c>
      <c r="E1484" s="6">
        <v>46445</v>
      </c>
      <c r="F1484" s="6">
        <v>46455</v>
      </c>
      <c r="G1484" s="16">
        <f>VLOOKUP(A1484,Sheet2!A:G,7,)</f>
        <v>0</v>
      </c>
      <c r="H1484" s="16">
        <v>0</v>
      </c>
      <c r="I1484" s="19">
        <f>IFERROR(J1484-H1484,0)</f>
        <v>0</v>
      </c>
      <c r="J1484" s="16">
        <f>VLOOKUP(A1484,Sheet2!A:H,8,)</f>
        <v>0</v>
      </c>
      <c r="K1484" s="16"/>
      <c r="L1484" s="16"/>
      <c r="M1484" s="16"/>
      <c r="N1484" s="22"/>
      <c r="O1484" s="22"/>
    </row>
    <row r="1485" spans="1:15" ht="16" outlineLevel="2" x14ac:dyDescent="0.35">
      <c r="A1485" s="4" t="s">
        <v>2516</v>
      </c>
      <c r="B1485" s="5" t="s">
        <v>1323</v>
      </c>
      <c r="C1485" s="5">
        <v>10</v>
      </c>
      <c r="D1485" s="8">
        <v>9.1097898592770468E-2</v>
      </c>
      <c r="E1485" s="6">
        <v>46446</v>
      </c>
      <c r="F1485" s="6">
        <v>46460</v>
      </c>
      <c r="G1485" s="16">
        <f>VLOOKUP(A1485,Sheet2!A:G,7,)</f>
        <v>0</v>
      </c>
      <c r="H1485" s="16">
        <v>0</v>
      </c>
      <c r="I1485" s="19">
        <f>IFERROR(J1485-H1485,0)</f>
        <v>0</v>
      </c>
      <c r="J1485" s="16">
        <f>VLOOKUP(A1485,Sheet2!A:H,8,)</f>
        <v>0</v>
      </c>
      <c r="K1485" s="16"/>
      <c r="L1485" s="16"/>
      <c r="M1485" s="16"/>
      <c r="N1485" s="22"/>
      <c r="O1485" s="22"/>
    </row>
    <row r="1486" spans="1:15" ht="16" outlineLevel="2" x14ac:dyDescent="0.35">
      <c r="A1486" s="4" t="s">
        <v>1324</v>
      </c>
      <c r="B1486" s="5"/>
      <c r="C1486" s="5">
        <v>8</v>
      </c>
      <c r="D1486" s="8"/>
      <c r="E1486" s="6">
        <v>46468</v>
      </c>
      <c r="F1486" s="6">
        <v>46476</v>
      </c>
      <c r="G1486" s="17"/>
      <c r="H1486" s="16"/>
      <c r="I1486" s="16"/>
      <c r="J1486" s="16"/>
      <c r="K1486" s="16"/>
      <c r="L1486" s="16"/>
      <c r="M1486" s="16"/>
    </row>
    <row r="1487" spans="1:15" ht="16" outlineLevel="2" x14ac:dyDescent="0.35">
      <c r="A1487" s="4" t="s">
        <v>2517</v>
      </c>
      <c r="B1487" s="5" t="s">
        <v>1325</v>
      </c>
      <c r="C1487" s="5">
        <v>8</v>
      </c>
      <c r="D1487" s="8">
        <v>0.14575663774843275</v>
      </c>
      <c r="E1487" s="6">
        <v>46468</v>
      </c>
      <c r="F1487" s="6">
        <v>46476</v>
      </c>
      <c r="G1487" s="16">
        <f>VLOOKUP(A1487,Sheet2!A:G,7,)</f>
        <v>0</v>
      </c>
      <c r="H1487" s="16">
        <v>0</v>
      </c>
      <c r="I1487" s="19">
        <f>IFERROR(J1487-H1487,0)</f>
        <v>0</v>
      </c>
      <c r="J1487" s="16">
        <f>VLOOKUP(A1487,Sheet2!A:H,8,)</f>
        <v>0</v>
      </c>
      <c r="K1487" s="16"/>
      <c r="L1487" s="16"/>
      <c r="M1487" s="16"/>
      <c r="N1487" s="22"/>
      <c r="O1487" s="22"/>
    </row>
    <row r="1488" spans="1:15" ht="16" outlineLevel="2" x14ac:dyDescent="0.35">
      <c r="A1488" s="4" t="s">
        <v>1326</v>
      </c>
      <c r="B1488" s="5"/>
      <c r="C1488" s="5">
        <v>9</v>
      </c>
      <c r="D1488" s="8"/>
      <c r="E1488" s="6">
        <v>46461</v>
      </c>
      <c r="F1488" s="6">
        <v>46470</v>
      </c>
      <c r="G1488" s="17"/>
      <c r="H1488" s="16"/>
      <c r="I1488" s="16"/>
      <c r="J1488" s="16"/>
      <c r="K1488" s="16"/>
      <c r="L1488" s="16"/>
      <c r="M1488" s="16"/>
    </row>
    <row r="1489" spans="1:15" ht="16" outlineLevel="2" x14ac:dyDescent="0.35">
      <c r="A1489" s="4" t="s">
        <v>2518</v>
      </c>
      <c r="B1489" s="5" t="s">
        <v>1327</v>
      </c>
      <c r="C1489" s="5">
        <v>9</v>
      </c>
      <c r="D1489" s="8">
        <v>0.14575663774843275</v>
      </c>
      <c r="E1489" s="6">
        <v>46461</v>
      </c>
      <c r="F1489" s="6">
        <v>46470</v>
      </c>
      <c r="G1489" s="16">
        <f>VLOOKUP(A1489,Sheet2!A:G,7,)</f>
        <v>0</v>
      </c>
      <c r="H1489" s="16">
        <v>0</v>
      </c>
      <c r="I1489" s="19">
        <f>IFERROR(J1489-H1489,0)</f>
        <v>0</v>
      </c>
      <c r="J1489" s="16">
        <f>VLOOKUP(A1489,Sheet2!A:H,8,)</f>
        <v>0</v>
      </c>
      <c r="K1489" s="16"/>
      <c r="L1489" s="16"/>
      <c r="M1489" s="16"/>
      <c r="N1489" s="22"/>
      <c r="O1489" s="22"/>
    </row>
    <row r="1490" spans="1:15" ht="16" outlineLevel="2" x14ac:dyDescent="0.35">
      <c r="A1490" s="4" t="s">
        <v>1328</v>
      </c>
      <c r="B1490" s="5"/>
      <c r="C1490" s="5">
        <v>1</v>
      </c>
      <c r="D1490" s="8"/>
      <c r="E1490" s="6">
        <v>46477</v>
      </c>
      <c r="F1490" s="6">
        <v>46477</v>
      </c>
      <c r="G1490" s="17"/>
      <c r="H1490" s="16"/>
      <c r="I1490" s="16"/>
      <c r="J1490" s="16"/>
      <c r="K1490" s="16"/>
      <c r="L1490" s="16"/>
      <c r="M1490" s="16"/>
    </row>
    <row r="1491" spans="1:15" ht="16" outlineLevel="2" x14ac:dyDescent="0.35">
      <c r="A1491" s="4" t="s">
        <v>2519</v>
      </c>
      <c r="B1491" s="5" t="s">
        <v>1329</v>
      </c>
      <c r="C1491" s="5">
        <v>1</v>
      </c>
      <c r="D1491" s="8">
        <v>0.14575663774843275</v>
      </c>
      <c r="E1491" s="6">
        <v>46477</v>
      </c>
      <c r="F1491" s="6">
        <v>46477</v>
      </c>
      <c r="G1491" s="16">
        <f>VLOOKUP(A1491,Sheet2!A:G,7,)</f>
        <v>0</v>
      </c>
      <c r="H1491" s="16">
        <v>0</v>
      </c>
      <c r="I1491" s="19">
        <f>IFERROR(J1491-H1491,0)</f>
        <v>0</v>
      </c>
      <c r="J1491" s="16">
        <f>VLOOKUP(A1491,Sheet2!A:H,8,)</f>
        <v>0</v>
      </c>
      <c r="K1491" s="16"/>
      <c r="L1491" s="16"/>
      <c r="M1491" s="16"/>
      <c r="N1491" s="22"/>
      <c r="O1491" s="22"/>
    </row>
    <row r="1492" spans="1:15" ht="16" outlineLevel="2" x14ac:dyDescent="0.35">
      <c r="A1492" s="4" t="s">
        <v>1330</v>
      </c>
      <c r="B1492" s="5"/>
      <c r="C1492" s="5">
        <v>19</v>
      </c>
      <c r="D1492" s="8"/>
      <c r="E1492" s="6">
        <v>46448</v>
      </c>
      <c r="F1492" s="6">
        <v>46477</v>
      </c>
      <c r="G1492" s="17"/>
      <c r="H1492" s="16"/>
      <c r="I1492" s="16"/>
      <c r="J1492" s="16"/>
      <c r="K1492" s="16"/>
      <c r="L1492" s="16"/>
      <c r="M1492" s="16"/>
    </row>
    <row r="1493" spans="1:15" ht="16" outlineLevel="2" x14ac:dyDescent="0.35">
      <c r="A1493" s="4" t="s">
        <v>2520</v>
      </c>
      <c r="B1493" s="5" t="s">
        <v>1331</v>
      </c>
      <c r="C1493" s="5">
        <v>5</v>
      </c>
      <c r="D1493" s="8">
        <v>7.2878318874216377E-2</v>
      </c>
      <c r="E1493" s="6">
        <v>46448</v>
      </c>
      <c r="F1493" s="6">
        <v>46454</v>
      </c>
      <c r="G1493" s="16">
        <f>VLOOKUP(A1493,Sheet2!A:G,7,)</f>
        <v>0</v>
      </c>
      <c r="H1493" s="16">
        <v>0</v>
      </c>
      <c r="I1493" s="19">
        <f>IFERROR(J1493-H1493,0)</f>
        <v>0</v>
      </c>
      <c r="J1493" s="16">
        <f>VLOOKUP(A1493,Sheet2!A:H,8,)</f>
        <v>0</v>
      </c>
      <c r="K1493" s="16"/>
      <c r="L1493" s="16"/>
      <c r="M1493" s="16"/>
      <c r="N1493" s="22"/>
      <c r="O1493" s="22"/>
    </row>
    <row r="1494" spans="1:15" ht="16" outlineLevel="2" x14ac:dyDescent="0.35">
      <c r="A1494" s="4" t="s">
        <v>2521</v>
      </c>
      <c r="B1494" s="5" t="s">
        <v>1332</v>
      </c>
      <c r="C1494" s="5">
        <v>14</v>
      </c>
      <c r="D1494" s="8">
        <v>7.2878318874216377E-2</v>
      </c>
      <c r="E1494" s="6">
        <v>46460</v>
      </c>
      <c r="F1494" s="6">
        <v>46477</v>
      </c>
      <c r="G1494" s="16">
        <f>VLOOKUP(A1494,Sheet2!A:G,7,)</f>
        <v>0</v>
      </c>
      <c r="H1494" s="16">
        <v>0</v>
      </c>
      <c r="I1494" s="19">
        <f>IFERROR(J1494-H1494,0)</f>
        <v>0</v>
      </c>
      <c r="J1494" s="16">
        <f>VLOOKUP(A1494,Sheet2!A:H,8,)</f>
        <v>0</v>
      </c>
      <c r="K1494" s="16"/>
      <c r="L1494" s="16"/>
      <c r="M1494" s="16"/>
      <c r="N1494" s="22"/>
      <c r="O1494" s="22"/>
    </row>
    <row r="1495" spans="1:15" ht="16" outlineLevel="1" x14ac:dyDescent="0.35">
      <c r="A1495" s="4" t="s">
        <v>164</v>
      </c>
      <c r="B1495" s="5"/>
      <c r="C1495" s="5">
        <v>123</v>
      </c>
      <c r="D1495" s="8"/>
      <c r="E1495" s="6">
        <v>46327</v>
      </c>
      <c r="F1495" s="6">
        <v>46449</v>
      </c>
      <c r="G1495" s="17"/>
      <c r="H1495" s="16"/>
      <c r="I1495" s="16"/>
      <c r="J1495" s="16"/>
      <c r="K1495" s="16"/>
      <c r="L1495" s="16"/>
      <c r="M1495" s="16"/>
    </row>
    <row r="1496" spans="1:15" ht="16" outlineLevel="2" x14ac:dyDescent="0.35">
      <c r="A1496" s="4" t="s">
        <v>1333</v>
      </c>
      <c r="B1496" s="5"/>
      <c r="C1496" s="5">
        <v>83</v>
      </c>
      <c r="D1496" s="8"/>
      <c r="E1496" s="6">
        <v>46338</v>
      </c>
      <c r="F1496" s="6">
        <v>46420</v>
      </c>
      <c r="G1496" s="17"/>
      <c r="H1496" s="16"/>
      <c r="I1496" s="16"/>
      <c r="J1496" s="16"/>
      <c r="K1496" s="16"/>
      <c r="L1496" s="16"/>
      <c r="M1496" s="16"/>
    </row>
    <row r="1497" spans="1:15" ht="16" outlineLevel="2" x14ac:dyDescent="0.35">
      <c r="A1497" s="4" t="s">
        <v>1334</v>
      </c>
      <c r="B1497" s="5"/>
      <c r="C1497" s="5">
        <v>54</v>
      </c>
      <c r="D1497" s="8"/>
      <c r="E1497" s="6">
        <v>46338</v>
      </c>
      <c r="F1497" s="6">
        <v>46400</v>
      </c>
      <c r="G1497" s="17"/>
      <c r="H1497" s="16"/>
      <c r="I1497" s="16"/>
      <c r="J1497" s="16"/>
      <c r="K1497" s="16"/>
      <c r="L1497" s="16"/>
      <c r="M1497" s="16"/>
    </row>
    <row r="1498" spans="1:15" ht="16" outlineLevel="2" x14ac:dyDescent="0.35">
      <c r="A1498" s="4" t="s">
        <v>2522</v>
      </c>
      <c r="B1498" s="5" t="s">
        <v>1335</v>
      </c>
      <c r="C1498" s="5">
        <v>7</v>
      </c>
      <c r="D1498" s="8">
        <v>7.0268535986701128E-4</v>
      </c>
      <c r="E1498" s="6">
        <v>46338</v>
      </c>
      <c r="F1498" s="6">
        <v>46345</v>
      </c>
      <c r="G1498" s="16">
        <f>VLOOKUP(A1498,Sheet2!A:G,7,)</f>
        <v>0</v>
      </c>
      <c r="H1498" s="16">
        <v>0</v>
      </c>
      <c r="I1498" s="19">
        <f t="shared" ref="I1498:I1512" si="55">IFERROR(J1498-H1498,0)</f>
        <v>0</v>
      </c>
      <c r="J1498" s="16">
        <f>VLOOKUP(A1498,Sheet2!A:H,8,)</f>
        <v>0</v>
      </c>
      <c r="K1498" s="16"/>
      <c r="L1498" s="16"/>
      <c r="M1498" s="16"/>
      <c r="N1498" s="22"/>
      <c r="O1498" s="22"/>
    </row>
    <row r="1499" spans="1:15" ht="16" outlineLevel="2" x14ac:dyDescent="0.35">
      <c r="A1499" s="4" t="s">
        <v>2523</v>
      </c>
      <c r="B1499" s="5" t="s">
        <v>1336</v>
      </c>
      <c r="C1499" s="5">
        <v>7</v>
      </c>
      <c r="D1499" s="8">
        <v>7.0268535986701128E-4</v>
      </c>
      <c r="E1499" s="6">
        <v>46341</v>
      </c>
      <c r="F1499" s="6">
        <v>46348</v>
      </c>
      <c r="G1499" s="16">
        <f>VLOOKUP(A1499,Sheet2!A:G,7,)</f>
        <v>0</v>
      </c>
      <c r="H1499" s="16">
        <v>0</v>
      </c>
      <c r="I1499" s="19">
        <f t="shared" si="55"/>
        <v>0</v>
      </c>
      <c r="J1499" s="16">
        <f>VLOOKUP(A1499,Sheet2!A:H,8,)</f>
        <v>0</v>
      </c>
      <c r="K1499" s="16"/>
      <c r="L1499" s="16"/>
      <c r="M1499" s="16"/>
      <c r="N1499" s="22"/>
      <c r="O1499" s="22"/>
    </row>
    <row r="1500" spans="1:15" ht="16" outlineLevel="2" x14ac:dyDescent="0.35">
      <c r="A1500" s="4" t="s">
        <v>2524</v>
      </c>
      <c r="B1500" s="5" t="s">
        <v>1337</v>
      </c>
      <c r="C1500" s="5">
        <v>7</v>
      </c>
      <c r="D1500" s="8">
        <v>7.0268535986701128E-4</v>
      </c>
      <c r="E1500" s="6">
        <v>46348</v>
      </c>
      <c r="F1500" s="6">
        <v>46355</v>
      </c>
      <c r="G1500" s="16">
        <f>VLOOKUP(A1500,Sheet2!A:G,7,)</f>
        <v>0</v>
      </c>
      <c r="H1500" s="16">
        <v>0</v>
      </c>
      <c r="I1500" s="19">
        <f t="shared" si="55"/>
        <v>0</v>
      </c>
      <c r="J1500" s="16">
        <f>VLOOKUP(A1500,Sheet2!A:H,8,)</f>
        <v>0</v>
      </c>
      <c r="K1500" s="16"/>
      <c r="L1500" s="16"/>
      <c r="M1500" s="16"/>
      <c r="N1500" s="22"/>
      <c r="O1500" s="22"/>
    </row>
    <row r="1501" spans="1:15" ht="16" outlineLevel="2" x14ac:dyDescent="0.35">
      <c r="A1501" s="4" t="s">
        <v>2525</v>
      </c>
      <c r="B1501" s="5" t="s">
        <v>1338</v>
      </c>
      <c r="C1501" s="5">
        <v>7</v>
      </c>
      <c r="D1501" s="8">
        <v>7.0268535986701128E-4</v>
      </c>
      <c r="E1501" s="6">
        <v>46349</v>
      </c>
      <c r="F1501" s="6">
        <v>46356</v>
      </c>
      <c r="G1501" s="16">
        <f>VLOOKUP(A1501,Sheet2!A:G,7,)</f>
        <v>0</v>
      </c>
      <c r="H1501" s="16">
        <v>0</v>
      </c>
      <c r="I1501" s="19">
        <f t="shared" si="55"/>
        <v>0</v>
      </c>
      <c r="J1501" s="16">
        <f>VLOOKUP(A1501,Sheet2!A:H,8,)</f>
        <v>0</v>
      </c>
      <c r="K1501" s="16"/>
      <c r="L1501" s="16"/>
      <c r="M1501" s="16"/>
      <c r="N1501" s="22"/>
      <c r="O1501" s="22"/>
    </row>
    <row r="1502" spans="1:15" ht="16" outlineLevel="2" x14ac:dyDescent="0.35">
      <c r="A1502" s="4" t="s">
        <v>2526</v>
      </c>
      <c r="B1502" s="5" t="s">
        <v>1339</v>
      </c>
      <c r="C1502" s="5">
        <v>7</v>
      </c>
      <c r="D1502" s="8">
        <v>7.0268535986701128E-4</v>
      </c>
      <c r="E1502" s="6">
        <v>46354</v>
      </c>
      <c r="F1502" s="6">
        <v>46361</v>
      </c>
      <c r="G1502" s="16">
        <f>VLOOKUP(A1502,Sheet2!A:G,7,)</f>
        <v>0</v>
      </c>
      <c r="H1502" s="16">
        <v>0</v>
      </c>
      <c r="I1502" s="19">
        <f t="shared" si="55"/>
        <v>0</v>
      </c>
      <c r="J1502" s="16">
        <f>VLOOKUP(A1502,Sheet2!A:H,8,)</f>
        <v>0</v>
      </c>
      <c r="K1502" s="16"/>
      <c r="L1502" s="16"/>
      <c r="M1502" s="16"/>
      <c r="N1502" s="22"/>
      <c r="O1502" s="22"/>
    </row>
    <row r="1503" spans="1:15" ht="16" outlineLevel="2" x14ac:dyDescent="0.35">
      <c r="A1503" s="4" t="s">
        <v>2527</v>
      </c>
      <c r="B1503" s="5" t="s">
        <v>1340</v>
      </c>
      <c r="C1503" s="5">
        <v>7</v>
      </c>
      <c r="D1503" s="8">
        <v>7.0268535986701128E-4</v>
      </c>
      <c r="E1503" s="6">
        <v>46369</v>
      </c>
      <c r="F1503" s="6">
        <v>46376</v>
      </c>
      <c r="G1503" s="16">
        <f>VLOOKUP(A1503,Sheet2!A:G,7,)</f>
        <v>0</v>
      </c>
      <c r="H1503" s="16">
        <v>0</v>
      </c>
      <c r="I1503" s="19">
        <f t="shared" si="55"/>
        <v>0</v>
      </c>
      <c r="J1503" s="16">
        <f>VLOOKUP(A1503,Sheet2!A:H,8,)</f>
        <v>0</v>
      </c>
      <c r="K1503" s="16"/>
      <c r="L1503" s="16"/>
      <c r="M1503" s="16"/>
      <c r="N1503" s="22"/>
      <c r="O1503" s="22"/>
    </row>
    <row r="1504" spans="1:15" ht="16" outlineLevel="2" x14ac:dyDescent="0.35">
      <c r="A1504" s="4" t="s">
        <v>2528</v>
      </c>
      <c r="B1504" s="5" t="s">
        <v>1341</v>
      </c>
      <c r="C1504" s="5">
        <v>7</v>
      </c>
      <c r="D1504" s="8">
        <v>7.0268535986701128E-4</v>
      </c>
      <c r="E1504" s="6">
        <v>46369</v>
      </c>
      <c r="F1504" s="6">
        <v>46376</v>
      </c>
      <c r="G1504" s="16">
        <f>VLOOKUP(A1504,Sheet2!A:G,7,)</f>
        <v>0</v>
      </c>
      <c r="H1504" s="16">
        <v>0</v>
      </c>
      <c r="I1504" s="19">
        <f t="shared" si="55"/>
        <v>0</v>
      </c>
      <c r="J1504" s="16">
        <f>VLOOKUP(A1504,Sheet2!A:H,8,)</f>
        <v>0</v>
      </c>
      <c r="K1504" s="16"/>
      <c r="L1504" s="16"/>
      <c r="M1504" s="16"/>
      <c r="N1504" s="22"/>
      <c r="O1504" s="22"/>
    </row>
    <row r="1505" spans="1:15" ht="16" outlineLevel="2" x14ac:dyDescent="0.35">
      <c r="A1505" s="4" t="s">
        <v>2529</v>
      </c>
      <c r="B1505" s="5" t="s">
        <v>1342</v>
      </c>
      <c r="C1505" s="5">
        <v>7</v>
      </c>
      <c r="D1505" s="8">
        <v>7.0268535986701128E-4</v>
      </c>
      <c r="E1505" s="6">
        <v>46377</v>
      </c>
      <c r="F1505" s="6">
        <v>46384</v>
      </c>
      <c r="G1505" s="16">
        <f>VLOOKUP(A1505,Sheet2!A:G,7,)</f>
        <v>0</v>
      </c>
      <c r="H1505" s="16">
        <v>0</v>
      </c>
      <c r="I1505" s="19">
        <f t="shared" si="55"/>
        <v>0</v>
      </c>
      <c r="J1505" s="16">
        <f>VLOOKUP(A1505,Sheet2!A:H,8,)</f>
        <v>0</v>
      </c>
      <c r="K1505" s="16"/>
      <c r="L1505" s="16"/>
      <c r="M1505" s="16"/>
      <c r="N1505" s="22"/>
      <c r="O1505" s="22"/>
    </row>
    <row r="1506" spans="1:15" ht="16" outlineLevel="2" x14ac:dyDescent="0.35">
      <c r="A1506" s="4" t="s">
        <v>2530</v>
      </c>
      <c r="B1506" s="5" t="s">
        <v>1343</v>
      </c>
      <c r="C1506" s="5">
        <v>7</v>
      </c>
      <c r="D1506" s="8">
        <v>7.0268535986701128E-4</v>
      </c>
      <c r="E1506" s="6">
        <v>46377</v>
      </c>
      <c r="F1506" s="6">
        <v>46384</v>
      </c>
      <c r="G1506" s="16">
        <f>VLOOKUP(A1506,Sheet2!A:G,7,)</f>
        <v>0</v>
      </c>
      <c r="H1506" s="16">
        <v>0</v>
      </c>
      <c r="I1506" s="19">
        <f t="shared" si="55"/>
        <v>0</v>
      </c>
      <c r="J1506" s="16">
        <f>VLOOKUP(A1506,Sheet2!A:H,8,)</f>
        <v>0</v>
      </c>
      <c r="K1506" s="16"/>
      <c r="L1506" s="16"/>
      <c r="M1506" s="16"/>
      <c r="N1506" s="22"/>
      <c r="O1506" s="22"/>
    </row>
    <row r="1507" spans="1:15" ht="16" outlineLevel="2" x14ac:dyDescent="0.35">
      <c r="A1507" s="4" t="s">
        <v>2531</v>
      </c>
      <c r="B1507" s="5" t="s">
        <v>1344</v>
      </c>
      <c r="C1507" s="5">
        <v>7</v>
      </c>
      <c r="D1507" s="8">
        <v>7.0268535986701128E-4</v>
      </c>
      <c r="E1507" s="6">
        <v>46382</v>
      </c>
      <c r="F1507" s="6">
        <v>46389</v>
      </c>
      <c r="G1507" s="16">
        <f>VLOOKUP(A1507,Sheet2!A:G,7,)</f>
        <v>0</v>
      </c>
      <c r="H1507" s="16">
        <v>0</v>
      </c>
      <c r="I1507" s="19">
        <f t="shared" si="55"/>
        <v>0</v>
      </c>
      <c r="J1507" s="16">
        <f>VLOOKUP(A1507,Sheet2!A:H,8,)</f>
        <v>0</v>
      </c>
      <c r="K1507" s="16"/>
      <c r="L1507" s="16"/>
      <c r="M1507" s="16"/>
      <c r="N1507" s="22"/>
      <c r="O1507" s="22"/>
    </row>
    <row r="1508" spans="1:15" ht="16" outlineLevel="2" x14ac:dyDescent="0.35">
      <c r="A1508" s="4" t="s">
        <v>2532</v>
      </c>
      <c r="B1508" s="5" t="s">
        <v>1345</v>
      </c>
      <c r="C1508" s="5">
        <v>7</v>
      </c>
      <c r="D1508" s="8">
        <v>7.0268535986701128E-4</v>
      </c>
      <c r="E1508" s="6">
        <v>46383</v>
      </c>
      <c r="F1508" s="6">
        <v>46390</v>
      </c>
      <c r="G1508" s="16">
        <f>VLOOKUP(A1508,Sheet2!A:G,7,)</f>
        <v>0</v>
      </c>
      <c r="H1508" s="16">
        <v>0</v>
      </c>
      <c r="I1508" s="19">
        <f t="shared" si="55"/>
        <v>0</v>
      </c>
      <c r="J1508" s="16">
        <f>VLOOKUP(A1508,Sheet2!A:H,8,)</f>
        <v>0</v>
      </c>
      <c r="K1508" s="16"/>
      <c r="L1508" s="16"/>
      <c r="M1508" s="16"/>
      <c r="N1508" s="22"/>
      <c r="O1508" s="22"/>
    </row>
    <row r="1509" spans="1:15" ht="16" outlineLevel="2" x14ac:dyDescent="0.35">
      <c r="A1509" s="4" t="s">
        <v>2533</v>
      </c>
      <c r="B1509" s="5" t="s">
        <v>1346</v>
      </c>
      <c r="C1509" s="5">
        <v>7</v>
      </c>
      <c r="D1509" s="8">
        <v>7.0268535986701128E-4</v>
      </c>
      <c r="E1509" s="6">
        <v>46385</v>
      </c>
      <c r="F1509" s="6">
        <v>46392</v>
      </c>
      <c r="G1509" s="16">
        <f>VLOOKUP(A1509,Sheet2!A:G,7,)</f>
        <v>0</v>
      </c>
      <c r="H1509" s="16">
        <v>0</v>
      </c>
      <c r="I1509" s="19">
        <f t="shared" si="55"/>
        <v>0</v>
      </c>
      <c r="J1509" s="16">
        <f>VLOOKUP(A1509,Sheet2!A:H,8,)</f>
        <v>0</v>
      </c>
      <c r="K1509" s="16"/>
      <c r="L1509" s="16"/>
      <c r="M1509" s="16"/>
      <c r="N1509" s="22"/>
      <c r="O1509" s="22"/>
    </row>
    <row r="1510" spans="1:15" ht="16" outlineLevel="2" x14ac:dyDescent="0.35">
      <c r="A1510" s="4" t="s">
        <v>2534</v>
      </c>
      <c r="B1510" s="5" t="s">
        <v>1347</v>
      </c>
      <c r="C1510" s="5">
        <v>7</v>
      </c>
      <c r="D1510" s="8">
        <v>7.0268535986701128E-4</v>
      </c>
      <c r="E1510" s="6">
        <v>46385</v>
      </c>
      <c r="F1510" s="6">
        <v>46392</v>
      </c>
      <c r="G1510" s="16">
        <f>VLOOKUP(A1510,Sheet2!A:G,7,)</f>
        <v>0</v>
      </c>
      <c r="H1510" s="16">
        <v>0</v>
      </c>
      <c r="I1510" s="19">
        <f t="shared" si="55"/>
        <v>0</v>
      </c>
      <c r="J1510" s="16">
        <f>VLOOKUP(A1510,Sheet2!A:H,8,)</f>
        <v>0</v>
      </c>
      <c r="K1510" s="16"/>
      <c r="L1510" s="16"/>
      <c r="M1510" s="16"/>
      <c r="N1510" s="22"/>
      <c r="O1510" s="22"/>
    </row>
    <row r="1511" spans="1:15" ht="16" outlineLevel="2" x14ac:dyDescent="0.35">
      <c r="A1511" s="4" t="s">
        <v>2535</v>
      </c>
      <c r="B1511" s="5" t="s">
        <v>1348</v>
      </c>
      <c r="C1511" s="5">
        <v>7</v>
      </c>
      <c r="D1511" s="8">
        <v>7.0268535986701128E-4</v>
      </c>
      <c r="E1511" s="6">
        <v>46393</v>
      </c>
      <c r="F1511" s="6">
        <v>46400</v>
      </c>
      <c r="G1511" s="16">
        <f>VLOOKUP(A1511,Sheet2!A:G,7,)</f>
        <v>0</v>
      </c>
      <c r="H1511" s="16">
        <v>0</v>
      </c>
      <c r="I1511" s="19">
        <f t="shared" si="55"/>
        <v>0</v>
      </c>
      <c r="J1511" s="16">
        <f>VLOOKUP(A1511,Sheet2!A:H,8,)</f>
        <v>0</v>
      </c>
      <c r="K1511" s="16"/>
      <c r="L1511" s="16"/>
      <c r="M1511" s="16"/>
      <c r="N1511" s="22"/>
      <c r="O1511" s="22"/>
    </row>
    <row r="1512" spans="1:15" ht="16" outlineLevel="2" x14ac:dyDescent="0.35">
      <c r="A1512" s="4" t="s">
        <v>2536</v>
      </c>
      <c r="B1512" s="5" t="s">
        <v>1349</v>
      </c>
      <c r="C1512" s="5">
        <v>7</v>
      </c>
      <c r="D1512" s="8">
        <v>7.0268535986701128E-4</v>
      </c>
      <c r="E1512" s="6">
        <v>46393</v>
      </c>
      <c r="F1512" s="6">
        <v>46400</v>
      </c>
      <c r="G1512" s="16">
        <f>VLOOKUP(A1512,Sheet2!A:G,7,)</f>
        <v>0</v>
      </c>
      <c r="H1512" s="16">
        <v>0</v>
      </c>
      <c r="I1512" s="19">
        <f t="shared" si="55"/>
        <v>0</v>
      </c>
      <c r="J1512" s="16">
        <f>VLOOKUP(A1512,Sheet2!A:H,8,)</f>
        <v>0</v>
      </c>
      <c r="K1512" s="16"/>
      <c r="L1512" s="16"/>
      <c r="M1512" s="16"/>
      <c r="N1512" s="22"/>
      <c r="O1512" s="22"/>
    </row>
    <row r="1513" spans="1:15" ht="16" outlineLevel="2" x14ac:dyDescent="0.35">
      <c r="A1513" s="4" t="s">
        <v>1350</v>
      </c>
      <c r="B1513" s="5"/>
      <c r="C1513" s="5">
        <v>53</v>
      </c>
      <c r="D1513" s="8"/>
      <c r="E1513" s="6">
        <v>46348</v>
      </c>
      <c r="F1513" s="6">
        <v>46420</v>
      </c>
      <c r="G1513" s="17"/>
      <c r="H1513" s="16"/>
      <c r="I1513" s="16"/>
      <c r="J1513" s="16"/>
      <c r="K1513" s="16"/>
      <c r="L1513" s="16"/>
      <c r="M1513" s="16"/>
    </row>
    <row r="1514" spans="1:15" ht="16" outlineLevel="2" x14ac:dyDescent="0.35">
      <c r="A1514" s="4" t="s">
        <v>2537</v>
      </c>
      <c r="B1514" s="5" t="s">
        <v>1351</v>
      </c>
      <c r="C1514" s="5">
        <v>14</v>
      </c>
      <c r="D1514" s="8">
        <v>7.0268535986701128E-4</v>
      </c>
      <c r="E1514" s="6">
        <v>46348</v>
      </c>
      <c r="F1514" s="6">
        <v>46365</v>
      </c>
      <c r="G1514" s="16">
        <f>VLOOKUP(A1514,Sheet2!A:G,7,)</f>
        <v>0</v>
      </c>
      <c r="H1514" s="16">
        <v>0</v>
      </c>
      <c r="I1514" s="19">
        <f t="shared" ref="I1514:I1528" si="56">IFERROR(J1514-H1514,0)</f>
        <v>0</v>
      </c>
      <c r="J1514" s="16">
        <f>VLOOKUP(A1514,Sheet2!A:H,8,)</f>
        <v>0</v>
      </c>
      <c r="K1514" s="16"/>
      <c r="L1514" s="16"/>
      <c r="M1514" s="16"/>
      <c r="N1514" s="22"/>
      <c r="O1514" s="22"/>
    </row>
    <row r="1515" spans="1:15" ht="16" outlineLevel="2" x14ac:dyDescent="0.35">
      <c r="A1515" s="4" t="s">
        <v>2538</v>
      </c>
      <c r="B1515" s="5" t="s">
        <v>1352</v>
      </c>
      <c r="C1515" s="5">
        <v>14</v>
      </c>
      <c r="D1515" s="8">
        <v>7.0268535986701128E-4</v>
      </c>
      <c r="E1515" s="6">
        <v>46349</v>
      </c>
      <c r="F1515" s="6">
        <v>46366</v>
      </c>
      <c r="G1515" s="16">
        <f>VLOOKUP(A1515,Sheet2!A:G,7,)</f>
        <v>0</v>
      </c>
      <c r="H1515" s="16">
        <v>0</v>
      </c>
      <c r="I1515" s="19">
        <f t="shared" si="56"/>
        <v>0</v>
      </c>
      <c r="J1515" s="16">
        <f>VLOOKUP(A1515,Sheet2!A:H,8,)</f>
        <v>0</v>
      </c>
      <c r="K1515" s="16"/>
      <c r="L1515" s="16"/>
      <c r="M1515" s="16"/>
      <c r="N1515" s="22"/>
      <c r="O1515" s="22"/>
    </row>
    <row r="1516" spans="1:15" ht="16" outlineLevel="2" x14ac:dyDescent="0.35">
      <c r="A1516" s="4" t="s">
        <v>2539</v>
      </c>
      <c r="B1516" s="5" t="s">
        <v>1353</v>
      </c>
      <c r="C1516" s="5">
        <v>14</v>
      </c>
      <c r="D1516" s="8">
        <v>7.0268535986701128E-4</v>
      </c>
      <c r="E1516" s="6">
        <v>46356</v>
      </c>
      <c r="F1516" s="6">
        <v>46373</v>
      </c>
      <c r="G1516" s="16">
        <f>VLOOKUP(A1516,Sheet2!A:G,7,)</f>
        <v>0</v>
      </c>
      <c r="H1516" s="16">
        <v>0</v>
      </c>
      <c r="I1516" s="19">
        <f t="shared" si="56"/>
        <v>0</v>
      </c>
      <c r="J1516" s="16">
        <f>VLOOKUP(A1516,Sheet2!A:H,8,)</f>
        <v>0</v>
      </c>
      <c r="K1516" s="16"/>
      <c r="L1516" s="16"/>
      <c r="M1516" s="16"/>
      <c r="N1516" s="22"/>
      <c r="O1516" s="22"/>
    </row>
    <row r="1517" spans="1:15" ht="16" outlineLevel="2" x14ac:dyDescent="0.35">
      <c r="A1517" s="4" t="s">
        <v>2540</v>
      </c>
      <c r="B1517" s="5" t="s">
        <v>1354</v>
      </c>
      <c r="C1517" s="5">
        <v>14</v>
      </c>
      <c r="D1517" s="8">
        <v>7.0268535986701128E-4</v>
      </c>
      <c r="E1517" s="6">
        <v>46357</v>
      </c>
      <c r="F1517" s="6">
        <v>46376</v>
      </c>
      <c r="G1517" s="16">
        <f>VLOOKUP(A1517,Sheet2!A:G,7,)</f>
        <v>0</v>
      </c>
      <c r="H1517" s="16">
        <v>0</v>
      </c>
      <c r="I1517" s="19">
        <f t="shared" si="56"/>
        <v>0</v>
      </c>
      <c r="J1517" s="16">
        <f>VLOOKUP(A1517,Sheet2!A:H,8,)</f>
        <v>0</v>
      </c>
      <c r="K1517" s="16"/>
      <c r="L1517" s="16"/>
      <c r="M1517" s="16"/>
      <c r="N1517" s="22"/>
      <c r="O1517" s="22"/>
    </row>
    <row r="1518" spans="1:15" ht="16" outlineLevel="2" x14ac:dyDescent="0.35">
      <c r="A1518" s="4" t="s">
        <v>2541</v>
      </c>
      <c r="B1518" s="5" t="s">
        <v>1355</v>
      </c>
      <c r="C1518" s="5">
        <v>14</v>
      </c>
      <c r="D1518" s="8">
        <v>7.0268535986701128E-4</v>
      </c>
      <c r="E1518" s="6">
        <v>46362</v>
      </c>
      <c r="F1518" s="6">
        <v>46379</v>
      </c>
      <c r="G1518" s="16">
        <f>VLOOKUP(A1518,Sheet2!A:G,7,)</f>
        <v>0</v>
      </c>
      <c r="H1518" s="16">
        <v>0</v>
      </c>
      <c r="I1518" s="19">
        <f t="shared" si="56"/>
        <v>0</v>
      </c>
      <c r="J1518" s="16">
        <f>VLOOKUP(A1518,Sheet2!A:H,8,)</f>
        <v>0</v>
      </c>
      <c r="K1518" s="16"/>
      <c r="L1518" s="16"/>
      <c r="M1518" s="16"/>
      <c r="N1518" s="22"/>
      <c r="O1518" s="22"/>
    </row>
    <row r="1519" spans="1:15" ht="16" outlineLevel="2" x14ac:dyDescent="0.35">
      <c r="A1519" s="4" t="s">
        <v>2542</v>
      </c>
      <c r="B1519" s="5" t="s">
        <v>1356</v>
      </c>
      <c r="C1519" s="5">
        <v>14</v>
      </c>
      <c r="D1519" s="8">
        <v>7.0268535986701128E-4</v>
      </c>
      <c r="E1519" s="6">
        <v>46377</v>
      </c>
      <c r="F1519" s="6">
        <v>46394</v>
      </c>
      <c r="G1519" s="16">
        <f>VLOOKUP(A1519,Sheet2!A:G,7,)</f>
        <v>0</v>
      </c>
      <c r="H1519" s="16">
        <v>0</v>
      </c>
      <c r="I1519" s="19">
        <f t="shared" si="56"/>
        <v>0</v>
      </c>
      <c r="J1519" s="16">
        <f>VLOOKUP(A1519,Sheet2!A:H,8,)</f>
        <v>0</v>
      </c>
      <c r="K1519" s="16"/>
      <c r="L1519" s="16"/>
      <c r="M1519" s="16"/>
      <c r="N1519" s="22"/>
      <c r="O1519" s="22"/>
    </row>
    <row r="1520" spans="1:15" ht="16" outlineLevel="2" x14ac:dyDescent="0.35">
      <c r="A1520" s="4" t="s">
        <v>2543</v>
      </c>
      <c r="B1520" s="5" t="s">
        <v>1357</v>
      </c>
      <c r="C1520" s="5">
        <v>14</v>
      </c>
      <c r="D1520" s="8">
        <v>7.0268535986701128E-4</v>
      </c>
      <c r="E1520" s="6">
        <v>46377</v>
      </c>
      <c r="F1520" s="6">
        <v>46394</v>
      </c>
      <c r="G1520" s="16">
        <f>VLOOKUP(A1520,Sheet2!A:G,7,)</f>
        <v>0</v>
      </c>
      <c r="H1520" s="16">
        <v>0</v>
      </c>
      <c r="I1520" s="19">
        <f t="shared" si="56"/>
        <v>0</v>
      </c>
      <c r="J1520" s="16">
        <f>VLOOKUP(A1520,Sheet2!A:H,8,)</f>
        <v>0</v>
      </c>
      <c r="K1520" s="16"/>
      <c r="L1520" s="16"/>
      <c r="M1520" s="16"/>
      <c r="N1520" s="22"/>
      <c r="O1520" s="22"/>
    </row>
    <row r="1521" spans="1:15" ht="16" outlineLevel="2" x14ac:dyDescent="0.35">
      <c r="A1521" s="4" t="s">
        <v>2544</v>
      </c>
      <c r="B1521" s="5" t="s">
        <v>1358</v>
      </c>
      <c r="C1521" s="5">
        <v>14</v>
      </c>
      <c r="D1521" s="8">
        <v>7.0268535986701128E-4</v>
      </c>
      <c r="E1521" s="6">
        <v>46385</v>
      </c>
      <c r="F1521" s="6">
        <v>46404</v>
      </c>
      <c r="G1521" s="16">
        <f>VLOOKUP(A1521,Sheet2!A:G,7,)</f>
        <v>0</v>
      </c>
      <c r="H1521" s="16">
        <v>0</v>
      </c>
      <c r="I1521" s="19">
        <f t="shared" si="56"/>
        <v>0</v>
      </c>
      <c r="J1521" s="16">
        <f>VLOOKUP(A1521,Sheet2!A:H,8,)</f>
        <v>0</v>
      </c>
      <c r="K1521" s="16"/>
      <c r="L1521" s="16"/>
      <c r="M1521" s="16"/>
      <c r="N1521" s="22"/>
      <c r="O1521" s="22"/>
    </row>
    <row r="1522" spans="1:15" ht="16" outlineLevel="2" x14ac:dyDescent="0.35">
      <c r="A1522" s="4" t="s">
        <v>2545</v>
      </c>
      <c r="B1522" s="5" t="s">
        <v>1359</v>
      </c>
      <c r="C1522" s="5">
        <v>14</v>
      </c>
      <c r="D1522" s="8">
        <v>7.0268535986701128E-4</v>
      </c>
      <c r="E1522" s="6">
        <v>46385</v>
      </c>
      <c r="F1522" s="6">
        <v>46404</v>
      </c>
      <c r="G1522" s="16">
        <f>VLOOKUP(A1522,Sheet2!A:G,7,)</f>
        <v>0</v>
      </c>
      <c r="H1522" s="16">
        <v>0</v>
      </c>
      <c r="I1522" s="19">
        <f t="shared" si="56"/>
        <v>0</v>
      </c>
      <c r="J1522" s="16">
        <f>VLOOKUP(A1522,Sheet2!A:H,8,)</f>
        <v>0</v>
      </c>
      <c r="K1522" s="16"/>
      <c r="L1522" s="16"/>
      <c r="M1522" s="16"/>
      <c r="N1522" s="22"/>
      <c r="O1522" s="22"/>
    </row>
    <row r="1523" spans="1:15" ht="16" outlineLevel="2" x14ac:dyDescent="0.35">
      <c r="A1523" s="4" t="s">
        <v>2546</v>
      </c>
      <c r="B1523" s="5" t="s">
        <v>1360</v>
      </c>
      <c r="C1523" s="5">
        <v>14</v>
      </c>
      <c r="D1523" s="8">
        <v>7.0268535986701128E-4</v>
      </c>
      <c r="E1523" s="6">
        <v>46390</v>
      </c>
      <c r="F1523" s="6">
        <v>46407</v>
      </c>
      <c r="G1523" s="16">
        <f>VLOOKUP(A1523,Sheet2!A:G,7,)</f>
        <v>0</v>
      </c>
      <c r="H1523" s="16">
        <v>0</v>
      </c>
      <c r="I1523" s="19">
        <f t="shared" si="56"/>
        <v>0</v>
      </c>
      <c r="J1523" s="16">
        <f>VLOOKUP(A1523,Sheet2!A:H,8,)</f>
        <v>0</v>
      </c>
      <c r="K1523" s="16"/>
      <c r="L1523" s="16"/>
      <c r="M1523" s="16"/>
      <c r="N1523" s="22"/>
      <c r="O1523" s="22"/>
    </row>
    <row r="1524" spans="1:15" ht="16" outlineLevel="2" x14ac:dyDescent="0.35">
      <c r="A1524" s="4" t="s">
        <v>2547</v>
      </c>
      <c r="B1524" s="5" t="s">
        <v>1361</v>
      </c>
      <c r="C1524" s="5">
        <v>14</v>
      </c>
      <c r="D1524" s="8">
        <v>7.0268535986701128E-4</v>
      </c>
      <c r="E1524" s="6">
        <v>46391</v>
      </c>
      <c r="F1524" s="6">
        <v>46408</v>
      </c>
      <c r="G1524" s="16">
        <f>VLOOKUP(A1524,Sheet2!A:G,7,)</f>
        <v>0</v>
      </c>
      <c r="H1524" s="16">
        <v>0</v>
      </c>
      <c r="I1524" s="19">
        <f t="shared" si="56"/>
        <v>0</v>
      </c>
      <c r="J1524" s="16">
        <f>VLOOKUP(A1524,Sheet2!A:H,8,)</f>
        <v>0</v>
      </c>
      <c r="K1524" s="16"/>
      <c r="L1524" s="16"/>
      <c r="M1524" s="16"/>
      <c r="N1524" s="22"/>
      <c r="O1524" s="22"/>
    </row>
    <row r="1525" spans="1:15" ht="16" outlineLevel="2" x14ac:dyDescent="0.35">
      <c r="A1525" s="4" t="s">
        <v>2548</v>
      </c>
      <c r="B1525" s="5" t="s">
        <v>1362</v>
      </c>
      <c r="C1525" s="5">
        <v>14</v>
      </c>
      <c r="D1525" s="8">
        <v>7.0268535986701128E-4</v>
      </c>
      <c r="E1525" s="6">
        <v>46393</v>
      </c>
      <c r="F1525" s="6">
        <v>46412</v>
      </c>
      <c r="G1525" s="16">
        <f>VLOOKUP(A1525,Sheet2!A:G,7,)</f>
        <v>0</v>
      </c>
      <c r="H1525" s="16">
        <v>0</v>
      </c>
      <c r="I1525" s="19">
        <f t="shared" si="56"/>
        <v>0</v>
      </c>
      <c r="J1525" s="16">
        <f>VLOOKUP(A1525,Sheet2!A:H,8,)</f>
        <v>0</v>
      </c>
      <c r="K1525" s="16"/>
      <c r="L1525" s="16"/>
      <c r="M1525" s="16"/>
      <c r="N1525" s="22"/>
      <c r="O1525" s="22"/>
    </row>
    <row r="1526" spans="1:15" ht="16" outlineLevel="2" x14ac:dyDescent="0.35">
      <c r="A1526" s="4" t="s">
        <v>2549</v>
      </c>
      <c r="B1526" s="5" t="s">
        <v>1363</v>
      </c>
      <c r="C1526" s="5">
        <v>14</v>
      </c>
      <c r="D1526" s="8">
        <v>7.0268535986701128E-4</v>
      </c>
      <c r="E1526" s="6">
        <v>46393</v>
      </c>
      <c r="F1526" s="6">
        <v>46412</v>
      </c>
      <c r="G1526" s="16">
        <f>VLOOKUP(A1526,Sheet2!A:G,7,)</f>
        <v>0</v>
      </c>
      <c r="H1526" s="16">
        <v>0</v>
      </c>
      <c r="I1526" s="19">
        <f t="shared" si="56"/>
        <v>0</v>
      </c>
      <c r="J1526" s="16">
        <f>VLOOKUP(A1526,Sheet2!A:H,8,)</f>
        <v>0</v>
      </c>
      <c r="K1526" s="16"/>
      <c r="L1526" s="16"/>
      <c r="M1526" s="16"/>
      <c r="N1526" s="22"/>
      <c r="O1526" s="22"/>
    </row>
    <row r="1527" spans="1:15" ht="16" outlineLevel="2" x14ac:dyDescent="0.35">
      <c r="A1527" s="4" t="s">
        <v>2550</v>
      </c>
      <c r="B1527" s="5" t="s">
        <v>1364</v>
      </c>
      <c r="C1527" s="5">
        <v>14</v>
      </c>
      <c r="D1527" s="8">
        <v>7.0268535986701128E-4</v>
      </c>
      <c r="E1527" s="6">
        <v>46401</v>
      </c>
      <c r="F1527" s="6">
        <v>46420</v>
      </c>
      <c r="G1527" s="16">
        <f>VLOOKUP(A1527,Sheet2!A:G,7,)</f>
        <v>0</v>
      </c>
      <c r="H1527" s="16">
        <v>0</v>
      </c>
      <c r="I1527" s="19">
        <f t="shared" si="56"/>
        <v>0</v>
      </c>
      <c r="J1527" s="16">
        <f>VLOOKUP(A1527,Sheet2!A:H,8,)</f>
        <v>0</v>
      </c>
      <c r="K1527" s="16"/>
      <c r="L1527" s="16"/>
      <c r="M1527" s="16"/>
      <c r="N1527" s="22"/>
      <c r="O1527" s="22"/>
    </row>
    <row r="1528" spans="1:15" ht="16" outlineLevel="2" x14ac:dyDescent="0.35">
      <c r="A1528" s="4" t="s">
        <v>2551</v>
      </c>
      <c r="B1528" s="5" t="s">
        <v>1365</v>
      </c>
      <c r="C1528" s="5">
        <v>14</v>
      </c>
      <c r="D1528" s="8">
        <v>7.0268535986701128E-4</v>
      </c>
      <c r="E1528" s="6">
        <v>46401</v>
      </c>
      <c r="F1528" s="6">
        <v>46420</v>
      </c>
      <c r="G1528" s="16">
        <f>VLOOKUP(A1528,Sheet2!A:G,7,)</f>
        <v>0</v>
      </c>
      <c r="H1528" s="16">
        <v>0</v>
      </c>
      <c r="I1528" s="19">
        <f t="shared" si="56"/>
        <v>0</v>
      </c>
      <c r="J1528" s="16">
        <f>VLOOKUP(A1528,Sheet2!A:H,8,)</f>
        <v>0</v>
      </c>
      <c r="K1528" s="16"/>
      <c r="L1528" s="16"/>
      <c r="M1528" s="16"/>
      <c r="N1528" s="22"/>
      <c r="O1528" s="22"/>
    </row>
    <row r="1529" spans="1:15" ht="16" outlineLevel="2" x14ac:dyDescent="0.35">
      <c r="A1529" s="4" t="s">
        <v>1366</v>
      </c>
      <c r="B1529" s="5"/>
      <c r="C1529" s="5">
        <v>36</v>
      </c>
      <c r="D1529" s="8"/>
      <c r="E1529" s="6">
        <v>46327</v>
      </c>
      <c r="F1529" s="6">
        <v>46368</v>
      </c>
      <c r="G1529" s="17"/>
      <c r="H1529" s="16"/>
      <c r="I1529" s="16"/>
      <c r="J1529" s="16"/>
      <c r="K1529" s="16"/>
      <c r="L1529" s="16"/>
      <c r="M1529" s="16"/>
    </row>
    <row r="1530" spans="1:15" ht="16" outlineLevel="2" x14ac:dyDescent="0.35">
      <c r="A1530" s="4" t="s">
        <v>2552</v>
      </c>
      <c r="B1530" s="5" t="s">
        <v>1367</v>
      </c>
      <c r="C1530" s="5">
        <v>14</v>
      </c>
      <c r="D1530" s="8">
        <v>5.0191811419072248E-3</v>
      </c>
      <c r="E1530" s="6">
        <v>46327</v>
      </c>
      <c r="F1530" s="6">
        <v>46342</v>
      </c>
      <c r="G1530" s="16">
        <f>VLOOKUP(A1530,Sheet2!A:G,7,)</f>
        <v>0</v>
      </c>
      <c r="H1530" s="16">
        <v>0</v>
      </c>
      <c r="I1530" s="19">
        <f>IFERROR(J1530-H1530,0)</f>
        <v>0</v>
      </c>
      <c r="J1530" s="16">
        <f>VLOOKUP(A1530,Sheet2!A:H,8,)</f>
        <v>0</v>
      </c>
      <c r="K1530" s="16"/>
      <c r="L1530" s="16"/>
      <c r="M1530" s="16"/>
      <c r="N1530" s="22"/>
      <c r="O1530" s="22"/>
    </row>
    <row r="1531" spans="1:15" ht="16" outlineLevel="2" x14ac:dyDescent="0.35">
      <c r="A1531" s="4" t="s">
        <v>2553</v>
      </c>
      <c r="B1531" s="5" t="s">
        <v>1368</v>
      </c>
      <c r="C1531" s="5">
        <v>14</v>
      </c>
      <c r="D1531" s="8">
        <v>5.0191811419072248E-3</v>
      </c>
      <c r="E1531" s="6">
        <v>46330</v>
      </c>
      <c r="F1531" s="6">
        <v>46345</v>
      </c>
      <c r="G1531" s="16">
        <f>VLOOKUP(A1531,Sheet2!A:G,7,)</f>
        <v>0</v>
      </c>
      <c r="H1531" s="16">
        <v>0</v>
      </c>
      <c r="I1531" s="19">
        <f>IFERROR(J1531-H1531,0)</f>
        <v>0</v>
      </c>
      <c r="J1531" s="16">
        <f>VLOOKUP(A1531,Sheet2!A:H,8,)</f>
        <v>0</v>
      </c>
      <c r="K1531" s="16"/>
      <c r="L1531" s="16"/>
      <c r="M1531" s="16"/>
      <c r="N1531" s="22"/>
      <c r="O1531" s="22"/>
    </row>
    <row r="1532" spans="1:15" ht="16" outlineLevel="2" x14ac:dyDescent="0.35">
      <c r="A1532" s="4" t="s">
        <v>2554</v>
      </c>
      <c r="B1532" s="5" t="s">
        <v>1369</v>
      </c>
      <c r="C1532" s="5">
        <v>14</v>
      </c>
      <c r="D1532" s="8">
        <v>5.0191811419072248E-3</v>
      </c>
      <c r="E1532" s="6">
        <v>46352</v>
      </c>
      <c r="F1532" s="6">
        <v>46368</v>
      </c>
      <c r="G1532" s="16">
        <f>VLOOKUP(A1532,Sheet2!A:G,7,)</f>
        <v>0</v>
      </c>
      <c r="H1532" s="16">
        <v>0</v>
      </c>
      <c r="I1532" s="19">
        <f>IFERROR(J1532-H1532,0)</f>
        <v>0</v>
      </c>
      <c r="J1532" s="16">
        <f>VLOOKUP(A1532,Sheet2!A:H,8,)</f>
        <v>0</v>
      </c>
      <c r="K1532" s="16"/>
      <c r="L1532" s="16"/>
      <c r="M1532" s="16"/>
      <c r="N1532" s="22"/>
      <c r="O1532" s="22"/>
    </row>
    <row r="1533" spans="1:15" ht="16" outlineLevel="2" x14ac:dyDescent="0.35">
      <c r="A1533" s="4" t="s">
        <v>1370</v>
      </c>
      <c r="B1533" s="5"/>
      <c r="C1533" s="5">
        <v>7</v>
      </c>
      <c r="D1533" s="8"/>
      <c r="E1533" s="6">
        <v>46421</v>
      </c>
      <c r="F1533" s="6">
        <v>46428</v>
      </c>
      <c r="G1533" s="17"/>
      <c r="H1533" s="16"/>
      <c r="I1533" s="16"/>
      <c r="J1533" s="16"/>
      <c r="K1533" s="16"/>
      <c r="L1533" s="16"/>
      <c r="M1533" s="16"/>
    </row>
    <row r="1534" spans="1:15" ht="16" outlineLevel="2" x14ac:dyDescent="0.35">
      <c r="A1534" s="4" t="s">
        <v>2555</v>
      </c>
      <c r="B1534" s="5" t="s">
        <v>1371</v>
      </c>
      <c r="C1534" s="5">
        <v>7</v>
      </c>
      <c r="D1534" s="8">
        <v>6.023017370288669E-3</v>
      </c>
      <c r="E1534" s="6">
        <v>46421</v>
      </c>
      <c r="F1534" s="6">
        <v>46428</v>
      </c>
      <c r="G1534" s="16">
        <f>VLOOKUP(A1534,Sheet2!A:G,7,)</f>
        <v>0</v>
      </c>
      <c r="H1534" s="16">
        <v>0</v>
      </c>
      <c r="I1534" s="19">
        <f>IFERROR(J1534-H1534,0)</f>
        <v>0</v>
      </c>
      <c r="J1534" s="16">
        <f>VLOOKUP(A1534,Sheet2!A:H,8,)</f>
        <v>0</v>
      </c>
      <c r="K1534" s="16"/>
      <c r="L1534" s="16"/>
      <c r="M1534" s="16"/>
      <c r="N1534" s="22"/>
      <c r="O1534" s="22"/>
    </row>
    <row r="1535" spans="1:15" ht="16" outlineLevel="2" x14ac:dyDescent="0.35">
      <c r="A1535" s="4" t="s">
        <v>1372</v>
      </c>
      <c r="B1535" s="5"/>
      <c r="C1535" s="5">
        <v>14</v>
      </c>
      <c r="D1535" s="8"/>
      <c r="E1535" s="6">
        <v>46369</v>
      </c>
      <c r="F1535" s="6">
        <v>46384</v>
      </c>
      <c r="G1535" s="17"/>
      <c r="H1535" s="16"/>
      <c r="I1535" s="16"/>
      <c r="J1535" s="16"/>
      <c r="K1535" s="16"/>
      <c r="L1535" s="16"/>
      <c r="M1535" s="16"/>
    </row>
    <row r="1536" spans="1:15" ht="16" outlineLevel="2" x14ac:dyDescent="0.35">
      <c r="A1536" s="4" t="s">
        <v>2556</v>
      </c>
      <c r="B1536" s="5" t="s">
        <v>1373</v>
      </c>
      <c r="C1536" s="5">
        <v>14</v>
      </c>
      <c r="D1536" s="8">
        <v>6.023017370288669E-3</v>
      </c>
      <c r="E1536" s="6">
        <v>46369</v>
      </c>
      <c r="F1536" s="6">
        <v>46384</v>
      </c>
      <c r="G1536" s="16">
        <f>VLOOKUP(A1536,Sheet2!A:G,7,)</f>
        <v>0</v>
      </c>
      <c r="H1536" s="16">
        <v>0</v>
      </c>
      <c r="I1536" s="19">
        <f>IFERROR(J1536-H1536,0)</f>
        <v>0</v>
      </c>
      <c r="J1536" s="16">
        <f>VLOOKUP(A1536,Sheet2!A:H,8,)</f>
        <v>0</v>
      </c>
      <c r="K1536" s="16"/>
      <c r="L1536" s="16"/>
      <c r="M1536" s="16"/>
      <c r="N1536" s="22"/>
      <c r="O1536" s="22"/>
    </row>
    <row r="1537" spans="1:15" ht="16" outlineLevel="2" x14ac:dyDescent="0.35">
      <c r="A1537" s="4" t="s">
        <v>1374</v>
      </c>
      <c r="B1537" s="5"/>
      <c r="C1537" s="5">
        <v>14</v>
      </c>
      <c r="D1537" s="8"/>
      <c r="E1537" s="6">
        <v>46429</v>
      </c>
      <c r="F1537" s="6">
        <v>46449</v>
      </c>
      <c r="G1537" s="17"/>
      <c r="H1537" s="16"/>
      <c r="I1537" s="16"/>
      <c r="J1537" s="16"/>
      <c r="K1537" s="16"/>
      <c r="L1537" s="16"/>
      <c r="M1537" s="16"/>
    </row>
    <row r="1538" spans="1:15" ht="16" outlineLevel="2" x14ac:dyDescent="0.35">
      <c r="A1538" s="4" t="s">
        <v>2557</v>
      </c>
      <c r="B1538" s="5" t="s">
        <v>1375</v>
      </c>
      <c r="C1538" s="5">
        <v>14</v>
      </c>
      <c r="D1538" s="8">
        <v>6.023017370288669E-3</v>
      </c>
      <c r="E1538" s="6">
        <v>46429</v>
      </c>
      <c r="F1538" s="6">
        <v>46449</v>
      </c>
      <c r="G1538" s="16">
        <f>VLOOKUP(A1538,Sheet2!A:G,7,)</f>
        <v>0</v>
      </c>
      <c r="H1538" s="16">
        <v>0</v>
      </c>
      <c r="I1538" s="19">
        <f>IFERROR(J1538-H1538,0)</f>
        <v>0</v>
      </c>
      <c r="J1538" s="16">
        <f>VLOOKUP(A1538,Sheet2!A:H,8,)</f>
        <v>0</v>
      </c>
      <c r="K1538" s="16"/>
      <c r="L1538" s="16"/>
      <c r="M1538" s="16"/>
      <c r="N1538" s="22"/>
      <c r="O1538" s="22"/>
    </row>
    <row r="1539" spans="1:15" ht="16" outlineLevel="2" x14ac:dyDescent="0.35">
      <c r="A1539" s="4" t="s">
        <v>1376</v>
      </c>
      <c r="B1539" s="5"/>
      <c r="C1539" s="5">
        <v>21</v>
      </c>
      <c r="D1539" s="8"/>
      <c r="E1539" s="6">
        <v>46394</v>
      </c>
      <c r="F1539" s="6">
        <v>46422</v>
      </c>
      <c r="G1539" s="17"/>
      <c r="H1539" s="16"/>
      <c r="I1539" s="16"/>
      <c r="J1539" s="16"/>
      <c r="K1539" s="16"/>
      <c r="L1539" s="16"/>
      <c r="M1539" s="16"/>
    </row>
    <row r="1540" spans="1:15" ht="16" outlineLevel="2" x14ac:dyDescent="0.35">
      <c r="A1540" s="4" t="s">
        <v>2558</v>
      </c>
      <c r="B1540" s="5" t="s">
        <v>1377</v>
      </c>
      <c r="C1540" s="5">
        <v>7</v>
      </c>
      <c r="D1540" s="8">
        <v>3.0115086851443345E-3</v>
      </c>
      <c r="E1540" s="6">
        <v>46394</v>
      </c>
      <c r="F1540" s="6">
        <v>46404</v>
      </c>
      <c r="G1540" s="16">
        <f>VLOOKUP(A1540,Sheet2!A:G,7,)</f>
        <v>0</v>
      </c>
      <c r="H1540" s="16">
        <v>0</v>
      </c>
      <c r="I1540" s="19">
        <f>IFERROR(J1540-H1540,0)</f>
        <v>0</v>
      </c>
      <c r="J1540" s="16">
        <f>VLOOKUP(A1540,Sheet2!A:H,8,)</f>
        <v>0</v>
      </c>
      <c r="K1540" s="16"/>
      <c r="L1540" s="16"/>
      <c r="M1540" s="16"/>
      <c r="N1540" s="22"/>
      <c r="O1540" s="22"/>
    </row>
    <row r="1541" spans="1:15" ht="16" outlineLevel="2" x14ac:dyDescent="0.35">
      <c r="A1541" s="4" t="s">
        <v>2559</v>
      </c>
      <c r="B1541" s="5" t="s">
        <v>1378</v>
      </c>
      <c r="C1541" s="5">
        <v>14</v>
      </c>
      <c r="D1541" s="8">
        <v>3.0115086851443345E-3</v>
      </c>
      <c r="E1541" s="6">
        <v>46405</v>
      </c>
      <c r="F1541" s="6">
        <v>46422</v>
      </c>
      <c r="G1541" s="16">
        <f>VLOOKUP(A1541,Sheet2!A:G,7,)</f>
        <v>0</v>
      </c>
      <c r="H1541" s="16">
        <v>0</v>
      </c>
      <c r="I1541" s="19">
        <f>IFERROR(J1541-H1541,0)</f>
        <v>0</v>
      </c>
      <c r="J1541" s="16">
        <f>VLOOKUP(A1541,Sheet2!A:H,8,)</f>
        <v>0</v>
      </c>
      <c r="K1541" s="16"/>
      <c r="L1541" s="16"/>
      <c r="M1541" s="16"/>
      <c r="N1541" s="22"/>
      <c r="O1541" s="22"/>
    </row>
    <row r="1542" spans="1:15" ht="16" outlineLevel="1" x14ac:dyDescent="0.35">
      <c r="A1542" s="4" t="s">
        <v>257</v>
      </c>
      <c r="B1542" s="5"/>
      <c r="C1542" s="5">
        <v>117</v>
      </c>
      <c r="D1542" s="8"/>
      <c r="E1542" s="6">
        <v>46351</v>
      </c>
      <c r="F1542" s="6">
        <v>46467</v>
      </c>
      <c r="G1542" s="17"/>
      <c r="H1542" s="16"/>
      <c r="I1542" s="16"/>
      <c r="J1542" s="16"/>
      <c r="K1542" s="16"/>
      <c r="L1542" s="16"/>
      <c r="M1542" s="16"/>
    </row>
    <row r="1543" spans="1:15" ht="16" outlineLevel="2" x14ac:dyDescent="0.35">
      <c r="A1543" s="4" t="s">
        <v>1379</v>
      </c>
      <c r="B1543" s="5"/>
      <c r="C1543" s="5">
        <v>71</v>
      </c>
      <c r="D1543" s="8"/>
      <c r="E1543" s="6">
        <v>46351</v>
      </c>
      <c r="F1543" s="6">
        <v>46421</v>
      </c>
      <c r="G1543" s="17"/>
      <c r="H1543" s="16"/>
      <c r="I1543" s="16"/>
      <c r="J1543" s="16"/>
      <c r="K1543" s="16"/>
      <c r="L1543" s="16"/>
      <c r="M1543" s="16"/>
    </row>
    <row r="1544" spans="1:15" ht="16" outlineLevel="2" x14ac:dyDescent="0.35">
      <c r="A1544" s="4" t="s">
        <v>1380</v>
      </c>
      <c r="B1544" s="5"/>
      <c r="C1544" s="5">
        <v>44</v>
      </c>
      <c r="D1544" s="8"/>
      <c r="E1544" s="6">
        <v>46351</v>
      </c>
      <c r="F1544" s="6">
        <v>46401</v>
      </c>
      <c r="G1544" s="17"/>
      <c r="H1544" s="16"/>
      <c r="I1544" s="16"/>
      <c r="J1544" s="16"/>
      <c r="K1544" s="16"/>
      <c r="L1544" s="16"/>
      <c r="M1544" s="16"/>
    </row>
    <row r="1545" spans="1:15" ht="16" outlineLevel="2" x14ac:dyDescent="0.35">
      <c r="A1545" s="4" t="s">
        <v>2560</v>
      </c>
      <c r="B1545" s="5" t="s">
        <v>1381</v>
      </c>
      <c r="C1545" s="5">
        <v>8</v>
      </c>
      <c r="D1545" s="8">
        <v>1.5972467901932158E-2</v>
      </c>
      <c r="E1545" s="6">
        <v>46351</v>
      </c>
      <c r="F1545" s="6">
        <v>46359</v>
      </c>
      <c r="G1545" s="16">
        <f>VLOOKUP(A1545,Sheet2!A:G,7,)</f>
        <v>0</v>
      </c>
      <c r="H1545" s="16">
        <v>0</v>
      </c>
      <c r="I1545" s="19">
        <f>IFERROR(J1545-H1545,0)</f>
        <v>0</v>
      </c>
      <c r="J1545" s="16">
        <f>VLOOKUP(A1545,Sheet2!A:H,8,)</f>
        <v>0</v>
      </c>
      <c r="K1545" s="16"/>
      <c r="L1545" s="16"/>
      <c r="M1545" s="16"/>
      <c r="N1545" s="22"/>
      <c r="O1545" s="22"/>
    </row>
    <row r="1546" spans="1:15" ht="16" outlineLevel="2" x14ac:dyDescent="0.35">
      <c r="A1546" s="4" t="s">
        <v>2561</v>
      </c>
      <c r="B1546" s="5" t="s">
        <v>1382</v>
      </c>
      <c r="C1546" s="5">
        <v>8</v>
      </c>
      <c r="D1546" s="8">
        <v>1.5972467901932158E-2</v>
      </c>
      <c r="E1546" s="6">
        <v>46393</v>
      </c>
      <c r="F1546" s="6">
        <v>46401</v>
      </c>
      <c r="G1546" s="16">
        <f>VLOOKUP(A1546,Sheet2!A:G,7,)</f>
        <v>0</v>
      </c>
      <c r="H1546" s="16">
        <v>0</v>
      </c>
      <c r="I1546" s="19">
        <f>IFERROR(J1546-H1546,0)</f>
        <v>0</v>
      </c>
      <c r="J1546" s="16">
        <f>VLOOKUP(A1546,Sheet2!A:H,8,)</f>
        <v>0</v>
      </c>
      <c r="K1546" s="16"/>
      <c r="L1546" s="16"/>
      <c r="M1546" s="16"/>
      <c r="N1546" s="22"/>
      <c r="O1546" s="22"/>
    </row>
    <row r="1547" spans="1:15" ht="16" outlineLevel="2" x14ac:dyDescent="0.35">
      <c r="A1547" s="4" t="s">
        <v>1383</v>
      </c>
      <c r="B1547" s="5"/>
      <c r="C1547" s="5">
        <v>44</v>
      </c>
      <c r="D1547" s="8"/>
      <c r="E1547" s="6">
        <v>46362</v>
      </c>
      <c r="F1547" s="6">
        <v>46421</v>
      </c>
      <c r="G1547" s="17"/>
      <c r="H1547" s="16"/>
      <c r="I1547" s="16"/>
      <c r="J1547" s="16"/>
      <c r="K1547" s="16"/>
      <c r="L1547" s="16"/>
      <c r="M1547" s="16"/>
    </row>
    <row r="1548" spans="1:15" ht="16" outlineLevel="2" x14ac:dyDescent="0.35">
      <c r="A1548" s="4" t="s">
        <v>2562</v>
      </c>
      <c r="B1548" s="5" t="s">
        <v>1384</v>
      </c>
      <c r="C1548" s="5">
        <v>14</v>
      </c>
      <c r="D1548" s="8">
        <v>1.5972467901932158E-2</v>
      </c>
      <c r="E1548" s="6">
        <v>46362</v>
      </c>
      <c r="F1548" s="6">
        <v>46379</v>
      </c>
      <c r="G1548" s="16">
        <f>VLOOKUP(A1548,Sheet2!A:G,7,)</f>
        <v>0</v>
      </c>
      <c r="H1548" s="16">
        <v>0</v>
      </c>
      <c r="I1548" s="19">
        <f>IFERROR(J1548-H1548,0)</f>
        <v>0</v>
      </c>
      <c r="J1548" s="16">
        <f>VLOOKUP(A1548,Sheet2!A:H,8,)</f>
        <v>0</v>
      </c>
      <c r="K1548" s="16"/>
      <c r="L1548" s="16"/>
      <c r="M1548" s="16"/>
      <c r="N1548" s="22"/>
      <c r="O1548" s="22"/>
    </row>
    <row r="1549" spans="1:15" ht="16" outlineLevel="2" x14ac:dyDescent="0.35">
      <c r="A1549" s="4" t="s">
        <v>2563</v>
      </c>
      <c r="B1549" s="5" t="s">
        <v>1385</v>
      </c>
      <c r="C1549" s="5">
        <v>14</v>
      </c>
      <c r="D1549" s="8">
        <v>1.5972467901932158E-2</v>
      </c>
      <c r="E1549" s="6">
        <v>46404</v>
      </c>
      <c r="F1549" s="6">
        <v>46421</v>
      </c>
      <c r="G1549" s="16">
        <f>VLOOKUP(A1549,Sheet2!A:G,7,)</f>
        <v>0</v>
      </c>
      <c r="H1549" s="16">
        <v>0</v>
      </c>
      <c r="I1549" s="19">
        <f>IFERROR(J1549-H1549,0)</f>
        <v>0</v>
      </c>
      <c r="J1549" s="16">
        <f>VLOOKUP(A1549,Sheet2!A:H,8,)</f>
        <v>0</v>
      </c>
      <c r="K1549" s="16"/>
      <c r="L1549" s="16"/>
      <c r="M1549" s="16"/>
      <c r="N1549" s="22"/>
      <c r="O1549" s="22"/>
    </row>
    <row r="1550" spans="1:15" ht="16" outlineLevel="2" x14ac:dyDescent="0.35">
      <c r="A1550" s="4" t="s">
        <v>1386</v>
      </c>
      <c r="B1550" s="5"/>
      <c r="C1550" s="5">
        <v>14</v>
      </c>
      <c r="D1550" s="8"/>
      <c r="E1550" s="6">
        <v>46407</v>
      </c>
      <c r="F1550" s="6">
        <v>46422</v>
      </c>
      <c r="G1550" s="17"/>
      <c r="H1550" s="16"/>
      <c r="I1550" s="16"/>
      <c r="J1550" s="16"/>
      <c r="K1550" s="16"/>
      <c r="L1550" s="16"/>
      <c r="M1550" s="16"/>
    </row>
    <row r="1551" spans="1:15" ht="16" outlineLevel="2" x14ac:dyDescent="0.35">
      <c r="A1551" s="4" t="s">
        <v>2564</v>
      </c>
      <c r="B1551" s="5" t="s">
        <v>1387</v>
      </c>
      <c r="C1551" s="5">
        <v>14</v>
      </c>
      <c r="D1551" s="8">
        <v>4.5635622576949031E-2</v>
      </c>
      <c r="E1551" s="6">
        <v>46407</v>
      </c>
      <c r="F1551" s="6">
        <v>46422</v>
      </c>
      <c r="G1551" s="16">
        <f>VLOOKUP(A1551,Sheet2!A:G,7,)</f>
        <v>0</v>
      </c>
      <c r="H1551" s="16">
        <v>0</v>
      </c>
      <c r="I1551" s="19">
        <f>IFERROR(J1551-H1551,0)</f>
        <v>0</v>
      </c>
      <c r="J1551" s="16">
        <f>VLOOKUP(A1551,Sheet2!A:H,8,)</f>
        <v>0</v>
      </c>
      <c r="K1551" s="16"/>
      <c r="L1551" s="16"/>
      <c r="M1551" s="16"/>
      <c r="N1551" s="22"/>
      <c r="O1551" s="22"/>
    </row>
    <row r="1552" spans="1:15" ht="16" outlineLevel="2" x14ac:dyDescent="0.35">
      <c r="A1552" s="4" t="s">
        <v>1388</v>
      </c>
      <c r="B1552" s="5"/>
      <c r="C1552" s="5">
        <v>14</v>
      </c>
      <c r="D1552" s="8"/>
      <c r="E1552" s="6">
        <v>46405</v>
      </c>
      <c r="F1552" s="6">
        <v>46420</v>
      </c>
      <c r="G1552" s="17"/>
      <c r="H1552" s="16"/>
      <c r="I1552" s="16"/>
      <c r="J1552" s="16"/>
      <c r="K1552" s="16"/>
      <c r="L1552" s="16"/>
      <c r="M1552" s="16"/>
    </row>
    <row r="1553" spans="1:15" ht="16" outlineLevel="2" x14ac:dyDescent="0.35">
      <c r="A1553" s="4" t="s">
        <v>2565</v>
      </c>
      <c r="B1553" s="5" t="s">
        <v>1389</v>
      </c>
      <c r="C1553" s="5">
        <v>14</v>
      </c>
      <c r="D1553" s="8">
        <v>1.8254249030779612E-2</v>
      </c>
      <c r="E1553" s="6">
        <v>46405</v>
      </c>
      <c r="F1553" s="6">
        <v>46420</v>
      </c>
      <c r="G1553" s="16">
        <f>VLOOKUP(A1553,Sheet2!A:G,7,)</f>
        <v>0</v>
      </c>
      <c r="H1553" s="16">
        <v>0</v>
      </c>
      <c r="I1553" s="19">
        <f>IFERROR(J1553-H1553,0)</f>
        <v>0</v>
      </c>
      <c r="J1553" s="16">
        <f>VLOOKUP(A1553,Sheet2!A:H,8,)</f>
        <v>0</v>
      </c>
      <c r="K1553" s="16"/>
      <c r="L1553" s="16"/>
      <c r="M1553" s="16"/>
      <c r="N1553" s="22"/>
      <c r="O1553" s="22"/>
    </row>
    <row r="1554" spans="1:15" ht="16" outlineLevel="2" x14ac:dyDescent="0.35">
      <c r="A1554" s="4" t="s">
        <v>1390</v>
      </c>
      <c r="B1554" s="5"/>
      <c r="C1554" s="5">
        <v>14</v>
      </c>
      <c r="D1554" s="8"/>
      <c r="E1554" s="6">
        <v>46394</v>
      </c>
      <c r="F1554" s="6">
        <v>46410</v>
      </c>
      <c r="G1554" s="17"/>
      <c r="H1554" s="16"/>
      <c r="I1554" s="16"/>
      <c r="J1554" s="16"/>
      <c r="K1554" s="16"/>
      <c r="L1554" s="16"/>
      <c r="M1554" s="16"/>
    </row>
    <row r="1555" spans="1:15" ht="16" outlineLevel="2" x14ac:dyDescent="0.35">
      <c r="A1555" s="4" t="s">
        <v>2566</v>
      </c>
      <c r="B1555" s="5" t="s">
        <v>1391</v>
      </c>
      <c r="C1555" s="5">
        <v>14</v>
      </c>
      <c r="D1555" s="8">
        <v>1.8254249030779612E-2</v>
      </c>
      <c r="E1555" s="6">
        <v>46394</v>
      </c>
      <c r="F1555" s="6">
        <v>46410</v>
      </c>
      <c r="G1555" s="16">
        <f>VLOOKUP(A1555,Sheet2!A:G,7,)</f>
        <v>0</v>
      </c>
      <c r="H1555" s="16">
        <v>0</v>
      </c>
      <c r="I1555" s="19">
        <f>IFERROR(J1555-H1555,0)</f>
        <v>0</v>
      </c>
      <c r="J1555" s="16">
        <f>VLOOKUP(A1555,Sheet2!A:H,8,)</f>
        <v>0</v>
      </c>
      <c r="K1555" s="16"/>
      <c r="L1555" s="16"/>
      <c r="M1555" s="16"/>
      <c r="N1555" s="22"/>
      <c r="O1555" s="22"/>
    </row>
    <row r="1556" spans="1:15" ht="16" outlineLevel="2" x14ac:dyDescent="0.35">
      <c r="A1556" s="4" t="s">
        <v>1392</v>
      </c>
      <c r="B1556" s="5"/>
      <c r="C1556" s="5">
        <v>7</v>
      </c>
      <c r="D1556" s="8"/>
      <c r="E1556" s="6">
        <v>46454</v>
      </c>
      <c r="F1556" s="6">
        <v>46467</v>
      </c>
      <c r="G1556" s="17"/>
      <c r="H1556" s="16"/>
      <c r="I1556" s="16"/>
      <c r="J1556" s="16"/>
      <c r="K1556" s="16"/>
      <c r="L1556" s="16"/>
      <c r="M1556" s="16"/>
    </row>
    <row r="1557" spans="1:15" ht="16" outlineLevel="2" x14ac:dyDescent="0.35">
      <c r="A1557" s="4" t="s">
        <v>2567</v>
      </c>
      <c r="B1557" s="5" t="s">
        <v>1393</v>
      </c>
      <c r="C1557" s="5">
        <v>7</v>
      </c>
      <c r="D1557" s="8">
        <v>1.8254249030779612E-2</v>
      </c>
      <c r="E1557" s="6">
        <v>46454</v>
      </c>
      <c r="F1557" s="6">
        <v>46467</v>
      </c>
      <c r="G1557" s="16">
        <f>VLOOKUP(A1557,Sheet2!A:G,7,)</f>
        <v>0</v>
      </c>
      <c r="H1557" s="16">
        <v>0</v>
      </c>
      <c r="I1557" s="19">
        <f>IFERROR(J1557-H1557,0)</f>
        <v>0</v>
      </c>
      <c r="J1557" s="16">
        <f>VLOOKUP(A1557,Sheet2!A:H,8,)</f>
        <v>0</v>
      </c>
      <c r="K1557" s="16"/>
      <c r="L1557" s="16"/>
      <c r="M1557" s="16"/>
      <c r="N1557" s="22"/>
      <c r="O1557" s="22"/>
    </row>
    <row r="1558" spans="1:15" ht="16" outlineLevel="2" x14ac:dyDescent="0.35">
      <c r="A1558" s="4" t="s">
        <v>1394</v>
      </c>
      <c r="B1558" s="5"/>
      <c r="C1558" s="5">
        <v>21</v>
      </c>
      <c r="D1558" s="8"/>
      <c r="E1558" s="6">
        <v>46422</v>
      </c>
      <c r="F1558" s="6">
        <v>46453</v>
      </c>
      <c r="G1558" s="17"/>
      <c r="H1558" s="16"/>
      <c r="I1558" s="16"/>
      <c r="J1558" s="16"/>
      <c r="K1558" s="16"/>
      <c r="L1558" s="16"/>
      <c r="M1558" s="16"/>
    </row>
    <row r="1559" spans="1:15" ht="16" outlineLevel="2" x14ac:dyDescent="0.35">
      <c r="A1559" s="4" t="s">
        <v>2568</v>
      </c>
      <c r="B1559" s="5" t="s">
        <v>1395</v>
      </c>
      <c r="C1559" s="5">
        <v>7</v>
      </c>
      <c r="D1559" s="8">
        <v>9.1271245153898058E-3</v>
      </c>
      <c r="E1559" s="6">
        <v>46422</v>
      </c>
      <c r="F1559" s="6">
        <v>46432</v>
      </c>
      <c r="G1559" s="16">
        <f>VLOOKUP(A1559,Sheet2!A:G,7,)</f>
        <v>0</v>
      </c>
      <c r="H1559" s="16">
        <v>0</v>
      </c>
      <c r="I1559" s="19">
        <f>IFERROR(J1559-H1559,0)</f>
        <v>0</v>
      </c>
      <c r="J1559" s="16">
        <f>VLOOKUP(A1559,Sheet2!A:H,8,)</f>
        <v>0</v>
      </c>
      <c r="K1559" s="16"/>
      <c r="L1559" s="16"/>
      <c r="M1559" s="16"/>
      <c r="N1559" s="22"/>
      <c r="O1559" s="22"/>
    </row>
    <row r="1560" spans="1:15" ht="16" outlineLevel="2" x14ac:dyDescent="0.35">
      <c r="A1560" s="4" t="s">
        <v>2569</v>
      </c>
      <c r="B1560" s="5" t="s">
        <v>1396</v>
      </c>
      <c r="C1560" s="5">
        <v>14</v>
      </c>
      <c r="D1560" s="8">
        <v>9.1271245153898058E-3</v>
      </c>
      <c r="E1560" s="6">
        <v>46433</v>
      </c>
      <c r="F1560" s="6">
        <v>46453</v>
      </c>
      <c r="G1560" s="16">
        <f>VLOOKUP(A1560,Sheet2!A:G,7,)</f>
        <v>0</v>
      </c>
      <c r="H1560" s="16">
        <v>0</v>
      </c>
      <c r="I1560" s="19">
        <f>IFERROR(J1560-H1560,0)</f>
        <v>0</v>
      </c>
      <c r="J1560" s="16">
        <f>VLOOKUP(A1560,Sheet2!A:H,8,)</f>
        <v>0</v>
      </c>
      <c r="K1560" s="16"/>
      <c r="L1560" s="16"/>
      <c r="M1560" s="16"/>
      <c r="N1560" s="22"/>
      <c r="O1560" s="22"/>
    </row>
  </sheetData>
  <autoFilter ref="A3:O1560" xr:uid="{797FE755-7399-4CB8-A089-12D9E5D52E72}"/>
  <conditionalFormatting sqref="A4:A1560">
    <cfRule type="expression" priority="393">
      <formula>ISBLANK($B4)</formula>
    </cfRule>
  </conditionalFormatting>
  <conditionalFormatting sqref="A4:H1560 J4:M1560">
    <cfRule type="expression" dxfId="209" priority="338">
      <formula>IF(ISBLANK($B4),FIND(LEFT(TRIM($A4),1),$A4)-1,0)=10</formula>
    </cfRule>
    <cfRule type="expression" dxfId="208" priority="346">
      <formula>IF(ISBLANK($B4),FIND(LEFT(TRIM($A4),1),$A4)-1,0)=26</formula>
    </cfRule>
    <cfRule type="expression" dxfId="207" priority="337">
      <formula>IF(ISBLANK($B4),FIND(LEFT(TRIM($A4),1),$A4)-1,0)=8</formula>
    </cfRule>
    <cfRule type="expression" dxfId="206" priority="336">
      <formula>IF(ISBLANK($B4),FIND(LEFT(TRIM($A4),1),$A4)-1,0)=6</formula>
    </cfRule>
    <cfRule type="expression" dxfId="205" priority="335">
      <formula>IF(ISBLANK($B4),FIND(LEFT(TRIM($A4),1),$A4)-1,0)=4</formula>
    </cfRule>
    <cfRule type="expression" dxfId="204" priority="334">
      <formula>IF(ISBLANK($B4),FIND(LEFT(TRIM($A4),1),$A4)-1,0)=2</formula>
    </cfRule>
    <cfRule type="expression" dxfId="203" priority="333">
      <formula>IF(ISBLANK($B4),FIND(LEFT(TRIM($A4),1),$A4)-1,0)=0</formula>
    </cfRule>
    <cfRule type="expression" dxfId="202" priority="340">
      <formula>IF(ISBLANK($B4),FIND(LEFT(TRIM($A4),1),$A4)-1,0)=14</formula>
    </cfRule>
    <cfRule type="expression" dxfId="201" priority="344">
      <formula>IF(ISBLANK($B4),FIND(LEFT(TRIM($A4),1),$A4)-1,0)=22</formula>
    </cfRule>
    <cfRule type="expression" dxfId="200" priority="345">
      <formula>IF(ISBLANK($B4),FIND(LEFT(TRIM($A4),1),$A4)-1,0)=24</formula>
    </cfRule>
    <cfRule type="expression" dxfId="199" priority="343">
      <formula>IF(ISBLANK($B4),FIND(LEFT(TRIM($A4),1),$A4)-1,0)=20</formula>
    </cfRule>
    <cfRule type="expression" dxfId="198" priority="342">
      <formula>IF(ISBLANK($B4),FIND(LEFT(TRIM($A4),1),$A4)-1,0)=18</formula>
    </cfRule>
    <cfRule type="expression" dxfId="197" priority="341">
      <formula>IF(ISBLANK($B4),FIND(LEFT(TRIM($A4),1),$A4)-1,0)=16</formula>
    </cfRule>
    <cfRule type="expression" dxfId="196" priority="339">
      <formula>IF(ISBLANK($B4),FIND(LEFT(TRIM($A4),1),$A4)-1,0)=12</formula>
    </cfRule>
    <cfRule type="expression" dxfId="195" priority="347">
      <formula>IF(ISBLANK($B4),FIND(LEFT(TRIM($A4),1),$A4)-1,0)=28</formula>
    </cfRule>
    <cfRule type="expression" dxfId="194" priority="348">
      <formula>IF(ISBLANK($B4),FIND(LEFT(TRIM($A4),1),$A4)-1,0)=30</formula>
    </cfRule>
    <cfRule type="expression" dxfId="193" priority="349">
      <formula>IF(ISBLANK($B4),FIND(LEFT(TRIM($A4),1),$A4)-1,0)=32</formula>
    </cfRule>
    <cfRule type="expression" dxfId="192" priority="350">
      <formula>IF(ISBLANK($B4),FIND(LEFT(TRIM($A4),1),$A4)-1,0)=34</formula>
    </cfRule>
    <cfRule type="expression" dxfId="191" priority="351">
      <formula>IF(ISBLANK($B4),FIND(LEFT(TRIM($A4),1),$A4)-1,0)=36</formula>
    </cfRule>
    <cfRule type="expression" dxfId="190" priority="352">
      <formula>IF(ISBLANK($B4),FIND(LEFT(TRIM($A4),1),$A4)-1,0)=38</formula>
    </cfRule>
  </conditionalFormatting>
  <conditionalFormatting sqref="I4:I28">
    <cfRule type="expression" dxfId="189" priority="194">
      <formula>IF(ISBLANK($B4),FIND(LEFT(TRIM($A4),1),$A4)-1,0)=4</formula>
    </cfRule>
    <cfRule type="expression" dxfId="188" priority="192">
      <formula>IF(ISBLANK($B4),FIND(LEFT(TRIM($A4),1),$A4)-1,0)=0</formula>
    </cfRule>
    <cfRule type="expression" dxfId="187" priority="211">
      <formula>IF(ISBLANK($B4),FIND(LEFT(TRIM($A4),1),$A4)-1,0)=38</formula>
    </cfRule>
    <cfRule type="expression" dxfId="186" priority="210">
      <formula>IF(ISBLANK($B4),FIND(LEFT(TRIM($A4),1),$A4)-1,0)=36</formula>
    </cfRule>
    <cfRule type="expression" dxfId="185" priority="209">
      <formula>IF(ISBLANK($B4),FIND(LEFT(TRIM($A4),1),$A4)-1,0)=34</formula>
    </cfRule>
    <cfRule type="expression" dxfId="184" priority="208">
      <formula>IF(ISBLANK($B4),FIND(LEFT(TRIM($A4),1),$A4)-1,0)=32</formula>
    </cfRule>
    <cfRule type="expression" dxfId="183" priority="207">
      <formula>IF(ISBLANK($B4),FIND(LEFT(TRIM($A4),1),$A4)-1,0)=30</formula>
    </cfRule>
    <cfRule type="expression" dxfId="182" priority="206">
      <formula>IF(ISBLANK($B4),FIND(LEFT(TRIM($A4),1),$A4)-1,0)=28</formula>
    </cfRule>
    <cfRule type="expression" dxfId="181" priority="205">
      <formula>IF(ISBLANK($B4),FIND(LEFT(TRIM($A4),1),$A4)-1,0)=26</formula>
    </cfRule>
    <cfRule type="expression" dxfId="180" priority="204">
      <formula>IF(ISBLANK($B4),FIND(LEFT(TRIM($A4),1),$A4)-1,0)=24</formula>
    </cfRule>
    <cfRule type="expression" dxfId="179" priority="203">
      <formula>IF(ISBLANK($B4),FIND(LEFT(TRIM($A4),1),$A4)-1,0)=22</formula>
    </cfRule>
    <cfRule type="expression" dxfId="178" priority="193">
      <formula>IF(ISBLANK($B4),FIND(LEFT(TRIM($A4),1),$A4)-1,0)=2</formula>
    </cfRule>
    <cfRule type="expression" dxfId="177" priority="200">
      <formula>IF(ISBLANK($B4),FIND(LEFT(TRIM($A4),1),$A4)-1,0)=16</formula>
    </cfRule>
    <cfRule type="expression" dxfId="176" priority="202">
      <formula>IF(ISBLANK($B4),FIND(LEFT(TRIM($A4),1),$A4)-1,0)=20</formula>
    </cfRule>
    <cfRule type="expression" dxfId="175" priority="201">
      <formula>IF(ISBLANK($B4),FIND(LEFT(TRIM($A4),1),$A4)-1,0)=18</formula>
    </cfRule>
    <cfRule type="expression" dxfId="174" priority="199">
      <formula>IF(ISBLANK($B4),FIND(LEFT(TRIM($A4),1),$A4)-1,0)=14</formula>
    </cfRule>
    <cfRule type="expression" dxfId="173" priority="198">
      <formula>IF(ISBLANK($B4),FIND(LEFT(TRIM($A4),1),$A4)-1,0)=12</formula>
    </cfRule>
    <cfRule type="expression" dxfId="172" priority="197">
      <formula>IF(ISBLANK($B4),FIND(LEFT(TRIM($A4),1),$A4)-1,0)=10</formula>
    </cfRule>
    <cfRule type="expression" dxfId="171" priority="196">
      <formula>IF(ISBLANK($B4),FIND(LEFT(TRIM($A4),1),$A4)-1,0)=8</formula>
    </cfRule>
    <cfRule type="expression" dxfId="170" priority="195">
      <formula>IF(ISBLANK($B4),FIND(LEFT(TRIM($A4),1),$A4)-1,0)=6</formula>
    </cfRule>
  </conditionalFormatting>
  <conditionalFormatting sqref="I15">
    <cfRule type="cellIs" dxfId="169" priority="191" operator="greaterThan">
      <formula>0</formula>
    </cfRule>
  </conditionalFormatting>
  <conditionalFormatting sqref="I17:I24">
    <cfRule type="cellIs" dxfId="168" priority="42" operator="greaterThan">
      <formula>0</formula>
    </cfRule>
  </conditionalFormatting>
  <conditionalFormatting sqref="I26:I29">
    <cfRule type="cellIs" dxfId="167" priority="170" operator="greaterThan">
      <formula>0</formula>
    </cfRule>
  </conditionalFormatting>
  <conditionalFormatting sqref="I29">
    <cfRule type="expression" dxfId="166" priority="171">
      <formula>IF(ISBLANK($B29),FIND(LEFT(TRIM($A29),1),$A29)-1,0)=0</formula>
    </cfRule>
    <cfRule type="expression" dxfId="165" priority="174">
      <formula>IF(ISBLANK($B29),FIND(LEFT(TRIM($A29),1),$A29)-1,0)=6</formula>
    </cfRule>
    <cfRule type="expression" dxfId="164" priority="179">
      <formula>IF(ISBLANK($B29),FIND(LEFT(TRIM($A29),1),$A29)-1,0)=16</formula>
    </cfRule>
    <cfRule type="expression" dxfId="163" priority="182">
      <formula>IF(ISBLANK($B29),FIND(LEFT(TRIM($A29),1),$A29)-1,0)=22</formula>
    </cfRule>
    <cfRule type="expression" dxfId="162" priority="183">
      <formula>IF(ISBLANK($B29),FIND(LEFT(TRIM($A29),1),$A29)-1,0)=24</formula>
    </cfRule>
    <cfRule type="expression" dxfId="161" priority="184">
      <formula>IF(ISBLANK($B29),FIND(LEFT(TRIM($A29),1),$A29)-1,0)=26</formula>
    </cfRule>
    <cfRule type="expression" dxfId="160" priority="185">
      <formula>IF(ISBLANK($B29),FIND(LEFT(TRIM($A29),1),$A29)-1,0)=28</formula>
    </cfRule>
    <cfRule type="expression" dxfId="159" priority="186">
      <formula>IF(ISBLANK($B29),FIND(LEFT(TRIM($A29),1),$A29)-1,0)=30</formula>
    </cfRule>
    <cfRule type="expression" dxfId="158" priority="187">
      <formula>IF(ISBLANK($B29),FIND(LEFT(TRIM($A29),1),$A29)-1,0)=32</formula>
    </cfRule>
    <cfRule type="expression" dxfId="157" priority="188">
      <formula>IF(ISBLANK($B29),FIND(LEFT(TRIM($A29),1),$A29)-1,0)=34</formula>
    </cfRule>
    <cfRule type="expression" dxfId="156" priority="181">
      <formula>IF(ISBLANK($B29),FIND(LEFT(TRIM($A29),1),$A29)-1,0)=20</formula>
    </cfRule>
    <cfRule type="expression" dxfId="155" priority="189">
      <formula>IF(ISBLANK($B29),FIND(LEFT(TRIM($A29),1),$A29)-1,0)=36</formula>
    </cfRule>
    <cfRule type="expression" dxfId="154" priority="190">
      <formula>IF(ISBLANK($B29),FIND(LEFT(TRIM($A29),1),$A29)-1,0)=38</formula>
    </cfRule>
    <cfRule type="expression" dxfId="153" priority="180">
      <formula>IF(ISBLANK($B29),FIND(LEFT(TRIM($A29),1),$A29)-1,0)=18</formula>
    </cfRule>
    <cfRule type="expression" dxfId="152" priority="178">
      <formula>IF(ISBLANK($B29),FIND(LEFT(TRIM($A29),1),$A29)-1,0)=14</formula>
    </cfRule>
    <cfRule type="expression" dxfId="151" priority="177">
      <formula>IF(ISBLANK($B29),FIND(LEFT(TRIM($A29),1),$A29)-1,0)=12</formula>
    </cfRule>
    <cfRule type="expression" dxfId="150" priority="176">
      <formula>IF(ISBLANK($B29),FIND(LEFT(TRIM($A29),1),$A29)-1,0)=10</formula>
    </cfRule>
    <cfRule type="expression" dxfId="149" priority="175">
      <formula>IF(ISBLANK($B29),FIND(LEFT(TRIM($A29),1),$A29)-1,0)=8</formula>
    </cfRule>
    <cfRule type="expression" dxfId="148" priority="173">
      <formula>IF(ISBLANK($B29),FIND(LEFT(TRIM($A29),1),$A29)-1,0)=4</formula>
    </cfRule>
    <cfRule type="expression" dxfId="147" priority="172">
      <formula>IF(ISBLANK($B29),FIND(LEFT(TRIM($A29),1),$A29)-1,0)=2</formula>
    </cfRule>
  </conditionalFormatting>
  <conditionalFormatting sqref="I30:I278 I280:I748 I751:I1135 I1137:I1254 I1256:I1412 I1414:I1443 I1445:I1560">
    <cfRule type="expression" dxfId="146" priority="261">
      <formula>IF(ISBLANK($B30),FIND(LEFT(TRIM($A30),1),$A30)-1,0)=16</formula>
    </cfRule>
    <cfRule type="expression" dxfId="145" priority="259">
      <formula>IF(ISBLANK($B30),FIND(LEFT(TRIM($A30),1),$A30)-1,0)=12</formula>
    </cfRule>
    <cfRule type="expression" dxfId="144" priority="258">
      <formula>IF(ISBLANK($B30),FIND(LEFT(TRIM($A30),1),$A30)-1,0)=10</formula>
    </cfRule>
    <cfRule type="expression" dxfId="143" priority="257">
      <formula>IF(ISBLANK($B30),FIND(LEFT(TRIM($A30),1),$A30)-1,0)=8</formula>
    </cfRule>
    <cfRule type="expression" dxfId="142" priority="256">
      <formula>IF(ISBLANK($B30),FIND(LEFT(TRIM($A30),1),$A30)-1,0)=6</formula>
    </cfRule>
    <cfRule type="expression" dxfId="141" priority="255">
      <formula>IF(ISBLANK($B30),FIND(LEFT(TRIM($A30),1),$A30)-1,0)=4</formula>
    </cfRule>
    <cfRule type="expression" dxfId="140" priority="254">
      <formula>IF(ISBLANK($B30),FIND(LEFT(TRIM($A30),1),$A30)-1,0)=2</formula>
    </cfRule>
    <cfRule type="expression" dxfId="139" priority="267">
      <formula>IF(ISBLANK($B30),FIND(LEFT(TRIM($A30),1),$A30)-1,0)=28</formula>
    </cfRule>
    <cfRule type="expression" dxfId="138" priority="253">
      <formula>IF(ISBLANK($B30),FIND(LEFT(TRIM($A30),1),$A30)-1,0)=0</formula>
    </cfRule>
    <cfRule type="expression" dxfId="137" priority="260">
      <formula>IF(ISBLANK($B30),FIND(LEFT(TRIM($A30),1),$A30)-1,0)=14</formula>
    </cfRule>
    <cfRule type="expression" dxfId="136" priority="272">
      <formula>IF(ISBLANK($B30),FIND(LEFT(TRIM($A30),1),$A30)-1,0)=38</formula>
    </cfRule>
    <cfRule type="expression" dxfId="135" priority="271">
      <formula>IF(ISBLANK($B30),FIND(LEFT(TRIM($A30),1),$A30)-1,0)=36</formula>
    </cfRule>
    <cfRule type="expression" dxfId="134" priority="270">
      <formula>IF(ISBLANK($B30),FIND(LEFT(TRIM($A30),1),$A30)-1,0)=34</formula>
    </cfRule>
    <cfRule type="expression" dxfId="133" priority="269">
      <formula>IF(ISBLANK($B30),FIND(LEFT(TRIM($A30),1),$A30)-1,0)=32</formula>
    </cfRule>
    <cfRule type="expression" dxfId="132" priority="268">
      <formula>IF(ISBLANK($B30),FIND(LEFT(TRIM($A30),1),$A30)-1,0)=30</formula>
    </cfRule>
    <cfRule type="expression" dxfId="131" priority="266">
      <formula>IF(ISBLANK($B30),FIND(LEFT(TRIM($A30),1),$A30)-1,0)=26</formula>
    </cfRule>
    <cfRule type="expression" dxfId="130" priority="265">
      <formula>IF(ISBLANK($B30),FIND(LEFT(TRIM($A30),1),$A30)-1,0)=24</formula>
    </cfRule>
    <cfRule type="expression" dxfId="129" priority="264">
      <formula>IF(ISBLANK($B30),FIND(LEFT(TRIM($A30),1),$A30)-1,0)=22</formula>
    </cfRule>
    <cfRule type="expression" dxfId="128" priority="263">
      <formula>IF(ISBLANK($B30),FIND(LEFT(TRIM($A30),1),$A30)-1,0)=20</formula>
    </cfRule>
    <cfRule type="expression" dxfId="127" priority="262">
      <formula>IF(ISBLANK($B30),FIND(LEFT(TRIM($A30),1),$A30)-1,0)=18</formula>
    </cfRule>
  </conditionalFormatting>
  <conditionalFormatting sqref="I33:I35 I37:I47 I49:I50 I52 I54:I56 I58:I59 I61:I62 I64 I66:I69 I71:I74 I76:I78 I80:I85 I87 I89:I91 I93 I95 I97 I100:I110 I112:I113 I115 I117:I119 I121:I122 I124:I125 I127 I129:I132 I134:I137 I139:I141 I143:I148 I150 I152:I154 I156:I158 I160 I162 I164 I168 I170 I174 I176 I178 I180 I182:I183 I185 I187 I189:I191 I193 I195:I199 I201 I203:I205 I207 I209:I212 I214 I217 I219 I221 I223 I225:I226 I228 I230 I232:I234 I236 I238:I242 I244 I246:I248 I250 I252:I255 I257 I261:I265 I267:I268 I271:I275 I284:I285 I287:I291 I293 I295:I297 I299:I301 I303:I306 I308:I311 I313:I315 I317:I318 I321:I322 I324:I328 I330 I332:I334 I336:I338 I340:I343 I345:I348 I350:I352 I354:I355 I358:I359 I361:I365 I367 I369:I371 I373:I375 I377:I380 I382:I385 I387:I389 I391:I392 I395:I396 I398:I402 I404 I406:I408 I410:I412 I414:I417 I419:I422 I424:I426 I428:I429 I433:I435 I437 I439:I441 I443:I444 I446:I448 I450:I456 I458:I459 I462:I464 I466 I468:I470 I472:I473 I475:I477 I479:I485 I487:I488 I491:I493 I495 I497:I499 I501:I502 I504:I506 I508:I514 I516:I517 I520:I522 I524 I526:I528 I530:I531 I533:I535 I537:I543 I545:I546 I551:I552 I554:I559 I561:I562 I564 I566:I568 I570:I571 I574:I575 I577:I582 I584:I585 I587 I589:I591 I593:I594 I597:I598 I600:I605 I607:I608 I610 I612:I614 I616:I617 I620:I621 I623:I628 I630:I631 I633 I635:I637 I639:I640 I644 I646 I648 I650:I652 I654 I657 I659 I661 I663:I665 I667 I670 I672 I674 I676:I678 I680 I683 I685 I687 I689:I691 I693 I698 I701 I704 I707 I711:I714 I716:I718 I721:I724 I726:I728 I731:I734 I736:I738 I741:I744 I753:I763 I765:I783 I785 I787 I789:I792 I794:I798 I800 I803:I811 I813 I815:I817 I819:I821 I823:I826 I828:I835 I837:I839 I841 I843:I858 I860:I867 I869:I882 I884:I901 I903:I909 I911:I916 I918 I921:I927 I929 I931:I934 I936 I938:I942 I944:I946 I948:I956 I958:I960 I962 I964:I968 I970:I975 I977:I990 I992:I1002 I1004:I1011 I1013:I1018 I1021:I1027 I1029 I1031:I1035 I1037:I1040 I1042:I1044 I1046:I1051 I1053:I1054 I1056:I1060 I1062:I1072 I1074:I1087 I1089:I1096 I1098:I1104 I1106:I1111 I1114 I1116 I1118 I1120:I1121 I1123:I1124 I1126 I1128:I1133 I1139 I1141:I1144 I1146:I1153 I1155 I1157 I1159:I1163 I1165:I1166 I1168:I1170 I1172 I1174 I1176 I1178:I1179 I1181:I1190 I1192:I1196 I1198:I1203 I1205 I1208 I1210:I1214 I1216:I1224 I1226 I1228 I1230:I1232 I1234:I1237 I1239 I1241:I1242 I1244:I1245 I1248 I1258:I1316 I1318:I1325 I1327:I1347 I1349:I1374 I1376:I1382 I1384:I1387 I1389:I1393 I1396:I1400 I1415:I1426 I1428:I1435 I1448:I1463 I1465:I1480 I1482:I1485 I1487 I1489 I1491 I1493:I1494 I1498:I1512 I1514:I1528 I1530:I1532 I1534 I1536 I1538 I1540:I1541 I1545:I1546 I1548:I1549 I1551 I1553 I1555 I1557 I1559:I1560">
    <cfRule type="cellIs" dxfId="126" priority="252" operator="greaterThan">
      <formula>0</formula>
    </cfRule>
  </conditionalFormatting>
  <conditionalFormatting sqref="I277:I279">
    <cfRule type="cellIs" dxfId="125" priority="149" operator="greaterThan">
      <formula>0</formula>
    </cfRule>
  </conditionalFormatting>
  <conditionalFormatting sqref="I279">
    <cfRule type="expression" dxfId="124" priority="150">
      <formula>IF(ISBLANK($B279),FIND(LEFT(TRIM($A279),1),$A279)-1,0)=0</formula>
    </cfRule>
    <cfRule type="expression" dxfId="123" priority="169">
      <formula>IF(ISBLANK($B279),FIND(LEFT(TRIM($A279),1),$A279)-1,0)=38</formula>
    </cfRule>
    <cfRule type="expression" dxfId="122" priority="168">
      <formula>IF(ISBLANK($B279),FIND(LEFT(TRIM($A279),1),$A279)-1,0)=36</formula>
    </cfRule>
    <cfRule type="expression" dxfId="121" priority="167">
      <formula>IF(ISBLANK($B279),FIND(LEFT(TRIM($A279),1),$A279)-1,0)=34</formula>
    </cfRule>
    <cfRule type="expression" dxfId="120" priority="166">
      <formula>IF(ISBLANK($B279),FIND(LEFT(TRIM($A279),1),$A279)-1,0)=32</formula>
    </cfRule>
    <cfRule type="expression" dxfId="119" priority="165">
      <formula>IF(ISBLANK($B279),FIND(LEFT(TRIM($A279),1),$A279)-1,0)=30</formula>
    </cfRule>
    <cfRule type="expression" dxfId="118" priority="164">
      <formula>IF(ISBLANK($B279),FIND(LEFT(TRIM($A279),1),$A279)-1,0)=28</formula>
    </cfRule>
    <cfRule type="expression" dxfId="117" priority="163">
      <formula>IF(ISBLANK($B279),FIND(LEFT(TRIM($A279),1),$A279)-1,0)=26</formula>
    </cfRule>
    <cfRule type="expression" dxfId="116" priority="162">
      <formula>IF(ISBLANK($B279),FIND(LEFT(TRIM($A279),1),$A279)-1,0)=24</formula>
    </cfRule>
    <cfRule type="expression" dxfId="115" priority="161">
      <formula>IF(ISBLANK($B279),FIND(LEFT(TRIM($A279),1),$A279)-1,0)=22</formula>
    </cfRule>
    <cfRule type="expression" dxfId="114" priority="160">
      <formula>IF(ISBLANK($B279),FIND(LEFT(TRIM($A279),1),$A279)-1,0)=20</formula>
    </cfRule>
    <cfRule type="expression" dxfId="113" priority="159">
      <formula>IF(ISBLANK($B279),FIND(LEFT(TRIM($A279),1),$A279)-1,0)=18</formula>
    </cfRule>
    <cfRule type="expression" dxfId="112" priority="158">
      <formula>IF(ISBLANK($B279),FIND(LEFT(TRIM($A279),1),$A279)-1,0)=16</formula>
    </cfRule>
    <cfRule type="expression" dxfId="111" priority="157">
      <formula>IF(ISBLANK($B279),FIND(LEFT(TRIM($A279),1),$A279)-1,0)=14</formula>
    </cfRule>
    <cfRule type="expression" dxfId="110" priority="156">
      <formula>IF(ISBLANK($B279),FIND(LEFT(TRIM($A279),1),$A279)-1,0)=12</formula>
    </cfRule>
    <cfRule type="expression" dxfId="109" priority="155">
      <formula>IF(ISBLANK($B279),FIND(LEFT(TRIM($A279),1),$A279)-1,0)=10</formula>
    </cfRule>
    <cfRule type="expression" dxfId="108" priority="153">
      <formula>IF(ISBLANK($B279),FIND(LEFT(TRIM($A279),1),$A279)-1,0)=6</formula>
    </cfRule>
    <cfRule type="expression" dxfId="107" priority="152">
      <formula>IF(ISBLANK($B279),FIND(LEFT(TRIM($A279),1),$A279)-1,0)=4</formula>
    </cfRule>
    <cfRule type="expression" dxfId="106" priority="151">
      <formula>IF(ISBLANK($B279),FIND(LEFT(TRIM($A279),1),$A279)-1,0)=2</formula>
    </cfRule>
    <cfRule type="expression" dxfId="105" priority="154">
      <formula>IF(ISBLANK($B279),FIND(LEFT(TRIM($A279),1),$A279)-1,0)=8</formula>
    </cfRule>
  </conditionalFormatting>
  <conditionalFormatting sqref="I746:I750">
    <cfRule type="cellIs" dxfId="104" priority="1" operator="greaterThan">
      <formula>0</formula>
    </cfRule>
  </conditionalFormatting>
  <conditionalFormatting sqref="I749:I750">
    <cfRule type="expression" dxfId="103" priority="130">
      <formula>IF(ISBLANK($B749),FIND(LEFT(TRIM($A749),1),$A749)-1,0)=2</formula>
    </cfRule>
    <cfRule type="expression" dxfId="102" priority="131">
      <formula>IF(ISBLANK($B749),FIND(LEFT(TRIM($A749),1),$A749)-1,0)=4</formula>
    </cfRule>
    <cfRule type="expression" dxfId="101" priority="132">
      <formula>IF(ISBLANK($B749),FIND(LEFT(TRIM($A749),1),$A749)-1,0)=6</formula>
    </cfRule>
    <cfRule type="expression" dxfId="100" priority="133">
      <formula>IF(ISBLANK($B749),FIND(LEFT(TRIM($A749),1),$A749)-1,0)=8</formula>
    </cfRule>
    <cfRule type="expression" dxfId="99" priority="134">
      <formula>IF(ISBLANK($B749),FIND(LEFT(TRIM($A749),1),$A749)-1,0)=10</formula>
    </cfRule>
    <cfRule type="expression" dxfId="98" priority="135">
      <formula>IF(ISBLANK($B749),FIND(LEFT(TRIM($A749),1),$A749)-1,0)=12</formula>
    </cfRule>
    <cfRule type="expression" dxfId="97" priority="136">
      <formula>IF(ISBLANK($B749),FIND(LEFT(TRIM($A749),1),$A749)-1,0)=14</formula>
    </cfRule>
    <cfRule type="expression" dxfId="96" priority="137">
      <formula>IF(ISBLANK($B749),FIND(LEFT(TRIM($A749),1),$A749)-1,0)=16</formula>
    </cfRule>
    <cfRule type="expression" dxfId="95" priority="138">
      <formula>IF(ISBLANK($B749),FIND(LEFT(TRIM($A749),1),$A749)-1,0)=18</formula>
    </cfRule>
    <cfRule type="expression" dxfId="94" priority="139">
      <formula>IF(ISBLANK($B749),FIND(LEFT(TRIM($A749),1),$A749)-1,0)=20</formula>
    </cfRule>
    <cfRule type="expression" dxfId="93" priority="140">
      <formula>IF(ISBLANK($B749),FIND(LEFT(TRIM($A749),1),$A749)-1,0)=22</formula>
    </cfRule>
    <cfRule type="expression" dxfId="92" priority="141">
      <formula>IF(ISBLANK($B749),FIND(LEFT(TRIM($A749),1),$A749)-1,0)=24</formula>
    </cfRule>
    <cfRule type="expression" dxfId="91" priority="142">
      <formula>IF(ISBLANK($B749),FIND(LEFT(TRIM($A749),1),$A749)-1,0)=26</formula>
    </cfRule>
    <cfRule type="expression" dxfId="90" priority="143">
      <formula>IF(ISBLANK($B749),FIND(LEFT(TRIM($A749),1),$A749)-1,0)=28</formula>
    </cfRule>
    <cfRule type="expression" dxfId="89" priority="144">
      <formula>IF(ISBLANK($B749),FIND(LEFT(TRIM($A749),1),$A749)-1,0)=30</formula>
    </cfRule>
    <cfRule type="expression" dxfId="88" priority="145">
      <formula>IF(ISBLANK($B749),FIND(LEFT(TRIM($A749),1),$A749)-1,0)=32</formula>
    </cfRule>
    <cfRule type="expression" dxfId="87" priority="146">
      <formula>IF(ISBLANK($B749),FIND(LEFT(TRIM($A749),1),$A749)-1,0)=34</formula>
    </cfRule>
    <cfRule type="expression" dxfId="86" priority="147">
      <formula>IF(ISBLANK($B749),FIND(LEFT(TRIM($A749),1),$A749)-1,0)=36</formula>
    </cfRule>
    <cfRule type="expression" dxfId="85" priority="148">
      <formula>IF(ISBLANK($B749),FIND(LEFT(TRIM($A749),1),$A749)-1,0)=38</formula>
    </cfRule>
    <cfRule type="expression" dxfId="84" priority="129">
      <formula>IF(ISBLANK($B749),FIND(LEFT(TRIM($A749),1),$A749)-1,0)=0</formula>
    </cfRule>
  </conditionalFormatting>
  <conditionalFormatting sqref="I1135:I1136">
    <cfRule type="cellIs" dxfId="83" priority="107" operator="greaterThan">
      <formula>0</formula>
    </cfRule>
  </conditionalFormatting>
  <conditionalFormatting sqref="I1136">
    <cfRule type="expression" dxfId="82" priority="127">
      <formula>IF(ISBLANK($B1136),FIND(LEFT(TRIM($A1136),1),$A1136)-1,0)=38</formula>
    </cfRule>
    <cfRule type="expression" dxfId="81" priority="108">
      <formula>IF(ISBLANK($B1136),FIND(LEFT(TRIM($A1136),1),$A1136)-1,0)=0</formula>
    </cfRule>
    <cfRule type="expression" dxfId="80" priority="121">
      <formula>IF(ISBLANK($B1136),FIND(LEFT(TRIM($A1136),1),$A1136)-1,0)=26</formula>
    </cfRule>
    <cfRule type="expression" dxfId="79" priority="109">
      <formula>IF(ISBLANK($B1136),FIND(LEFT(TRIM($A1136),1),$A1136)-1,0)=2</formula>
    </cfRule>
    <cfRule type="expression" dxfId="78" priority="110">
      <formula>IF(ISBLANK($B1136),FIND(LEFT(TRIM($A1136),1),$A1136)-1,0)=4</formula>
    </cfRule>
    <cfRule type="expression" dxfId="77" priority="111">
      <formula>IF(ISBLANK($B1136),FIND(LEFT(TRIM($A1136),1),$A1136)-1,0)=6</formula>
    </cfRule>
    <cfRule type="expression" dxfId="76" priority="112">
      <formula>IF(ISBLANK($B1136),FIND(LEFT(TRIM($A1136),1),$A1136)-1,0)=8</formula>
    </cfRule>
    <cfRule type="expression" dxfId="75" priority="113">
      <formula>IF(ISBLANK($B1136),FIND(LEFT(TRIM($A1136),1),$A1136)-1,0)=10</formula>
    </cfRule>
    <cfRule type="expression" dxfId="74" priority="116">
      <formula>IF(ISBLANK($B1136),FIND(LEFT(TRIM($A1136),1),$A1136)-1,0)=16</formula>
    </cfRule>
    <cfRule type="expression" dxfId="73" priority="114">
      <formula>IF(ISBLANK($B1136),FIND(LEFT(TRIM($A1136),1),$A1136)-1,0)=12</formula>
    </cfRule>
    <cfRule type="expression" dxfId="72" priority="115">
      <formula>IF(ISBLANK($B1136),FIND(LEFT(TRIM($A1136),1),$A1136)-1,0)=14</formula>
    </cfRule>
    <cfRule type="expression" dxfId="71" priority="117">
      <formula>IF(ISBLANK($B1136),FIND(LEFT(TRIM($A1136),1),$A1136)-1,0)=18</formula>
    </cfRule>
    <cfRule type="expression" dxfId="70" priority="118">
      <formula>IF(ISBLANK($B1136),FIND(LEFT(TRIM($A1136),1),$A1136)-1,0)=20</formula>
    </cfRule>
    <cfRule type="expression" dxfId="69" priority="119">
      <formula>IF(ISBLANK($B1136),FIND(LEFT(TRIM($A1136),1),$A1136)-1,0)=22</formula>
    </cfRule>
    <cfRule type="expression" dxfId="68" priority="120">
      <formula>IF(ISBLANK($B1136),FIND(LEFT(TRIM($A1136),1),$A1136)-1,0)=24</formula>
    </cfRule>
    <cfRule type="expression" dxfId="67" priority="122">
      <formula>IF(ISBLANK($B1136),FIND(LEFT(TRIM($A1136),1),$A1136)-1,0)=28</formula>
    </cfRule>
    <cfRule type="expression" dxfId="66" priority="123">
      <formula>IF(ISBLANK($B1136),FIND(LEFT(TRIM($A1136),1),$A1136)-1,0)=30</formula>
    </cfRule>
    <cfRule type="expression" dxfId="65" priority="124">
      <formula>IF(ISBLANK($B1136),FIND(LEFT(TRIM($A1136),1),$A1136)-1,0)=32</formula>
    </cfRule>
    <cfRule type="expression" dxfId="64" priority="125">
      <formula>IF(ISBLANK($B1136),FIND(LEFT(TRIM($A1136),1),$A1136)-1,0)=34</formula>
    </cfRule>
    <cfRule type="expression" dxfId="63" priority="126">
      <formula>IF(ISBLANK($B1136),FIND(LEFT(TRIM($A1136),1),$A1136)-1,0)=36</formula>
    </cfRule>
  </conditionalFormatting>
  <conditionalFormatting sqref="I1250:I1255">
    <cfRule type="cellIs" dxfId="62" priority="86" operator="greaterThan">
      <formula>0</formula>
    </cfRule>
  </conditionalFormatting>
  <conditionalFormatting sqref="I1255">
    <cfRule type="expression" dxfId="61" priority="104">
      <formula>IF(ISBLANK($B1255),FIND(LEFT(TRIM($A1255),1),$A1255)-1,0)=34</formula>
    </cfRule>
    <cfRule type="expression" dxfId="60" priority="103">
      <formula>IF(ISBLANK($B1255),FIND(LEFT(TRIM($A1255),1),$A1255)-1,0)=32</formula>
    </cfRule>
    <cfRule type="expression" dxfId="59" priority="102">
      <formula>IF(ISBLANK($B1255),FIND(LEFT(TRIM($A1255),1),$A1255)-1,0)=30</formula>
    </cfRule>
    <cfRule type="expression" dxfId="58" priority="101">
      <formula>IF(ISBLANK($B1255),FIND(LEFT(TRIM($A1255),1),$A1255)-1,0)=28</formula>
    </cfRule>
    <cfRule type="expression" dxfId="57" priority="100">
      <formula>IF(ISBLANK($B1255),FIND(LEFT(TRIM($A1255),1),$A1255)-1,0)=26</formula>
    </cfRule>
    <cfRule type="expression" dxfId="56" priority="99">
      <formula>IF(ISBLANK($B1255),FIND(LEFT(TRIM($A1255),1),$A1255)-1,0)=24</formula>
    </cfRule>
    <cfRule type="expression" dxfId="55" priority="98">
      <formula>IF(ISBLANK($B1255),FIND(LEFT(TRIM($A1255),1),$A1255)-1,0)=22</formula>
    </cfRule>
    <cfRule type="expression" dxfId="54" priority="97">
      <formula>IF(ISBLANK($B1255),FIND(LEFT(TRIM($A1255),1),$A1255)-1,0)=20</formula>
    </cfRule>
    <cfRule type="expression" dxfId="53" priority="95">
      <formula>IF(ISBLANK($B1255),FIND(LEFT(TRIM($A1255),1),$A1255)-1,0)=16</formula>
    </cfRule>
    <cfRule type="expression" dxfId="52" priority="105">
      <formula>IF(ISBLANK($B1255),FIND(LEFT(TRIM($A1255),1),$A1255)-1,0)=36</formula>
    </cfRule>
    <cfRule type="expression" dxfId="51" priority="93">
      <formula>IF(ISBLANK($B1255),FIND(LEFT(TRIM($A1255),1),$A1255)-1,0)=12</formula>
    </cfRule>
    <cfRule type="expression" dxfId="50" priority="92">
      <formula>IF(ISBLANK($B1255),FIND(LEFT(TRIM($A1255),1),$A1255)-1,0)=10</formula>
    </cfRule>
    <cfRule type="expression" dxfId="49" priority="91">
      <formula>IF(ISBLANK($B1255),FIND(LEFT(TRIM($A1255),1),$A1255)-1,0)=8</formula>
    </cfRule>
    <cfRule type="expression" dxfId="48" priority="90">
      <formula>IF(ISBLANK($B1255),FIND(LEFT(TRIM($A1255),1),$A1255)-1,0)=6</formula>
    </cfRule>
    <cfRule type="expression" dxfId="47" priority="89">
      <formula>IF(ISBLANK($B1255),FIND(LEFT(TRIM($A1255),1),$A1255)-1,0)=4</formula>
    </cfRule>
    <cfRule type="expression" dxfId="46" priority="88">
      <formula>IF(ISBLANK($B1255),FIND(LEFT(TRIM($A1255),1),$A1255)-1,0)=2</formula>
    </cfRule>
    <cfRule type="expression" dxfId="45" priority="87">
      <formula>IF(ISBLANK($B1255),FIND(LEFT(TRIM($A1255),1),$A1255)-1,0)=0</formula>
    </cfRule>
    <cfRule type="expression" dxfId="44" priority="96">
      <formula>IF(ISBLANK($B1255),FIND(LEFT(TRIM($A1255),1),$A1255)-1,0)=18</formula>
    </cfRule>
    <cfRule type="expression" dxfId="43" priority="94">
      <formula>IF(ISBLANK($B1255),FIND(LEFT(TRIM($A1255),1),$A1255)-1,0)=14</formula>
    </cfRule>
    <cfRule type="expression" dxfId="42" priority="106">
      <formula>IF(ISBLANK($B1255),FIND(LEFT(TRIM($A1255),1),$A1255)-1,0)=38</formula>
    </cfRule>
  </conditionalFormatting>
  <conditionalFormatting sqref="I1403:I1413">
    <cfRule type="cellIs" dxfId="41" priority="65" operator="greaterThan">
      <formula>0</formula>
    </cfRule>
  </conditionalFormatting>
  <conditionalFormatting sqref="I1413">
    <cfRule type="expression" dxfId="40" priority="68">
      <formula>IF(ISBLANK($B1413),FIND(LEFT(TRIM($A1413),1),$A1413)-1,0)=4</formula>
    </cfRule>
    <cfRule type="expression" dxfId="39" priority="85">
      <formula>IF(ISBLANK($B1413),FIND(LEFT(TRIM($A1413),1),$A1413)-1,0)=38</formula>
    </cfRule>
    <cfRule type="expression" dxfId="38" priority="84">
      <formula>IF(ISBLANK($B1413),FIND(LEFT(TRIM($A1413),1),$A1413)-1,0)=36</formula>
    </cfRule>
    <cfRule type="expression" dxfId="37" priority="70">
      <formula>IF(ISBLANK($B1413),FIND(LEFT(TRIM($A1413),1),$A1413)-1,0)=8</formula>
    </cfRule>
    <cfRule type="expression" dxfId="36" priority="66">
      <formula>IF(ISBLANK($B1413),FIND(LEFT(TRIM($A1413),1),$A1413)-1,0)=0</formula>
    </cfRule>
    <cfRule type="expression" dxfId="35" priority="67">
      <formula>IF(ISBLANK($B1413),FIND(LEFT(TRIM($A1413),1),$A1413)-1,0)=2</formula>
    </cfRule>
    <cfRule type="expression" dxfId="34" priority="69">
      <formula>IF(ISBLANK($B1413),FIND(LEFT(TRIM($A1413),1),$A1413)-1,0)=6</formula>
    </cfRule>
    <cfRule type="expression" dxfId="33" priority="71">
      <formula>IF(ISBLANK($B1413),FIND(LEFT(TRIM($A1413),1),$A1413)-1,0)=10</formula>
    </cfRule>
    <cfRule type="expression" dxfId="32" priority="72">
      <formula>IF(ISBLANK($B1413),FIND(LEFT(TRIM($A1413),1),$A1413)-1,0)=12</formula>
    </cfRule>
    <cfRule type="expression" dxfId="31" priority="73">
      <formula>IF(ISBLANK($B1413),FIND(LEFT(TRIM($A1413),1),$A1413)-1,0)=14</formula>
    </cfRule>
    <cfRule type="expression" dxfId="30" priority="74">
      <formula>IF(ISBLANK($B1413),FIND(LEFT(TRIM($A1413),1),$A1413)-1,0)=16</formula>
    </cfRule>
    <cfRule type="expression" dxfId="29" priority="79">
      <formula>IF(ISBLANK($B1413),FIND(LEFT(TRIM($A1413),1),$A1413)-1,0)=26</formula>
    </cfRule>
    <cfRule type="expression" dxfId="28" priority="75">
      <formula>IF(ISBLANK($B1413),FIND(LEFT(TRIM($A1413),1),$A1413)-1,0)=18</formula>
    </cfRule>
    <cfRule type="expression" dxfId="27" priority="76">
      <formula>IF(ISBLANK($B1413),FIND(LEFT(TRIM($A1413),1),$A1413)-1,0)=20</formula>
    </cfRule>
    <cfRule type="expression" dxfId="26" priority="77">
      <formula>IF(ISBLANK($B1413),FIND(LEFT(TRIM($A1413),1),$A1413)-1,0)=22</formula>
    </cfRule>
    <cfRule type="expression" dxfId="25" priority="78">
      <formula>IF(ISBLANK($B1413),FIND(LEFT(TRIM($A1413),1),$A1413)-1,0)=24</formula>
    </cfRule>
    <cfRule type="expression" dxfId="24" priority="80">
      <formula>IF(ISBLANK($B1413),FIND(LEFT(TRIM($A1413),1),$A1413)-1,0)=28</formula>
    </cfRule>
    <cfRule type="expression" dxfId="23" priority="81">
      <formula>IF(ISBLANK($B1413),FIND(LEFT(TRIM($A1413),1),$A1413)-1,0)=30</formula>
    </cfRule>
    <cfRule type="expression" dxfId="22" priority="82">
      <formula>IF(ISBLANK($B1413),FIND(LEFT(TRIM($A1413),1),$A1413)-1,0)=32</formula>
    </cfRule>
    <cfRule type="expression" dxfId="21" priority="83">
      <formula>IF(ISBLANK($B1413),FIND(LEFT(TRIM($A1413),1),$A1413)-1,0)=34</formula>
    </cfRule>
  </conditionalFormatting>
  <conditionalFormatting sqref="I1437:I1444">
    <cfRule type="cellIs" dxfId="20" priority="44" operator="greaterThan">
      <formula>0</formula>
    </cfRule>
  </conditionalFormatting>
  <conditionalFormatting sqref="I1444">
    <cfRule type="expression" dxfId="19" priority="60">
      <formula>IF(ISBLANK($B1444),FIND(LEFT(TRIM($A1444),1),$A1444)-1,0)=30</formula>
    </cfRule>
    <cfRule type="expression" dxfId="18" priority="59">
      <formula>IF(ISBLANK($B1444),FIND(LEFT(TRIM($A1444),1),$A1444)-1,0)=28</formula>
    </cfRule>
    <cfRule type="expression" dxfId="17" priority="58">
      <formula>IF(ISBLANK($B1444),FIND(LEFT(TRIM($A1444),1),$A1444)-1,0)=26</formula>
    </cfRule>
    <cfRule type="expression" dxfId="16" priority="57">
      <formula>IF(ISBLANK($B1444),FIND(LEFT(TRIM($A1444),1),$A1444)-1,0)=24</formula>
    </cfRule>
    <cfRule type="expression" dxfId="15" priority="64">
      <formula>IF(ISBLANK($B1444),FIND(LEFT(TRIM($A1444),1),$A1444)-1,0)=38</formula>
    </cfRule>
    <cfRule type="expression" dxfId="14" priority="56">
      <formula>IF(ISBLANK($B1444),FIND(LEFT(TRIM($A1444),1),$A1444)-1,0)=22</formula>
    </cfRule>
    <cfRule type="expression" dxfId="13" priority="55">
      <formula>IF(ISBLANK($B1444),FIND(LEFT(TRIM($A1444),1),$A1444)-1,0)=20</formula>
    </cfRule>
    <cfRule type="expression" dxfId="12" priority="54">
      <formula>IF(ISBLANK($B1444),FIND(LEFT(TRIM($A1444),1),$A1444)-1,0)=18</formula>
    </cfRule>
    <cfRule type="expression" dxfId="11" priority="53">
      <formula>IF(ISBLANK($B1444),FIND(LEFT(TRIM($A1444),1),$A1444)-1,0)=16</formula>
    </cfRule>
    <cfRule type="expression" dxfId="10" priority="52">
      <formula>IF(ISBLANK($B1444),FIND(LEFT(TRIM($A1444),1),$A1444)-1,0)=14</formula>
    </cfRule>
    <cfRule type="expression" dxfId="9" priority="51">
      <formula>IF(ISBLANK($B1444),FIND(LEFT(TRIM($A1444),1),$A1444)-1,0)=12</formula>
    </cfRule>
    <cfRule type="expression" dxfId="8" priority="50">
      <formula>IF(ISBLANK($B1444),FIND(LEFT(TRIM($A1444),1),$A1444)-1,0)=10</formula>
    </cfRule>
    <cfRule type="expression" dxfId="7" priority="49">
      <formula>IF(ISBLANK($B1444),FIND(LEFT(TRIM($A1444),1),$A1444)-1,0)=8</formula>
    </cfRule>
    <cfRule type="expression" dxfId="6" priority="62">
      <formula>IF(ISBLANK($B1444),FIND(LEFT(TRIM($A1444),1),$A1444)-1,0)=34</formula>
    </cfRule>
    <cfRule type="expression" dxfId="5" priority="63">
      <formula>IF(ISBLANK($B1444),FIND(LEFT(TRIM($A1444),1),$A1444)-1,0)=36</formula>
    </cfRule>
    <cfRule type="expression" dxfId="4" priority="47">
      <formula>IF(ISBLANK($B1444),FIND(LEFT(TRIM($A1444),1),$A1444)-1,0)=4</formula>
    </cfRule>
    <cfRule type="expression" dxfId="3" priority="46">
      <formula>IF(ISBLANK($B1444),FIND(LEFT(TRIM($A1444),1),$A1444)-1,0)=2</formula>
    </cfRule>
    <cfRule type="expression" dxfId="2" priority="45">
      <formula>IF(ISBLANK($B1444),FIND(LEFT(TRIM($A1444),1),$A1444)-1,0)=0</formula>
    </cfRule>
    <cfRule type="expression" dxfId="1" priority="48">
      <formula>IF(ISBLANK($B1444),FIND(LEFT(TRIM($A1444),1),$A1444)-1,0)=6</formula>
    </cfRule>
    <cfRule type="expression" dxfId="0" priority="61">
      <formula>IF(ISBLANK($B1444),FIND(LEFT(TRIM($A1444),1),$A1444)-1,0)=32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0FE9-C42E-4D14-B46F-09FAEF09F0FD}">
  <dimension ref="B2:T29"/>
  <sheetViews>
    <sheetView showGridLines="0" zoomScale="70" zoomScaleNormal="70" workbookViewId="0">
      <selection activeCell="E21" sqref="E21"/>
    </sheetView>
  </sheetViews>
  <sheetFormatPr defaultRowHeight="14.5" x14ac:dyDescent="0.35"/>
  <cols>
    <col min="1" max="1" width="2.6328125" customWidth="1"/>
    <col min="2" max="2" width="19.1796875" customWidth="1"/>
    <col min="3" max="3" width="8" customWidth="1"/>
    <col min="4" max="13" width="12.453125" customWidth="1"/>
    <col min="14" max="14" width="14.7265625" customWidth="1"/>
    <col min="15" max="15" width="11.36328125" customWidth="1"/>
    <col min="16" max="16" width="13.90625" customWidth="1"/>
    <col min="17" max="17" width="12.08984375" customWidth="1"/>
    <col min="18" max="18" width="12.08984375" bestFit="1" customWidth="1"/>
    <col min="19" max="19" width="11" customWidth="1"/>
    <col min="20" max="20" width="11.453125" customWidth="1"/>
    <col min="21" max="22" width="11.36328125" customWidth="1"/>
  </cols>
  <sheetData>
    <row r="2" spans="2:20" ht="21" customHeight="1" x14ac:dyDescent="0.35">
      <c r="B2" s="114" t="s">
        <v>2686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</row>
    <row r="3" spans="2:20" ht="28.4" customHeight="1" x14ac:dyDescent="0.35">
      <c r="B3" s="89" t="s">
        <v>2687</v>
      </c>
      <c r="C3" s="89" t="s">
        <v>2688</v>
      </c>
      <c r="D3" s="89" t="s">
        <v>2689</v>
      </c>
      <c r="E3" s="89" t="s">
        <v>2690</v>
      </c>
      <c r="F3" s="89" t="s">
        <v>2691</v>
      </c>
      <c r="G3" s="89" t="s">
        <v>2690</v>
      </c>
      <c r="H3" s="90" t="s">
        <v>2692</v>
      </c>
      <c r="I3" s="89" t="s">
        <v>2690</v>
      </c>
      <c r="J3" s="89" t="s">
        <v>2693</v>
      </c>
      <c r="K3" s="89" t="s">
        <v>2690</v>
      </c>
      <c r="L3" s="89" t="s">
        <v>2694</v>
      </c>
      <c r="M3" s="89" t="s">
        <v>2690</v>
      </c>
      <c r="N3" s="89" t="s">
        <v>2695</v>
      </c>
      <c r="O3" s="89" t="s">
        <v>2690</v>
      </c>
      <c r="P3" s="89" t="s">
        <v>2696</v>
      </c>
      <c r="Q3" s="89" t="s">
        <v>2690</v>
      </c>
      <c r="R3" s="91" t="s">
        <v>2697</v>
      </c>
      <c r="S3" s="89" t="s">
        <v>2690</v>
      </c>
      <c r="T3" s="91" t="s">
        <v>2679</v>
      </c>
    </row>
    <row r="4" spans="2:20" ht="18" customHeight="1" x14ac:dyDescent="0.35">
      <c r="B4" s="89" t="s">
        <v>2698</v>
      </c>
      <c r="C4" s="89"/>
      <c r="D4" s="92">
        <v>86.214200000000005</v>
      </c>
      <c r="E4" s="92">
        <f>1/2*(0.6*1.2)</f>
        <v>0.36</v>
      </c>
      <c r="F4" s="92">
        <v>117.4783</v>
      </c>
      <c r="G4" s="92">
        <f>1/2*(0.6*1.2)</f>
        <v>0.36</v>
      </c>
      <c r="H4" s="93">
        <v>103.1957</v>
      </c>
      <c r="I4" s="92">
        <f>1/2*(0.6*1.2)</f>
        <v>0.36</v>
      </c>
      <c r="J4" s="92">
        <v>53.747700000000002</v>
      </c>
      <c r="K4" s="92">
        <f>1/2*(0.6*1.2)</f>
        <v>0.36</v>
      </c>
      <c r="L4" s="92">
        <f>128.5367+13.5317+5.4</f>
        <v>147.4684</v>
      </c>
      <c r="M4" s="92">
        <f>1/2*(0.6*1.2)</f>
        <v>0.36</v>
      </c>
      <c r="N4" s="92">
        <v>112.6832</v>
      </c>
      <c r="O4" s="92">
        <f>1/2*(0.6*1.2)</f>
        <v>0.36</v>
      </c>
      <c r="P4" s="92">
        <v>77.814599999999999</v>
      </c>
      <c r="Q4" s="92">
        <f>1/2*(0.6*1.2)</f>
        <v>0.36</v>
      </c>
      <c r="R4" s="92">
        <v>97.548500000000004</v>
      </c>
      <c r="S4" s="92">
        <f>1/2*(0.6*1.2)</f>
        <v>0.36</v>
      </c>
      <c r="T4" s="92">
        <f>SUM(D4:R4)</f>
        <v>798.67060000000015</v>
      </c>
    </row>
    <row r="5" spans="2:20" ht="18" customHeight="1" x14ac:dyDescent="0.35">
      <c r="B5" s="94" t="s">
        <v>2699</v>
      </c>
      <c r="C5" s="94">
        <v>1.5</v>
      </c>
      <c r="D5" s="95">
        <f>$D$4*C5</f>
        <v>129.32130000000001</v>
      </c>
      <c r="E5" s="95">
        <f>E4*96.37</f>
        <v>34.693199999999997</v>
      </c>
      <c r="F5" s="95">
        <f>$F$4*C5</f>
        <v>176.21745000000001</v>
      </c>
      <c r="G5" s="96">
        <f>G4*231.61</f>
        <v>83.379599999999996</v>
      </c>
      <c r="H5" s="96">
        <f>$H$4*C5</f>
        <v>154.79355000000001</v>
      </c>
      <c r="I5" s="97">
        <f>I4*127.86</f>
        <v>46.029599999999995</v>
      </c>
      <c r="J5" s="95">
        <f>$J$4*C5</f>
        <v>80.621549999999999</v>
      </c>
      <c r="K5" s="95">
        <f>K4*35.53</f>
        <v>12.790799999999999</v>
      </c>
      <c r="L5" s="95">
        <f>$L$4*C5</f>
        <v>221.20260000000002</v>
      </c>
      <c r="M5" s="95">
        <f>M4*206.57</f>
        <v>74.365200000000002</v>
      </c>
      <c r="N5" s="95">
        <f>$N$4*C5</f>
        <v>169.0248</v>
      </c>
      <c r="O5" s="95">
        <f>O4*251.14</f>
        <v>90.410399999999996</v>
      </c>
      <c r="P5" s="95">
        <f>$P$4*C5</f>
        <v>116.72190000000001</v>
      </c>
      <c r="Q5" s="95">
        <f>Q4*178.28</f>
        <v>64.180800000000005</v>
      </c>
      <c r="R5" s="95">
        <f>$R$4*C5</f>
        <v>146.32275000000001</v>
      </c>
      <c r="S5" s="95">
        <f>S4*62.9</f>
        <v>22.643999999999998</v>
      </c>
      <c r="T5" s="95">
        <f>SUM(D5:S5)</f>
        <v>1622.7194999999999</v>
      </c>
    </row>
    <row r="6" spans="2:20" ht="24" customHeight="1" x14ac:dyDescent="0.35">
      <c r="B6" s="94" t="s">
        <v>2700</v>
      </c>
      <c r="C6" s="94">
        <v>4.3</v>
      </c>
      <c r="D6" s="95">
        <f>$D$4*C6</f>
        <v>370.72106000000002</v>
      </c>
      <c r="E6" s="95"/>
      <c r="F6" s="95">
        <f>$F$4*C6</f>
        <v>505.15669000000003</v>
      </c>
      <c r="G6" s="96"/>
      <c r="H6" s="96">
        <f>$H$4*C6</f>
        <v>443.74151000000001</v>
      </c>
      <c r="I6" s="97"/>
      <c r="J6" s="95">
        <f>$J$4*C6</f>
        <v>231.11510999999999</v>
      </c>
      <c r="K6" s="95"/>
      <c r="L6" s="95">
        <f>$L$4*C6</f>
        <v>634.11411999999996</v>
      </c>
      <c r="M6" s="95"/>
      <c r="N6" s="95">
        <f>$N$4*C6</f>
        <v>484.53775999999999</v>
      </c>
      <c r="O6" s="95"/>
      <c r="P6" s="95">
        <f>$P$4*C6</f>
        <v>334.60278</v>
      </c>
      <c r="Q6" s="95"/>
      <c r="R6" s="95">
        <f>$R$4*C6</f>
        <v>419.45855</v>
      </c>
      <c r="S6" s="95"/>
      <c r="T6" s="95">
        <f>SUM(D6:S6)</f>
        <v>3423.4475800000005</v>
      </c>
    </row>
    <row r="7" spans="2:20" ht="23.75" customHeight="1" x14ac:dyDescent="0.35">
      <c r="B7" s="94" t="s">
        <v>2701</v>
      </c>
      <c r="C7" s="94">
        <v>4.3</v>
      </c>
      <c r="D7" s="95">
        <f>$D$4*C7</f>
        <v>370.72106000000002</v>
      </c>
      <c r="E7" s="95"/>
      <c r="F7" s="95">
        <f>$F$4*C7</f>
        <v>505.15669000000003</v>
      </c>
      <c r="G7" s="96"/>
      <c r="H7" s="96">
        <f>$H$4*C7</f>
        <v>443.74151000000001</v>
      </c>
      <c r="I7" s="97"/>
      <c r="J7" s="95">
        <f>$J$4*C7</f>
        <v>231.11510999999999</v>
      </c>
      <c r="K7" s="95"/>
      <c r="L7" s="95">
        <f>$L$4*C7</f>
        <v>634.11411999999996</v>
      </c>
      <c r="M7" s="95"/>
      <c r="N7" s="95">
        <f>$N$4*C7</f>
        <v>484.53775999999999</v>
      </c>
      <c r="O7" s="95"/>
      <c r="P7" s="95">
        <f>$P$4*C7</f>
        <v>334.60278</v>
      </c>
      <c r="Q7" s="95"/>
      <c r="R7" s="95">
        <f>$R$4*C7</f>
        <v>419.45855</v>
      </c>
      <c r="S7" s="95"/>
      <c r="T7" s="95">
        <f>SUM(D7:S7)</f>
        <v>3423.4475800000005</v>
      </c>
    </row>
    <row r="8" spans="2:20" ht="26.15" customHeight="1" x14ac:dyDescent="0.35">
      <c r="B8" s="94" t="s">
        <v>2702</v>
      </c>
      <c r="C8" s="94">
        <v>4.7</v>
      </c>
      <c r="D8" s="95">
        <f>$D$4*C8</f>
        <v>405.20674000000002</v>
      </c>
      <c r="E8" s="95"/>
      <c r="F8" s="95">
        <f>$F$4*C8</f>
        <v>552.14801</v>
      </c>
      <c r="G8" s="96"/>
      <c r="H8" s="96">
        <f>$H$4*C8</f>
        <v>485.01979</v>
      </c>
      <c r="I8" s="97"/>
      <c r="J8" s="95">
        <f>$J$4*C8</f>
        <v>252.61419000000001</v>
      </c>
      <c r="K8" s="95"/>
      <c r="L8" s="95">
        <f>$L$4*C8</f>
        <v>693.10148000000004</v>
      </c>
      <c r="M8" s="95"/>
      <c r="N8" s="95">
        <f>$N$4*C8</f>
        <v>529.61104</v>
      </c>
      <c r="O8" s="95"/>
      <c r="P8" s="95">
        <f>$P$4*C8</f>
        <v>365.72862000000003</v>
      </c>
      <c r="Q8" s="95"/>
      <c r="R8" s="95">
        <f>$R$4*C8</f>
        <v>458.47795000000002</v>
      </c>
      <c r="S8" s="95"/>
      <c r="T8" s="95">
        <f>SUM(D8:S8)</f>
        <v>3741.9078199999999</v>
      </c>
    </row>
    <row r="9" spans="2:20" ht="18" customHeight="1" x14ac:dyDescent="0.4">
      <c r="D9" s="98"/>
      <c r="E9" s="98"/>
      <c r="F9" s="98"/>
      <c r="G9" s="98"/>
      <c r="H9" s="98"/>
      <c r="I9" s="99"/>
      <c r="J9" s="98"/>
      <c r="K9" s="98"/>
      <c r="L9" s="98"/>
      <c r="M9" s="98"/>
      <c r="N9" s="98"/>
      <c r="O9" s="98"/>
      <c r="P9" s="98"/>
      <c r="Q9" s="98"/>
      <c r="R9" s="98"/>
      <c r="S9" s="98"/>
    </row>
    <row r="10" spans="2:20" ht="18" customHeight="1" x14ac:dyDescent="0.35">
      <c r="H10" s="100"/>
      <c r="I10" s="100"/>
    </row>
    <row r="11" spans="2:20" ht="26.75" customHeight="1" x14ac:dyDescent="0.35">
      <c r="B11" s="115" t="s">
        <v>2703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</row>
    <row r="12" spans="2:20" ht="39" customHeight="1" x14ac:dyDescent="0.35">
      <c r="B12" s="101" t="s">
        <v>2687</v>
      </c>
      <c r="C12" s="101" t="s">
        <v>2688</v>
      </c>
      <c r="D12" s="116" t="s">
        <v>2689</v>
      </c>
      <c r="E12" s="116"/>
      <c r="F12" s="116" t="s">
        <v>2691</v>
      </c>
      <c r="G12" s="116"/>
      <c r="H12" s="117" t="s">
        <v>2692</v>
      </c>
      <c r="I12" s="117"/>
      <c r="J12" s="116" t="s">
        <v>2693</v>
      </c>
      <c r="K12" s="116"/>
      <c r="L12" s="116" t="s">
        <v>2694</v>
      </c>
      <c r="M12" s="116"/>
      <c r="N12" s="116" t="s">
        <v>2695</v>
      </c>
      <c r="O12" s="116"/>
      <c r="P12" s="116" t="s">
        <v>2696</v>
      </c>
      <c r="Q12" s="116"/>
      <c r="R12" s="101" t="s">
        <v>2697</v>
      </c>
      <c r="S12" s="101"/>
      <c r="T12" s="101" t="s">
        <v>2704</v>
      </c>
    </row>
    <row r="13" spans="2:20" ht="27" customHeight="1" x14ac:dyDescent="0.35">
      <c r="B13" s="102" t="s">
        <v>2705</v>
      </c>
      <c r="C13" s="102"/>
      <c r="D13" s="103">
        <v>86.214200000000005</v>
      </c>
      <c r="E13" s="103"/>
      <c r="F13" s="103">
        <v>117.4783</v>
      </c>
      <c r="G13" s="103"/>
      <c r="H13" s="104">
        <v>103.1957</v>
      </c>
      <c r="I13" s="104"/>
      <c r="J13" s="103">
        <v>53.747700000000002</v>
      </c>
      <c r="K13" s="103"/>
      <c r="L13" s="103">
        <f>128.5367+13.5317+5.4</f>
        <v>147.4684</v>
      </c>
      <c r="M13" s="103"/>
      <c r="N13" s="103">
        <v>112.6832</v>
      </c>
      <c r="O13" s="103"/>
      <c r="P13" s="103">
        <v>77.814599999999999</v>
      </c>
      <c r="Q13" s="103"/>
      <c r="R13" s="103">
        <v>97.548500000000004</v>
      </c>
      <c r="S13" s="103"/>
      <c r="T13" s="103">
        <f>SUM(D13:R13)</f>
        <v>796.15059999999994</v>
      </c>
    </row>
    <row r="14" spans="2:20" ht="28.5" customHeight="1" x14ac:dyDescent="0.35">
      <c r="B14" s="105"/>
      <c r="C14" s="105"/>
      <c r="D14" s="106" t="s">
        <v>2570</v>
      </c>
      <c r="E14" s="106" t="s">
        <v>2706</v>
      </c>
      <c r="F14" s="106" t="s">
        <v>2570</v>
      </c>
      <c r="G14" s="106" t="s">
        <v>2706</v>
      </c>
      <c r="H14" s="107" t="s">
        <v>2570</v>
      </c>
      <c r="I14" s="111" t="s">
        <v>2706</v>
      </c>
      <c r="J14" s="106" t="s">
        <v>2570</v>
      </c>
      <c r="K14" s="106" t="s">
        <v>2706</v>
      </c>
      <c r="L14" s="106" t="s">
        <v>2570</v>
      </c>
      <c r="M14" s="106" t="s">
        <v>2706</v>
      </c>
      <c r="N14" s="106" t="s">
        <v>2570</v>
      </c>
      <c r="O14" s="106" t="s">
        <v>2706</v>
      </c>
      <c r="P14" s="106" t="s">
        <v>2570</v>
      </c>
      <c r="Q14" s="106" t="s">
        <v>2706</v>
      </c>
      <c r="R14" s="106" t="s">
        <v>2570</v>
      </c>
      <c r="S14" s="106" t="s">
        <v>2706</v>
      </c>
      <c r="T14" s="106" t="s">
        <v>2679</v>
      </c>
    </row>
    <row r="15" spans="2:20" ht="30.9" customHeight="1" x14ac:dyDescent="0.35">
      <c r="B15" s="108" t="s">
        <v>2699</v>
      </c>
      <c r="C15" s="108">
        <v>1.5</v>
      </c>
      <c r="D15" s="109">
        <f>(D5+E5)/$T$5</f>
        <v>0.10107384547976407</v>
      </c>
      <c r="E15" s="109">
        <v>1</v>
      </c>
      <c r="F15" s="109">
        <f>(F5+G5)/$T$5</f>
        <v>0.15997653938342396</v>
      </c>
      <c r="G15" s="109">
        <v>0.5</v>
      </c>
      <c r="H15" s="109">
        <f>(H5+I5)/$T$5</f>
        <v>0.12375715581158667</v>
      </c>
      <c r="I15" s="109">
        <v>0.15</v>
      </c>
      <c r="J15" s="109">
        <f>(J5+K5)/$T$5</f>
        <v>5.7565309346439733E-2</v>
      </c>
      <c r="K15" s="109"/>
      <c r="L15" s="109">
        <f>(L5+M5)/$T$5</f>
        <v>0.18214349430077104</v>
      </c>
      <c r="M15" s="109"/>
      <c r="N15" s="109">
        <f>(N5+O5)/$T$5</f>
        <v>0.15987679940987953</v>
      </c>
      <c r="O15" s="109"/>
      <c r="P15" s="109">
        <f>(P5+Q5)/$T$5</f>
        <v>0.11148118944771417</v>
      </c>
      <c r="Q15" s="109"/>
      <c r="R15" s="109">
        <f>(R5+S5)/$T$5</f>
        <v>0.10412566682042092</v>
      </c>
      <c r="S15" s="109"/>
      <c r="T15" s="110">
        <f>(E15*D15)+(G15*F15)+(I15*H15)+(K15*J15)+(M15*L15)+(O15*N15)+(Q15*P15)+(S15*R15)</f>
        <v>0.19962568854321405</v>
      </c>
    </row>
    <row r="16" spans="2:20" ht="30.9" customHeight="1" x14ac:dyDescent="0.35">
      <c r="B16" s="108" t="s">
        <v>2700</v>
      </c>
      <c r="C16" s="108">
        <v>4.3</v>
      </c>
      <c r="D16" s="109">
        <f t="shared" ref="D16" si="0">D6/$T$6</f>
        <v>0.10828880867514261</v>
      </c>
      <c r="E16" s="109"/>
      <c r="F16" s="109">
        <f>F6/$T$6</f>
        <v>0.14755788666114172</v>
      </c>
      <c r="G16" s="109"/>
      <c r="H16" s="109">
        <f>H6/$T$6</f>
        <v>0.12961831593168427</v>
      </c>
      <c r="I16" s="109"/>
      <c r="J16" s="109">
        <f>J6/$T$6</f>
        <v>6.750946366177453E-2</v>
      </c>
      <c r="K16" s="109"/>
      <c r="L16" s="109">
        <f>L6/$T$6</f>
        <v>0.18522676488593989</v>
      </c>
      <c r="M16" s="109"/>
      <c r="N16" s="109">
        <f>N6/$T$6</f>
        <v>0.14153503118631072</v>
      </c>
      <c r="O16" s="109"/>
      <c r="P16" s="109">
        <f>P6/$T$6</f>
        <v>9.7738543436379985E-2</v>
      </c>
      <c r="Q16" s="109"/>
      <c r="R16" s="109">
        <f>R6/$T$6</f>
        <v>0.12252518556162614</v>
      </c>
      <c r="S16" s="109"/>
      <c r="T16" s="110">
        <f t="shared" ref="T16:T18" si="1">(E16*D16)+(G16*F16)+(I16*H16)+(K16*J16)+(M16*L16)+(O16*N16)+(Q16*P16)+(S16*R16)</f>
        <v>0</v>
      </c>
    </row>
    <row r="17" spans="2:20" ht="30.9" customHeight="1" x14ac:dyDescent="0.35">
      <c r="B17" s="108" t="s">
        <v>2701</v>
      </c>
      <c r="C17" s="108">
        <v>4.3</v>
      </c>
      <c r="D17" s="109">
        <f t="shared" ref="D17" si="2">D7/$T$7</f>
        <v>0.10828880867514261</v>
      </c>
      <c r="E17" s="109"/>
      <c r="F17" s="109">
        <f>F7/$T$7</f>
        <v>0.14755788666114172</v>
      </c>
      <c r="G17" s="109"/>
      <c r="H17" s="109">
        <f>H7/$T$7</f>
        <v>0.12961831593168427</v>
      </c>
      <c r="I17" s="109"/>
      <c r="J17" s="109">
        <f>J7/$T$7</f>
        <v>6.750946366177453E-2</v>
      </c>
      <c r="K17" s="109"/>
      <c r="L17" s="109">
        <f>L7/$T$7</f>
        <v>0.18522676488593989</v>
      </c>
      <c r="M17" s="109"/>
      <c r="N17" s="109">
        <f>N7/$T$7</f>
        <v>0.14153503118631072</v>
      </c>
      <c r="O17" s="109"/>
      <c r="P17" s="109">
        <f>P7/$T$7</f>
        <v>9.7738543436379985E-2</v>
      </c>
      <c r="Q17" s="109"/>
      <c r="R17" s="109">
        <f>R7/$T$7</f>
        <v>0.12252518556162614</v>
      </c>
      <c r="S17" s="109"/>
      <c r="T17" s="110">
        <f t="shared" si="1"/>
        <v>0</v>
      </c>
    </row>
    <row r="18" spans="2:20" ht="30.9" customHeight="1" x14ac:dyDescent="0.35">
      <c r="B18" s="108" t="s">
        <v>2702</v>
      </c>
      <c r="C18" s="108">
        <v>4.7</v>
      </c>
      <c r="D18" s="109">
        <f t="shared" ref="D18" si="3">D8/$T$8</f>
        <v>0.10828880867514262</v>
      </c>
      <c r="E18" s="109"/>
      <c r="F18" s="109">
        <f>F8/$T$8</f>
        <v>0.14755788666114175</v>
      </c>
      <c r="G18" s="109"/>
      <c r="H18" s="109">
        <f>H8/$T$8</f>
        <v>0.1296183159316843</v>
      </c>
      <c r="I18" s="109"/>
      <c r="J18" s="109">
        <f>J8/$T$8</f>
        <v>6.7509463661774544E-2</v>
      </c>
      <c r="K18" s="109"/>
      <c r="L18" s="109">
        <f>L8/$T$8</f>
        <v>0.18522676488593995</v>
      </c>
      <c r="M18" s="109"/>
      <c r="N18" s="109">
        <f>N8/$T$8</f>
        <v>0.14153503118631072</v>
      </c>
      <c r="O18" s="109"/>
      <c r="P18" s="109">
        <f>P8/$T$8</f>
        <v>9.7738543436380013E-2</v>
      </c>
      <c r="Q18" s="109"/>
      <c r="R18" s="109">
        <f>R8/$T$8</f>
        <v>0.12252518556162616</v>
      </c>
      <c r="S18" s="109"/>
      <c r="T18" s="110">
        <f t="shared" si="1"/>
        <v>0</v>
      </c>
    </row>
    <row r="19" spans="2:20" ht="18" customHeight="1" x14ac:dyDescent="0.35"/>
    <row r="20" spans="2:20" ht="18" customHeight="1" x14ac:dyDescent="0.35"/>
    <row r="21" spans="2:20" ht="18" customHeight="1" x14ac:dyDescent="0.35"/>
    <row r="25" spans="2:20" ht="22.4" customHeight="1" x14ac:dyDescent="0.35"/>
    <row r="26" spans="2:20" ht="25.4" customHeight="1" x14ac:dyDescent="0.35"/>
    <row r="27" spans="2:20" ht="25.4" customHeight="1" x14ac:dyDescent="0.35"/>
    <row r="28" spans="2:20" ht="25.4" customHeight="1" x14ac:dyDescent="0.35"/>
    <row r="29" spans="2:20" ht="25.4" customHeight="1" x14ac:dyDescent="0.35"/>
  </sheetData>
  <mergeCells count="9">
    <mergeCell ref="B2:T2"/>
    <mergeCell ref="B11:T11"/>
    <mergeCell ref="D12:E12"/>
    <mergeCell ref="F12:G12"/>
    <mergeCell ref="H12:I12"/>
    <mergeCell ref="J12:K12"/>
    <mergeCell ref="L12:M12"/>
    <mergeCell ref="N12:O12"/>
    <mergeCell ref="P12:Q1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4570-E91F-4247-966E-F7FA69ED40FD}">
  <sheetPr>
    <pageSetUpPr fitToPage="1"/>
  </sheetPr>
  <dimension ref="A2:V30"/>
  <sheetViews>
    <sheetView zoomScale="40" zoomScaleNormal="40" zoomScaleSheetLayoutView="40" workbookViewId="0">
      <selection activeCell="B10" sqref="B10:B14"/>
    </sheetView>
  </sheetViews>
  <sheetFormatPr defaultRowHeight="14.5" x14ac:dyDescent="0.35"/>
  <cols>
    <col min="1" max="2" width="30.08984375" customWidth="1"/>
    <col min="3" max="3" width="41.6328125" customWidth="1"/>
    <col min="4" max="4" width="37.6328125" customWidth="1"/>
    <col min="5" max="5" width="10.453125" bestFit="1" customWidth="1"/>
    <col min="6" max="6" width="27.453125" customWidth="1"/>
    <col min="7" max="7" width="31" bestFit="1" customWidth="1"/>
    <col min="8" max="8" width="32.6328125" style="27" bestFit="1" customWidth="1"/>
    <col min="9" max="9" width="9" customWidth="1"/>
    <col min="10" max="10" width="60.90625" bestFit="1" customWidth="1"/>
    <col min="11" max="11" width="19.7265625" customWidth="1"/>
    <col min="18" max="18" width="25.7265625" style="28" customWidth="1"/>
    <col min="19" max="19" width="13.7265625" style="28" bestFit="1" customWidth="1"/>
    <col min="20" max="20" width="16.6328125" style="28" bestFit="1" customWidth="1"/>
    <col min="21" max="21" width="17.1796875" style="28" bestFit="1" customWidth="1"/>
    <col min="22" max="22" width="21.90625" style="28" bestFit="1" customWidth="1"/>
    <col min="23" max="23" width="21.90625" bestFit="1" customWidth="1"/>
    <col min="24" max="24" width="21.90625" customWidth="1"/>
    <col min="25" max="26" width="21.90625" bestFit="1" customWidth="1"/>
  </cols>
  <sheetData>
    <row r="2" spans="1:22" ht="15" thickBot="1" x14ac:dyDescent="0.4"/>
    <row r="3" spans="1:22" s="26" customFormat="1" ht="52.4" customHeight="1" thickBot="1" x14ac:dyDescent="0.45">
      <c r="A3" s="118"/>
      <c r="B3" s="119"/>
      <c r="C3" s="29" t="s">
        <v>2669</v>
      </c>
      <c r="D3" s="29" t="s">
        <v>2670</v>
      </c>
      <c r="E3" s="29"/>
      <c r="F3" s="29" t="s">
        <v>2671</v>
      </c>
      <c r="G3" s="30" t="s">
        <v>2672</v>
      </c>
      <c r="H3" s="29" t="s">
        <v>2673</v>
      </c>
      <c r="J3" s="29" t="s">
        <v>2674</v>
      </c>
      <c r="K3" s="31">
        <v>0.75</v>
      </c>
      <c r="T3" s="32"/>
      <c r="U3" s="32"/>
      <c r="V3" s="32"/>
    </row>
    <row r="4" spans="1:22" ht="52.4" customHeight="1" thickBot="1" x14ac:dyDescent="0.4">
      <c r="A4" s="120" t="s">
        <v>2675</v>
      </c>
      <c r="B4" s="33" t="s">
        <v>2619</v>
      </c>
      <c r="C4" s="34">
        <v>544.9</v>
      </c>
      <c r="D4" s="34">
        <f>1.75*C4</f>
        <v>953.57499999999993</v>
      </c>
      <c r="E4" s="35">
        <f>D4/$D$9</f>
        <v>0.31610002693351563</v>
      </c>
      <c r="F4" s="35">
        <v>1</v>
      </c>
      <c r="G4" s="36">
        <v>1</v>
      </c>
      <c r="H4" s="37">
        <f>(F4*$K$3+K4*$G$4)</f>
        <v>1</v>
      </c>
      <c r="J4" s="29" t="s">
        <v>2676</v>
      </c>
      <c r="K4" s="31">
        <v>0.25</v>
      </c>
    </row>
    <row r="5" spans="1:22" ht="52.4" customHeight="1" thickBot="1" x14ac:dyDescent="0.4">
      <c r="A5" s="120"/>
      <c r="B5" s="38" t="s">
        <v>2625</v>
      </c>
      <c r="C5" s="34">
        <v>645.86</v>
      </c>
      <c r="D5" s="34">
        <f>1.75*C5</f>
        <v>1130.2550000000001</v>
      </c>
      <c r="E5" s="35">
        <f>D5/$D$9</f>
        <v>0.37466757826258107</v>
      </c>
      <c r="F5" s="35">
        <v>1</v>
      </c>
      <c r="G5" s="36">
        <v>1</v>
      </c>
      <c r="H5" s="39">
        <f>(F5*$K$3+$K$4*G5)</f>
        <v>1</v>
      </c>
    </row>
    <row r="6" spans="1:22" ht="52.4" customHeight="1" x14ac:dyDescent="0.35">
      <c r="A6" s="120"/>
      <c r="B6" s="40" t="s">
        <v>2620</v>
      </c>
      <c r="C6" s="34">
        <v>212.57</v>
      </c>
      <c r="D6" s="34">
        <f>1.75*C6</f>
        <v>371.9975</v>
      </c>
      <c r="E6" s="35">
        <f>D6/$D$9</f>
        <v>0.12331323678703876</v>
      </c>
      <c r="F6" s="35">
        <v>1</v>
      </c>
      <c r="G6" s="36">
        <v>1</v>
      </c>
      <c r="H6" s="39">
        <f>(F6*$K$3+$K$4*G6)</f>
        <v>1</v>
      </c>
      <c r="R6"/>
      <c r="S6"/>
      <c r="T6"/>
      <c r="U6"/>
      <c r="V6"/>
    </row>
    <row r="7" spans="1:22" ht="52.4" customHeight="1" thickBot="1" x14ac:dyDescent="0.4">
      <c r="A7" s="120"/>
      <c r="B7" s="41" t="s">
        <v>2677</v>
      </c>
      <c r="C7" s="34">
        <v>251.92</v>
      </c>
      <c r="D7" s="34">
        <f>1.75*C7</f>
        <v>440.85999999999996</v>
      </c>
      <c r="E7" s="35">
        <f>D7/$D$9</f>
        <v>0.14614042720699441</v>
      </c>
      <c r="F7" s="35">
        <v>0.95</v>
      </c>
      <c r="G7" s="36"/>
      <c r="H7" s="39">
        <f>(F7*$K$3+$K$4*G7)</f>
        <v>0.71249999999999991</v>
      </c>
      <c r="R7"/>
      <c r="S7"/>
      <c r="T7"/>
      <c r="U7"/>
      <c r="V7"/>
    </row>
    <row r="8" spans="1:22" ht="51.75" customHeight="1" thickBot="1" x14ac:dyDescent="0.4">
      <c r="A8" s="42"/>
      <c r="B8" s="43" t="s">
        <v>2678</v>
      </c>
      <c r="C8" s="44">
        <v>200</v>
      </c>
      <c r="D8" s="44">
        <f>0.6*C8</f>
        <v>120</v>
      </c>
      <c r="E8" s="45">
        <f>D8/$D$9</f>
        <v>3.97787308098701E-2</v>
      </c>
      <c r="F8" s="35">
        <v>0.2</v>
      </c>
      <c r="G8" s="36"/>
      <c r="H8" s="46"/>
      <c r="R8"/>
      <c r="S8"/>
      <c r="T8"/>
      <c r="U8"/>
      <c r="V8"/>
    </row>
    <row r="9" spans="1:22" ht="52.4" customHeight="1" thickBot="1" x14ac:dyDescent="0.4">
      <c r="A9" s="120" t="s">
        <v>2679</v>
      </c>
      <c r="B9" s="121"/>
      <c r="C9" s="47">
        <f>SUM(C4:C8)</f>
        <v>1855.25</v>
      </c>
      <c r="D9" s="47">
        <f>SUM(D4:D8)</f>
        <v>3016.6875</v>
      </c>
      <c r="E9" s="48">
        <f>SUM(E4:E8)</f>
        <v>1</v>
      </c>
      <c r="F9" s="47"/>
      <c r="G9" s="49"/>
      <c r="H9" s="50">
        <f>(E4*H4)+(E5*H5)+(E6*H6)+(E7*H7)</f>
        <v>0.918205896368119</v>
      </c>
      <c r="R9"/>
      <c r="S9"/>
      <c r="T9"/>
      <c r="U9"/>
      <c r="V9"/>
    </row>
    <row r="10" spans="1:22" ht="52.4" customHeight="1" thickBot="1" x14ac:dyDescent="0.4">
      <c r="A10" s="122" t="s">
        <v>2680</v>
      </c>
      <c r="B10" s="51" t="s">
        <v>2681</v>
      </c>
      <c r="C10" s="52">
        <v>143.46</v>
      </c>
      <c r="D10" s="52">
        <f>1.75*C10</f>
        <v>251.05500000000001</v>
      </c>
      <c r="E10" s="53">
        <f>D10/$D$15</f>
        <v>8.9674269747904406E-2</v>
      </c>
      <c r="F10" s="53">
        <v>0.8</v>
      </c>
      <c r="G10" s="53">
        <v>0</v>
      </c>
      <c r="H10" s="54">
        <f>(F10*$K$3)+(G10*$K$4)</f>
        <v>0.60000000000000009</v>
      </c>
      <c r="R10"/>
      <c r="S10"/>
      <c r="T10"/>
      <c r="U10"/>
      <c r="V10"/>
    </row>
    <row r="11" spans="1:22" ht="52.4" customHeight="1" thickBot="1" x14ac:dyDescent="0.4">
      <c r="A11" s="123"/>
      <c r="B11" s="55" t="s">
        <v>2682</v>
      </c>
      <c r="C11" s="56">
        <v>488.61</v>
      </c>
      <c r="D11" s="56">
        <f>1.75*C11</f>
        <v>855.0675</v>
      </c>
      <c r="E11" s="57">
        <f t="shared" ref="E11:E14" si="0">D11/$D$15</f>
        <v>0.30542133655042225</v>
      </c>
      <c r="F11" s="53">
        <v>0.7</v>
      </c>
      <c r="G11" s="53"/>
      <c r="H11" s="58">
        <f>(F11*$K$3)+(G11*$K$4)</f>
        <v>0.52499999999999991</v>
      </c>
      <c r="R11"/>
      <c r="S11"/>
      <c r="T11"/>
      <c r="U11"/>
      <c r="V11"/>
    </row>
    <row r="12" spans="1:22" ht="52.4" customHeight="1" thickBot="1" x14ac:dyDescent="0.4">
      <c r="A12" s="123"/>
      <c r="B12" s="59" t="s">
        <v>2683</v>
      </c>
      <c r="C12" s="56">
        <v>368.04</v>
      </c>
      <c r="D12" s="56">
        <f>1.75*C12</f>
        <v>644.07000000000005</v>
      </c>
      <c r="E12" s="57">
        <f t="shared" si="0"/>
        <v>0.23005519474431019</v>
      </c>
      <c r="F12" s="53">
        <v>0.5</v>
      </c>
      <c r="G12" s="53"/>
      <c r="H12" s="58">
        <f>(F12*$K$3)+(G12*$K$4)</f>
        <v>0.375</v>
      </c>
      <c r="R12"/>
      <c r="S12"/>
      <c r="T12"/>
      <c r="U12"/>
      <c r="V12"/>
    </row>
    <row r="13" spans="1:22" ht="52.4" customHeight="1" thickBot="1" x14ac:dyDescent="0.4">
      <c r="A13" s="123"/>
      <c r="B13" s="60" t="s">
        <v>2620</v>
      </c>
      <c r="C13" s="56">
        <v>249.81</v>
      </c>
      <c r="D13" s="56">
        <f>1.75*C13</f>
        <v>437.16750000000002</v>
      </c>
      <c r="E13" s="57">
        <f t="shared" si="0"/>
        <v>0.15615174491652029</v>
      </c>
      <c r="F13" s="53">
        <v>1</v>
      </c>
      <c r="G13" s="53">
        <v>1</v>
      </c>
      <c r="H13" s="58">
        <f>(F13*$K$3)+(G13*$K$4)</f>
        <v>1</v>
      </c>
      <c r="R13"/>
      <c r="S13"/>
      <c r="T13"/>
      <c r="U13"/>
      <c r="V13"/>
    </row>
    <row r="14" spans="1:22" ht="52.4" customHeight="1" thickBot="1" x14ac:dyDescent="0.4">
      <c r="A14" s="123"/>
      <c r="B14" s="61" t="s">
        <v>2677</v>
      </c>
      <c r="C14" s="56">
        <v>349.87</v>
      </c>
      <c r="D14" s="56">
        <f>1.75*C14</f>
        <v>612.27250000000004</v>
      </c>
      <c r="E14" s="57">
        <f t="shared" si="0"/>
        <v>0.21869745404084287</v>
      </c>
      <c r="F14" s="53">
        <v>0.95</v>
      </c>
      <c r="G14" s="53"/>
      <c r="H14" s="58">
        <f>(F14*$K$3)+(G14*$K$4)</f>
        <v>0.71249999999999991</v>
      </c>
      <c r="R14"/>
      <c r="S14"/>
      <c r="T14"/>
      <c r="U14"/>
      <c r="V14"/>
    </row>
    <row r="15" spans="1:22" ht="52.4" customHeight="1" thickBot="1" x14ac:dyDescent="0.4">
      <c r="A15" s="124" t="s">
        <v>2679</v>
      </c>
      <c r="B15" s="125"/>
      <c r="C15" s="62">
        <v>1599.79</v>
      </c>
      <c r="D15" s="62">
        <f>SUM(D10:D14)</f>
        <v>2799.6325000000002</v>
      </c>
      <c r="E15" s="63">
        <f>SUM(E10:E14)</f>
        <v>0.99999999999999989</v>
      </c>
      <c r="F15" s="62"/>
      <c r="G15" s="64"/>
      <c r="H15" s="65">
        <f>(E11*H11)+(E12*H12)+(E13*H13)+(E14*H14)+(E10*H10)</f>
        <v>0.61239514248745142</v>
      </c>
      <c r="S15" s="32"/>
    </row>
    <row r="16" spans="1:22" x14ac:dyDescent="0.35">
      <c r="D16" s="66"/>
      <c r="E16" s="66"/>
      <c r="S16" s="67"/>
    </row>
    <row r="17" spans="1:22" ht="18.649999999999999" customHeight="1" thickBot="1" x14ac:dyDescent="0.4">
      <c r="D17" s="66"/>
      <c r="E17" s="66"/>
      <c r="S17" s="67"/>
    </row>
    <row r="18" spans="1:22" ht="26.5" thickBot="1" x14ac:dyDescent="0.4">
      <c r="A18" s="68"/>
      <c r="B18" s="69" t="s">
        <v>2669</v>
      </c>
      <c r="C18" s="69" t="s">
        <v>2684</v>
      </c>
      <c r="D18" s="70" t="s">
        <v>2670</v>
      </c>
      <c r="E18" s="71"/>
      <c r="G18" s="27"/>
      <c r="H18"/>
      <c r="Q18" s="28"/>
      <c r="R18" s="67"/>
      <c r="V18"/>
    </row>
    <row r="19" spans="1:22" ht="26.5" thickBot="1" x14ac:dyDescent="0.4">
      <c r="A19" s="72" t="s">
        <v>2619</v>
      </c>
      <c r="B19" s="73">
        <v>544.91999999999996</v>
      </c>
      <c r="C19" s="74">
        <v>1.75</v>
      </c>
      <c r="D19" s="75">
        <f t="shared" ref="D19:D26" si="1">B19*C19</f>
        <v>953.6099999999999</v>
      </c>
      <c r="E19" s="76">
        <f>D19/$D$28</f>
        <v>0.16395467739169339</v>
      </c>
      <c r="G19" s="27"/>
      <c r="H19"/>
      <c r="Q19" s="28"/>
      <c r="R19" s="67"/>
      <c r="V19"/>
    </row>
    <row r="20" spans="1:22" ht="26.5" thickBot="1" x14ac:dyDescent="0.4">
      <c r="A20" s="72" t="s">
        <v>2620</v>
      </c>
      <c r="B20" s="77">
        <v>462.38</v>
      </c>
      <c r="C20" s="78">
        <v>1.75</v>
      </c>
      <c r="D20" s="79">
        <f t="shared" si="1"/>
        <v>809.16499999999996</v>
      </c>
      <c r="E20" s="80">
        <f t="shared" ref="E20:E26" si="2">D20/$D$28</f>
        <v>0.13912017127719886</v>
      </c>
      <c r="G20" s="27"/>
      <c r="H20"/>
      <c r="Q20" s="28"/>
      <c r="R20" s="67"/>
      <c r="V20"/>
    </row>
    <row r="21" spans="1:22" ht="26.5" thickBot="1" x14ac:dyDescent="0.4">
      <c r="A21" s="72" t="s">
        <v>2621</v>
      </c>
      <c r="B21" s="77">
        <v>143.46</v>
      </c>
      <c r="C21" s="78">
        <v>1.75</v>
      </c>
      <c r="D21" s="79">
        <f t="shared" si="1"/>
        <v>251.05500000000001</v>
      </c>
      <c r="E21" s="80">
        <f t="shared" si="2"/>
        <v>4.3164020440821294E-2</v>
      </c>
      <c r="G21" s="27"/>
      <c r="H21"/>
      <c r="Q21" s="28"/>
      <c r="R21" s="67"/>
      <c r="V21"/>
    </row>
    <row r="22" spans="1:22" ht="26.5" thickBot="1" x14ac:dyDescent="0.4">
      <c r="A22" s="72" t="s">
        <v>2622</v>
      </c>
      <c r="B22" s="77">
        <v>488.61</v>
      </c>
      <c r="C22" s="78">
        <v>1.75</v>
      </c>
      <c r="D22" s="79">
        <f t="shared" si="1"/>
        <v>855.0675</v>
      </c>
      <c r="E22" s="80">
        <f t="shared" si="2"/>
        <v>0.1470122126557207</v>
      </c>
      <c r="G22" s="27"/>
      <c r="H22"/>
      <c r="Q22" s="28"/>
      <c r="R22" s="67"/>
      <c r="V22"/>
    </row>
    <row r="23" spans="1:22" ht="26.5" thickBot="1" x14ac:dyDescent="0.4">
      <c r="A23" s="72" t="s">
        <v>2623</v>
      </c>
      <c r="B23" s="77">
        <v>368.04</v>
      </c>
      <c r="C23" s="78">
        <v>1.75</v>
      </c>
      <c r="D23" s="79">
        <f t="shared" si="1"/>
        <v>644.07000000000005</v>
      </c>
      <c r="E23" s="80">
        <f t="shared" si="2"/>
        <v>0.11073529961689578</v>
      </c>
      <c r="G23" s="27"/>
      <c r="H23"/>
      <c r="Q23" s="28"/>
      <c r="V23"/>
    </row>
    <row r="24" spans="1:22" ht="26.5" thickBot="1" x14ac:dyDescent="0.4">
      <c r="A24" s="72" t="s">
        <v>2624</v>
      </c>
      <c r="B24" s="77">
        <v>601.76</v>
      </c>
      <c r="C24" s="78">
        <v>1.75</v>
      </c>
      <c r="D24" s="79">
        <f t="shared" si="1"/>
        <v>1053.08</v>
      </c>
      <c r="E24" s="80">
        <f t="shared" si="2"/>
        <v>0.18105660769879142</v>
      </c>
    </row>
    <row r="25" spans="1:22" ht="26.5" thickBot="1" x14ac:dyDescent="0.4">
      <c r="A25" s="72" t="s">
        <v>2625</v>
      </c>
      <c r="B25" s="81">
        <v>645.86</v>
      </c>
      <c r="C25" s="82">
        <v>1.75</v>
      </c>
      <c r="D25" s="83">
        <f t="shared" si="1"/>
        <v>1130.2550000000001</v>
      </c>
      <c r="E25" s="84">
        <f t="shared" si="2"/>
        <v>0.19432534673016061</v>
      </c>
      <c r="S25"/>
      <c r="T25"/>
      <c r="U25"/>
      <c r="V25"/>
    </row>
    <row r="26" spans="1:22" ht="26.5" thickBot="1" x14ac:dyDescent="0.4">
      <c r="A26" s="72" t="s">
        <v>2678</v>
      </c>
      <c r="B26" s="81">
        <v>200</v>
      </c>
      <c r="C26" s="82">
        <v>0.6</v>
      </c>
      <c r="D26" s="83">
        <f t="shared" si="1"/>
        <v>120</v>
      </c>
      <c r="E26" s="84">
        <f t="shared" si="2"/>
        <v>2.0631664188717831E-2</v>
      </c>
      <c r="S26"/>
      <c r="T26"/>
      <c r="U26"/>
      <c r="V26"/>
    </row>
    <row r="27" spans="1:22" ht="15" thickBot="1" x14ac:dyDescent="0.4">
      <c r="A27" s="28"/>
      <c r="B27" s="28"/>
      <c r="C27" s="28"/>
      <c r="D27" s="28"/>
      <c r="E27" s="28"/>
      <c r="S27"/>
      <c r="T27"/>
      <c r="U27"/>
      <c r="V27"/>
    </row>
    <row r="28" spans="1:22" ht="26.5" thickBot="1" x14ac:dyDescent="0.4">
      <c r="A28" s="68" t="s">
        <v>2679</v>
      </c>
      <c r="B28" s="85">
        <f>SUM(B19:B26)</f>
        <v>3455.03</v>
      </c>
      <c r="C28" s="86"/>
      <c r="D28" s="87">
        <f>SUM(D19:D26)</f>
        <v>5816.3025000000007</v>
      </c>
      <c r="E28" s="88">
        <f>SUM(E19:E27)</f>
        <v>0.99999999999999978</v>
      </c>
    </row>
    <row r="29" spans="1:22" x14ac:dyDescent="0.35">
      <c r="D29" s="66"/>
      <c r="E29" s="66"/>
    </row>
    <row r="30" spans="1:22" x14ac:dyDescent="0.35">
      <c r="D30" s="66"/>
      <c r="E30" s="66"/>
    </row>
  </sheetData>
  <mergeCells count="5">
    <mergeCell ref="A3:B3"/>
    <mergeCell ref="A4:A7"/>
    <mergeCell ref="A9:B9"/>
    <mergeCell ref="A10:A14"/>
    <mergeCell ref="A15:B15"/>
  </mergeCells>
  <printOptions horizontalCentered="1" verticalCentered="1"/>
  <pageMargins left="0.25" right="0.25" top="0.25" bottom="0.25" header="0.3" footer="0.3"/>
  <pageSetup paperSize="9" scale="38" fitToHeight="0" orientation="landscape" r:id="rId1"/>
  <headerFooter>
    <oddFooter>&amp;C_x000D_&amp;1#&amp;"Aptos"&amp;10&amp;K000000 Restricted External - مقيد خارجي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9AB8-50E1-4AEC-972E-613D8422F177}">
  <dimension ref="A1:I1559"/>
  <sheetViews>
    <sheetView workbookViewId="0">
      <selection activeCell="O1" sqref="O1:O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2707</v>
      </c>
      <c r="E1" t="s">
        <v>2708</v>
      </c>
      <c r="F1" t="s">
        <v>2709</v>
      </c>
      <c r="G1" t="s">
        <v>2710</v>
      </c>
      <c r="H1" t="s">
        <v>2711</v>
      </c>
      <c r="I1" t="s">
        <v>2712</v>
      </c>
    </row>
    <row r="2" spans="1:9" x14ac:dyDescent="0.35">
      <c r="A2" t="s">
        <v>2837</v>
      </c>
      <c r="C2">
        <v>547</v>
      </c>
      <c r="D2">
        <v>269</v>
      </c>
      <c r="E2" t="s">
        <v>2713</v>
      </c>
      <c r="F2" s="112">
        <v>46593</v>
      </c>
      <c r="G2" s="22">
        <v>0.23430000000000001</v>
      </c>
      <c r="H2" s="22">
        <v>0.46910000000000002</v>
      </c>
      <c r="I2">
        <v>-116</v>
      </c>
    </row>
    <row r="3" spans="1:9" x14ac:dyDescent="0.35">
      <c r="A3" t="s">
        <v>2838</v>
      </c>
      <c r="C3">
        <v>360</v>
      </c>
      <c r="D3">
        <v>249</v>
      </c>
      <c r="E3" t="s">
        <v>2713</v>
      </c>
      <c r="F3" s="112">
        <v>46593</v>
      </c>
      <c r="G3" s="113">
        <v>0</v>
      </c>
      <c r="H3" s="113">
        <v>0</v>
      </c>
      <c r="I3">
        <v>-116</v>
      </c>
    </row>
    <row r="4" spans="1:9" x14ac:dyDescent="0.35">
      <c r="A4" t="s">
        <v>2839</v>
      </c>
      <c r="C4">
        <v>360</v>
      </c>
      <c r="D4">
        <v>0</v>
      </c>
      <c r="E4" t="s">
        <v>2713</v>
      </c>
      <c r="F4" s="112">
        <v>46593</v>
      </c>
      <c r="G4" s="113">
        <v>0</v>
      </c>
      <c r="H4" s="113">
        <v>0</v>
      </c>
      <c r="I4">
        <v>-116</v>
      </c>
    </row>
    <row r="5" spans="1:9" x14ac:dyDescent="0.35">
      <c r="A5" t="s">
        <v>1397</v>
      </c>
      <c r="B5" t="s">
        <v>6</v>
      </c>
      <c r="C5">
        <v>0</v>
      </c>
      <c r="D5">
        <v>0</v>
      </c>
      <c r="E5" t="s">
        <v>2713</v>
      </c>
      <c r="G5" s="113">
        <v>1</v>
      </c>
      <c r="H5" s="113">
        <v>1</v>
      </c>
    </row>
    <row r="6" spans="1:9" x14ac:dyDescent="0.35">
      <c r="A6" t="s">
        <v>1398</v>
      </c>
      <c r="B6" t="s">
        <v>7</v>
      </c>
      <c r="C6">
        <v>0</v>
      </c>
      <c r="D6">
        <v>0</v>
      </c>
      <c r="F6" s="112">
        <v>46593</v>
      </c>
      <c r="G6" s="113">
        <v>0</v>
      </c>
      <c r="H6" s="113">
        <v>0</v>
      </c>
      <c r="I6">
        <v>-116</v>
      </c>
    </row>
    <row r="7" spans="1:9" x14ac:dyDescent="0.35">
      <c r="A7" t="s">
        <v>2840</v>
      </c>
      <c r="C7">
        <v>230</v>
      </c>
      <c r="D7">
        <v>230</v>
      </c>
      <c r="E7" s="112">
        <v>46344</v>
      </c>
      <c r="F7" s="112">
        <v>46574</v>
      </c>
      <c r="G7" s="113">
        <v>0</v>
      </c>
      <c r="H7" s="113">
        <v>0</v>
      </c>
      <c r="I7">
        <v>-97</v>
      </c>
    </row>
    <row r="8" spans="1:9" x14ac:dyDescent="0.35">
      <c r="A8" t="s">
        <v>1399</v>
      </c>
      <c r="B8" t="s">
        <v>9</v>
      </c>
      <c r="C8">
        <v>0</v>
      </c>
      <c r="D8">
        <v>0</v>
      </c>
      <c r="F8" s="112">
        <v>46344</v>
      </c>
      <c r="G8" s="113">
        <v>0</v>
      </c>
      <c r="H8" s="113">
        <v>0</v>
      </c>
      <c r="I8">
        <v>133</v>
      </c>
    </row>
    <row r="9" spans="1:9" x14ac:dyDescent="0.35">
      <c r="A9" t="s">
        <v>1401</v>
      </c>
      <c r="B9" t="s">
        <v>11</v>
      </c>
      <c r="C9">
        <v>0</v>
      </c>
      <c r="D9">
        <v>0</v>
      </c>
      <c r="F9" s="112">
        <v>46413</v>
      </c>
      <c r="G9" s="113">
        <v>0</v>
      </c>
      <c r="H9" s="113">
        <v>0</v>
      </c>
      <c r="I9">
        <v>64</v>
      </c>
    </row>
    <row r="10" spans="1:9" x14ac:dyDescent="0.35">
      <c r="A10" t="s">
        <v>1400</v>
      </c>
      <c r="B10" t="s">
        <v>10</v>
      </c>
      <c r="C10">
        <v>0</v>
      </c>
      <c r="D10">
        <v>0</v>
      </c>
      <c r="F10" s="112">
        <v>46416</v>
      </c>
      <c r="G10" s="113">
        <v>0</v>
      </c>
      <c r="H10" s="113">
        <v>0</v>
      </c>
      <c r="I10">
        <v>61</v>
      </c>
    </row>
    <row r="11" spans="1:9" x14ac:dyDescent="0.35">
      <c r="A11" t="s">
        <v>1403</v>
      </c>
      <c r="B11" t="s">
        <v>13</v>
      </c>
      <c r="C11">
        <v>0</v>
      </c>
      <c r="D11">
        <v>0</v>
      </c>
      <c r="F11" s="112">
        <v>46462</v>
      </c>
      <c r="G11" s="113">
        <v>0</v>
      </c>
      <c r="H11" s="113">
        <v>0</v>
      </c>
      <c r="I11">
        <v>15</v>
      </c>
    </row>
    <row r="12" spans="1:9" x14ac:dyDescent="0.35">
      <c r="A12" t="s">
        <v>1402</v>
      </c>
      <c r="B12" t="s">
        <v>12</v>
      </c>
      <c r="C12">
        <v>0</v>
      </c>
      <c r="D12">
        <v>0</v>
      </c>
      <c r="F12" s="112">
        <v>46491</v>
      </c>
      <c r="G12" s="113">
        <v>0</v>
      </c>
      <c r="H12" s="113">
        <v>0</v>
      </c>
      <c r="I12">
        <v>-14</v>
      </c>
    </row>
    <row r="13" spans="1:9" x14ac:dyDescent="0.35">
      <c r="A13" t="s">
        <v>1404</v>
      </c>
      <c r="B13" t="s">
        <v>14</v>
      </c>
      <c r="C13">
        <v>0</v>
      </c>
      <c r="D13">
        <v>0</v>
      </c>
      <c r="F13" s="112">
        <v>46574</v>
      </c>
      <c r="G13" s="113">
        <v>0</v>
      </c>
      <c r="H13" s="113">
        <v>0</v>
      </c>
      <c r="I13">
        <v>-97</v>
      </c>
    </row>
    <row r="14" spans="1:9" x14ac:dyDescent="0.35">
      <c r="A14" t="s">
        <v>2841</v>
      </c>
      <c r="C14">
        <v>547</v>
      </c>
      <c r="D14">
        <v>153</v>
      </c>
      <c r="E14" t="s">
        <v>2713</v>
      </c>
      <c r="F14" s="112">
        <v>46477</v>
      </c>
      <c r="G14" s="22">
        <v>0.1338</v>
      </c>
      <c r="H14" s="22">
        <v>0.55879999999999996</v>
      </c>
      <c r="I14">
        <v>0</v>
      </c>
    </row>
    <row r="15" spans="1:9" x14ac:dyDescent="0.35">
      <c r="A15" t="s">
        <v>2842</v>
      </c>
      <c r="C15">
        <v>210</v>
      </c>
      <c r="D15">
        <v>28</v>
      </c>
      <c r="E15" t="s">
        <v>2714</v>
      </c>
      <c r="F15" s="112">
        <v>46462</v>
      </c>
      <c r="G15" s="113">
        <v>0</v>
      </c>
      <c r="H15" s="22">
        <v>0.17730000000000001</v>
      </c>
      <c r="I15">
        <v>13</v>
      </c>
    </row>
    <row r="16" spans="1:9" x14ac:dyDescent="0.35">
      <c r="A16" t="s">
        <v>1406</v>
      </c>
      <c r="B16" t="s">
        <v>18</v>
      </c>
      <c r="C16">
        <v>10</v>
      </c>
      <c r="D16">
        <v>6</v>
      </c>
      <c r="E16" t="s">
        <v>2714</v>
      </c>
      <c r="F16" s="112">
        <v>46432</v>
      </c>
      <c r="G16" s="113">
        <v>0</v>
      </c>
      <c r="H16" s="22">
        <v>0.41639999999999999</v>
      </c>
      <c r="I16">
        <v>13</v>
      </c>
    </row>
    <row r="17" spans="1:9" x14ac:dyDescent="0.35">
      <c r="A17" t="s">
        <v>1405</v>
      </c>
      <c r="B17" t="s">
        <v>17</v>
      </c>
      <c r="C17">
        <v>12</v>
      </c>
      <c r="D17">
        <v>10</v>
      </c>
      <c r="E17" t="s">
        <v>2714</v>
      </c>
      <c r="F17" s="112">
        <v>46436</v>
      </c>
      <c r="G17" s="113">
        <v>0</v>
      </c>
      <c r="H17" s="22">
        <v>0.1401</v>
      </c>
      <c r="I17">
        <v>13</v>
      </c>
    </row>
    <row r="18" spans="1:9" x14ac:dyDescent="0.35">
      <c r="A18" t="s">
        <v>1407</v>
      </c>
      <c r="B18" t="s">
        <v>19</v>
      </c>
      <c r="C18">
        <v>20</v>
      </c>
      <c r="D18">
        <v>19</v>
      </c>
      <c r="E18" t="s">
        <v>2714</v>
      </c>
      <c r="F18" s="112">
        <v>46448</v>
      </c>
      <c r="G18" s="113">
        <v>0</v>
      </c>
      <c r="H18" s="22">
        <v>6.9699999999999998E-2</v>
      </c>
      <c r="I18">
        <v>13</v>
      </c>
    </row>
    <row r="19" spans="1:9" x14ac:dyDescent="0.35">
      <c r="A19" t="s">
        <v>1408</v>
      </c>
      <c r="B19" t="s">
        <v>20</v>
      </c>
      <c r="C19">
        <v>15</v>
      </c>
      <c r="D19">
        <v>8</v>
      </c>
      <c r="E19" t="s">
        <v>2714</v>
      </c>
      <c r="F19" s="112">
        <v>46434</v>
      </c>
      <c r="G19" s="113">
        <v>0</v>
      </c>
      <c r="H19" s="22">
        <v>0.4602</v>
      </c>
      <c r="I19">
        <v>13</v>
      </c>
    </row>
    <row r="20" spans="1:9" x14ac:dyDescent="0.35">
      <c r="A20" t="s">
        <v>1410</v>
      </c>
      <c r="B20" t="s">
        <v>22</v>
      </c>
      <c r="C20">
        <v>30</v>
      </c>
      <c r="D20">
        <v>28</v>
      </c>
      <c r="E20" t="s">
        <v>2714</v>
      </c>
      <c r="F20" s="112">
        <v>46462</v>
      </c>
      <c r="G20" s="113">
        <v>0</v>
      </c>
      <c r="H20" s="113">
        <v>0.12</v>
      </c>
      <c r="I20">
        <v>13</v>
      </c>
    </row>
    <row r="21" spans="1:9" x14ac:dyDescent="0.35">
      <c r="A21" t="s">
        <v>1409</v>
      </c>
      <c r="B21" t="s">
        <v>21</v>
      </c>
      <c r="C21">
        <v>25</v>
      </c>
      <c r="D21">
        <v>23</v>
      </c>
      <c r="E21" t="s">
        <v>2715</v>
      </c>
      <c r="F21" s="112">
        <v>46453</v>
      </c>
      <c r="G21" s="113">
        <v>0</v>
      </c>
      <c r="H21" s="113">
        <v>0.12</v>
      </c>
      <c r="I21">
        <v>18</v>
      </c>
    </row>
    <row r="22" spans="1:9" x14ac:dyDescent="0.35">
      <c r="A22" t="s">
        <v>1411</v>
      </c>
      <c r="B22" t="s">
        <v>23</v>
      </c>
      <c r="C22">
        <v>12</v>
      </c>
      <c r="D22">
        <v>10</v>
      </c>
      <c r="E22" t="s">
        <v>2715</v>
      </c>
      <c r="F22" s="112">
        <v>46436</v>
      </c>
      <c r="G22" s="113">
        <v>0</v>
      </c>
      <c r="H22" s="113">
        <v>0.15</v>
      </c>
      <c r="I22">
        <v>31</v>
      </c>
    </row>
    <row r="23" spans="1:9" x14ac:dyDescent="0.35">
      <c r="A23" t="s">
        <v>1412</v>
      </c>
      <c r="B23" t="s">
        <v>24</v>
      </c>
      <c r="C23">
        <v>10</v>
      </c>
      <c r="D23">
        <v>6</v>
      </c>
      <c r="E23" t="s">
        <v>2715</v>
      </c>
      <c r="F23" s="112">
        <v>46432</v>
      </c>
      <c r="G23" s="113">
        <v>0</v>
      </c>
      <c r="H23" s="22">
        <v>0.4602</v>
      </c>
      <c r="I23">
        <v>35</v>
      </c>
    </row>
    <row r="24" spans="1:9" x14ac:dyDescent="0.35">
      <c r="A24" t="s">
        <v>2843</v>
      </c>
      <c r="C24">
        <v>547</v>
      </c>
      <c r="D24">
        <v>153</v>
      </c>
      <c r="E24" t="s">
        <v>2713</v>
      </c>
      <c r="F24" s="112">
        <v>46477</v>
      </c>
      <c r="G24" s="22">
        <v>0.20230000000000001</v>
      </c>
      <c r="H24" s="22">
        <v>0.75429999999999997</v>
      </c>
      <c r="I24">
        <v>0</v>
      </c>
    </row>
    <row r="25" spans="1:9" x14ac:dyDescent="0.35">
      <c r="A25" t="s">
        <v>1415</v>
      </c>
      <c r="B25" t="s">
        <v>28</v>
      </c>
      <c r="C25">
        <v>547</v>
      </c>
      <c r="D25">
        <v>153</v>
      </c>
      <c r="E25" t="s">
        <v>2713</v>
      </c>
      <c r="F25" s="112">
        <v>46477</v>
      </c>
      <c r="G25" s="22">
        <v>0.2303</v>
      </c>
      <c r="H25" s="22">
        <v>0.72030000000000005</v>
      </c>
      <c r="I25">
        <v>0</v>
      </c>
    </row>
    <row r="26" spans="1:9" x14ac:dyDescent="0.35">
      <c r="A26" t="s">
        <v>1413</v>
      </c>
      <c r="B26" t="s">
        <v>26</v>
      </c>
      <c r="C26">
        <v>15</v>
      </c>
      <c r="D26">
        <v>0</v>
      </c>
      <c r="E26" t="s">
        <v>2716</v>
      </c>
      <c r="F26" t="s">
        <v>2717</v>
      </c>
      <c r="G26" s="113">
        <v>0</v>
      </c>
      <c r="H26" s="113">
        <v>1</v>
      </c>
    </row>
    <row r="27" spans="1:9" x14ac:dyDescent="0.35">
      <c r="A27" t="s">
        <v>1414</v>
      </c>
      <c r="B27" t="s">
        <v>27</v>
      </c>
      <c r="C27">
        <v>20</v>
      </c>
      <c r="D27">
        <v>0</v>
      </c>
      <c r="E27" t="s">
        <v>2716</v>
      </c>
      <c r="F27" t="s">
        <v>2717</v>
      </c>
      <c r="G27" s="113">
        <v>0</v>
      </c>
      <c r="H27" s="113">
        <v>1</v>
      </c>
    </row>
    <row r="28" spans="1:9" x14ac:dyDescent="0.35">
      <c r="A28" t="s">
        <v>2844</v>
      </c>
      <c r="C28">
        <v>298</v>
      </c>
      <c r="D28">
        <v>19</v>
      </c>
      <c r="E28" t="s">
        <v>2713</v>
      </c>
      <c r="F28" s="112">
        <v>46344</v>
      </c>
      <c r="G28" s="113">
        <v>0.45050000000000001</v>
      </c>
      <c r="H28" s="22">
        <v>0.95709999999999995</v>
      </c>
      <c r="I28">
        <v>98</v>
      </c>
    </row>
    <row r="29" spans="1:9" x14ac:dyDescent="0.35">
      <c r="A29" t="s">
        <v>2845</v>
      </c>
      <c r="C29">
        <v>254</v>
      </c>
      <c r="D29">
        <v>19</v>
      </c>
      <c r="E29" t="s">
        <v>2713</v>
      </c>
      <c r="F29" s="112">
        <v>46344</v>
      </c>
      <c r="G29" s="113">
        <v>0.52149999999999996</v>
      </c>
      <c r="H29" s="22">
        <v>0.95630000000000004</v>
      </c>
      <c r="I29">
        <v>98</v>
      </c>
    </row>
    <row r="30" spans="1:9" x14ac:dyDescent="0.35">
      <c r="A30" t="s">
        <v>2846</v>
      </c>
      <c r="C30">
        <v>213</v>
      </c>
      <c r="D30">
        <v>9</v>
      </c>
      <c r="E30" t="s">
        <v>2713</v>
      </c>
      <c r="F30" s="112">
        <v>46335</v>
      </c>
      <c r="G30" s="113">
        <v>0.504</v>
      </c>
      <c r="H30" s="22">
        <v>0.98750000000000004</v>
      </c>
      <c r="I30">
        <v>91</v>
      </c>
    </row>
    <row r="31" spans="1:9" x14ac:dyDescent="0.35">
      <c r="A31" t="s">
        <v>2847</v>
      </c>
      <c r="C31">
        <v>60</v>
      </c>
      <c r="D31">
        <v>0</v>
      </c>
      <c r="E31" t="s">
        <v>2713</v>
      </c>
      <c r="F31" t="s">
        <v>2718</v>
      </c>
      <c r="G31" s="113">
        <v>1</v>
      </c>
      <c r="H31" s="113">
        <v>1</v>
      </c>
    </row>
    <row r="32" spans="1:9" x14ac:dyDescent="0.35">
      <c r="A32" t="s">
        <v>1416</v>
      </c>
      <c r="B32" t="s">
        <v>33</v>
      </c>
      <c r="C32">
        <v>20</v>
      </c>
      <c r="D32">
        <v>0</v>
      </c>
      <c r="E32" t="s">
        <v>2713</v>
      </c>
      <c r="F32" t="s">
        <v>2719</v>
      </c>
      <c r="G32" s="113">
        <v>1</v>
      </c>
      <c r="H32" s="113">
        <v>1</v>
      </c>
    </row>
    <row r="33" spans="1:8" x14ac:dyDescent="0.35">
      <c r="A33" t="s">
        <v>1417</v>
      </c>
      <c r="B33" t="s">
        <v>34</v>
      </c>
      <c r="C33">
        <v>20</v>
      </c>
      <c r="D33">
        <v>0</v>
      </c>
      <c r="E33" t="s">
        <v>2720</v>
      </c>
      <c r="F33" t="s">
        <v>2718</v>
      </c>
      <c r="G33" s="113">
        <v>1</v>
      </c>
      <c r="H33" s="113">
        <v>1</v>
      </c>
    </row>
    <row r="34" spans="1:8" x14ac:dyDescent="0.35">
      <c r="A34" t="s">
        <v>1418</v>
      </c>
      <c r="B34" t="s">
        <v>35</v>
      </c>
      <c r="C34">
        <v>20</v>
      </c>
      <c r="D34">
        <v>0</v>
      </c>
      <c r="E34" t="s">
        <v>2721</v>
      </c>
      <c r="F34" t="s">
        <v>2718</v>
      </c>
      <c r="G34" s="113">
        <v>1</v>
      </c>
      <c r="H34" s="113">
        <v>1</v>
      </c>
    </row>
    <row r="35" spans="1:8" x14ac:dyDescent="0.35">
      <c r="A35" t="s">
        <v>2848</v>
      </c>
      <c r="C35">
        <v>122</v>
      </c>
      <c r="D35">
        <v>0</v>
      </c>
      <c r="E35" t="s">
        <v>2722</v>
      </c>
      <c r="F35" t="s">
        <v>2723</v>
      </c>
      <c r="G35" s="113">
        <v>0.91359999999999997</v>
      </c>
      <c r="H35" s="113">
        <v>1</v>
      </c>
    </row>
    <row r="36" spans="1:8" x14ac:dyDescent="0.35">
      <c r="A36" t="s">
        <v>1419</v>
      </c>
      <c r="B36" t="s">
        <v>37</v>
      </c>
      <c r="C36">
        <v>12</v>
      </c>
      <c r="D36">
        <v>0</v>
      </c>
      <c r="E36" t="s">
        <v>2722</v>
      </c>
      <c r="F36" t="s">
        <v>2724</v>
      </c>
      <c r="G36" s="113">
        <v>1</v>
      </c>
      <c r="H36" s="113">
        <v>1</v>
      </c>
    </row>
    <row r="37" spans="1:8" x14ac:dyDescent="0.35">
      <c r="A37" t="s">
        <v>1420</v>
      </c>
      <c r="B37" t="s">
        <v>38</v>
      </c>
      <c r="C37">
        <v>18</v>
      </c>
      <c r="D37">
        <v>0</v>
      </c>
      <c r="E37" t="s">
        <v>2725</v>
      </c>
      <c r="F37" t="s">
        <v>2726</v>
      </c>
      <c r="G37" s="113">
        <v>1</v>
      </c>
      <c r="H37" s="113">
        <v>1</v>
      </c>
    </row>
    <row r="38" spans="1:8" x14ac:dyDescent="0.35">
      <c r="A38" t="s">
        <v>1421</v>
      </c>
      <c r="B38" t="s">
        <v>39</v>
      </c>
      <c r="C38">
        <v>8</v>
      </c>
      <c r="D38">
        <v>0</v>
      </c>
      <c r="E38" t="s">
        <v>2727</v>
      </c>
      <c r="F38" t="s">
        <v>2726</v>
      </c>
      <c r="G38" s="113">
        <v>1</v>
      </c>
      <c r="H38" s="113">
        <v>1</v>
      </c>
    </row>
    <row r="39" spans="1:8" x14ac:dyDescent="0.35">
      <c r="A39" t="s">
        <v>1422</v>
      </c>
      <c r="B39" t="s">
        <v>40</v>
      </c>
      <c r="C39">
        <v>6</v>
      </c>
      <c r="D39">
        <v>0</v>
      </c>
      <c r="E39" t="s">
        <v>2728</v>
      </c>
      <c r="F39" t="s">
        <v>2729</v>
      </c>
      <c r="G39" s="113">
        <v>1</v>
      </c>
      <c r="H39" s="113">
        <v>1</v>
      </c>
    </row>
    <row r="40" spans="1:8" x14ac:dyDescent="0.35">
      <c r="A40" t="s">
        <v>1424</v>
      </c>
      <c r="B40" t="s">
        <v>42</v>
      </c>
      <c r="C40">
        <v>6</v>
      </c>
      <c r="D40">
        <v>0</v>
      </c>
      <c r="E40" t="s">
        <v>2730</v>
      </c>
      <c r="F40" t="s">
        <v>2731</v>
      </c>
      <c r="G40" s="113">
        <v>0</v>
      </c>
      <c r="H40" s="113">
        <v>1</v>
      </c>
    </row>
    <row r="41" spans="1:8" x14ac:dyDescent="0.35">
      <c r="A41" t="s">
        <v>1427</v>
      </c>
      <c r="B41" t="s">
        <v>45</v>
      </c>
      <c r="C41">
        <v>6</v>
      </c>
      <c r="D41">
        <v>0</v>
      </c>
      <c r="E41" t="s">
        <v>2730</v>
      </c>
      <c r="F41" t="s">
        <v>2731</v>
      </c>
      <c r="G41" s="113">
        <v>0</v>
      </c>
      <c r="H41" s="113">
        <v>1</v>
      </c>
    </row>
    <row r="42" spans="1:8" x14ac:dyDescent="0.35">
      <c r="A42" t="s">
        <v>1423</v>
      </c>
      <c r="B42" t="s">
        <v>41</v>
      </c>
      <c r="C42">
        <v>8</v>
      </c>
      <c r="D42">
        <v>0</v>
      </c>
      <c r="E42" t="s">
        <v>2730</v>
      </c>
      <c r="F42" t="s">
        <v>2731</v>
      </c>
      <c r="G42" s="113">
        <v>0.375</v>
      </c>
      <c r="H42" s="113">
        <v>1</v>
      </c>
    </row>
    <row r="43" spans="1:8" x14ac:dyDescent="0.35">
      <c r="A43" t="s">
        <v>1425</v>
      </c>
      <c r="B43" t="s">
        <v>43</v>
      </c>
      <c r="C43">
        <v>8</v>
      </c>
      <c r="D43">
        <v>0</v>
      </c>
      <c r="E43" t="s">
        <v>2732</v>
      </c>
      <c r="F43" t="s">
        <v>2733</v>
      </c>
      <c r="G43" s="113">
        <v>0</v>
      </c>
      <c r="H43" s="113">
        <v>1</v>
      </c>
    </row>
    <row r="44" spans="1:8" x14ac:dyDescent="0.35">
      <c r="A44" t="s">
        <v>1428</v>
      </c>
      <c r="B44" t="s">
        <v>46</v>
      </c>
      <c r="C44">
        <v>18</v>
      </c>
      <c r="D44">
        <v>0</v>
      </c>
      <c r="E44" t="s">
        <v>2732</v>
      </c>
      <c r="F44" t="s">
        <v>2733</v>
      </c>
      <c r="G44" s="113">
        <v>0</v>
      </c>
      <c r="H44" s="113">
        <v>1</v>
      </c>
    </row>
    <row r="45" spans="1:8" x14ac:dyDescent="0.35">
      <c r="A45" t="s">
        <v>1429</v>
      </c>
      <c r="B45" t="s">
        <v>47</v>
      </c>
      <c r="C45">
        <v>18</v>
      </c>
      <c r="D45">
        <v>0</v>
      </c>
      <c r="E45" t="s">
        <v>2734</v>
      </c>
      <c r="F45" t="s">
        <v>2723</v>
      </c>
      <c r="G45" s="113">
        <v>0</v>
      </c>
      <c r="H45" s="113">
        <v>1</v>
      </c>
    </row>
    <row r="46" spans="1:8" x14ac:dyDescent="0.35">
      <c r="A46" t="s">
        <v>1426</v>
      </c>
      <c r="B46" t="s">
        <v>44</v>
      </c>
      <c r="C46">
        <v>10</v>
      </c>
      <c r="D46">
        <v>0</v>
      </c>
      <c r="E46" t="s">
        <v>2734</v>
      </c>
      <c r="F46" t="s">
        <v>2723</v>
      </c>
      <c r="G46" s="113">
        <v>0</v>
      </c>
      <c r="H46" s="113">
        <v>1</v>
      </c>
    </row>
    <row r="47" spans="1:8" x14ac:dyDescent="0.35">
      <c r="A47" t="s">
        <v>2849</v>
      </c>
      <c r="C47">
        <v>21</v>
      </c>
      <c r="D47">
        <v>0</v>
      </c>
      <c r="E47" t="s">
        <v>2735</v>
      </c>
      <c r="F47" t="s">
        <v>2736</v>
      </c>
      <c r="G47" s="113">
        <v>0</v>
      </c>
      <c r="H47" s="113">
        <v>1</v>
      </c>
    </row>
    <row r="48" spans="1:8" x14ac:dyDescent="0.35">
      <c r="A48" t="s">
        <v>1430</v>
      </c>
      <c r="B48" t="s">
        <v>49</v>
      </c>
      <c r="C48">
        <v>14</v>
      </c>
      <c r="D48">
        <v>0</v>
      </c>
      <c r="E48" t="s">
        <v>2735</v>
      </c>
      <c r="F48" t="s">
        <v>2737</v>
      </c>
      <c r="G48" s="113">
        <v>0</v>
      </c>
      <c r="H48" s="113">
        <v>1</v>
      </c>
    </row>
    <row r="49" spans="1:8" x14ac:dyDescent="0.35">
      <c r="A49" t="s">
        <v>1431</v>
      </c>
      <c r="B49" t="s">
        <v>50</v>
      </c>
      <c r="C49">
        <v>7</v>
      </c>
      <c r="D49">
        <v>0</v>
      </c>
      <c r="E49" t="s">
        <v>2738</v>
      </c>
      <c r="F49" t="s">
        <v>2736</v>
      </c>
      <c r="G49" s="113">
        <v>0</v>
      </c>
      <c r="H49" s="113">
        <v>1</v>
      </c>
    </row>
    <row r="50" spans="1:8" x14ac:dyDescent="0.35">
      <c r="A50" t="s">
        <v>2850</v>
      </c>
      <c r="C50">
        <v>14</v>
      </c>
      <c r="D50">
        <v>0</v>
      </c>
      <c r="E50" t="s">
        <v>2739</v>
      </c>
      <c r="F50" t="s">
        <v>2740</v>
      </c>
      <c r="G50" s="113">
        <v>0</v>
      </c>
      <c r="H50" s="113">
        <v>1</v>
      </c>
    </row>
    <row r="51" spans="1:8" x14ac:dyDescent="0.35">
      <c r="A51" t="s">
        <v>1432</v>
      </c>
      <c r="B51" t="s">
        <v>52</v>
      </c>
      <c r="C51">
        <v>14</v>
      </c>
      <c r="D51">
        <v>0</v>
      </c>
      <c r="E51" t="s">
        <v>2739</v>
      </c>
      <c r="F51" t="s">
        <v>2740</v>
      </c>
      <c r="G51" s="113">
        <v>0</v>
      </c>
      <c r="H51" s="113">
        <v>1</v>
      </c>
    </row>
    <row r="52" spans="1:8" x14ac:dyDescent="0.35">
      <c r="A52" t="s">
        <v>2851</v>
      </c>
      <c r="C52">
        <v>38</v>
      </c>
      <c r="D52">
        <v>0</v>
      </c>
      <c r="E52" t="s">
        <v>2741</v>
      </c>
      <c r="F52" t="s">
        <v>2742</v>
      </c>
      <c r="G52" s="113">
        <v>0</v>
      </c>
      <c r="H52" s="113">
        <v>1</v>
      </c>
    </row>
    <row r="53" spans="1:8" x14ac:dyDescent="0.35">
      <c r="A53" t="s">
        <v>1433</v>
      </c>
      <c r="B53" t="s">
        <v>54</v>
      </c>
      <c r="C53">
        <v>16</v>
      </c>
      <c r="D53">
        <v>0</v>
      </c>
      <c r="E53" t="s">
        <v>2741</v>
      </c>
      <c r="F53" t="s">
        <v>2726</v>
      </c>
      <c r="G53" s="113">
        <v>0</v>
      </c>
      <c r="H53" s="113">
        <v>1</v>
      </c>
    </row>
    <row r="54" spans="1:8" x14ac:dyDescent="0.35">
      <c r="A54" t="s">
        <v>1435</v>
      </c>
      <c r="B54" t="s">
        <v>56</v>
      </c>
      <c r="C54">
        <v>16</v>
      </c>
      <c r="D54">
        <v>0</v>
      </c>
      <c r="E54" t="s">
        <v>2743</v>
      </c>
      <c r="F54" t="s">
        <v>2742</v>
      </c>
      <c r="G54" s="113">
        <v>0</v>
      </c>
      <c r="H54" s="113">
        <v>1</v>
      </c>
    </row>
    <row r="55" spans="1:8" x14ac:dyDescent="0.35">
      <c r="A55" t="s">
        <v>1434</v>
      </c>
      <c r="B55" t="s">
        <v>55</v>
      </c>
      <c r="C55">
        <v>12</v>
      </c>
      <c r="D55">
        <v>0</v>
      </c>
      <c r="E55" t="s">
        <v>2744</v>
      </c>
      <c r="F55" t="s">
        <v>2742</v>
      </c>
      <c r="G55" s="113">
        <v>0</v>
      </c>
      <c r="H55" s="113">
        <v>1</v>
      </c>
    </row>
    <row r="56" spans="1:8" x14ac:dyDescent="0.35">
      <c r="A56" t="s">
        <v>2852</v>
      </c>
      <c r="C56">
        <v>12</v>
      </c>
      <c r="D56">
        <v>0</v>
      </c>
      <c r="E56" t="s">
        <v>2728</v>
      </c>
      <c r="F56" t="s">
        <v>2745</v>
      </c>
      <c r="G56" s="113">
        <v>0</v>
      </c>
      <c r="H56" s="113">
        <v>1</v>
      </c>
    </row>
    <row r="57" spans="1:8" x14ac:dyDescent="0.35">
      <c r="A57" t="s">
        <v>1436</v>
      </c>
      <c r="B57" t="s">
        <v>58</v>
      </c>
      <c r="C57">
        <v>12</v>
      </c>
      <c r="D57">
        <v>0</v>
      </c>
      <c r="E57" t="s">
        <v>2728</v>
      </c>
      <c r="F57" t="s">
        <v>2746</v>
      </c>
      <c r="G57" s="113">
        <v>0</v>
      </c>
      <c r="H57" s="113">
        <v>1</v>
      </c>
    </row>
    <row r="58" spans="1:8" x14ac:dyDescent="0.35">
      <c r="A58" t="s">
        <v>1437</v>
      </c>
      <c r="B58" t="s">
        <v>59</v>
      </c>
      <c r="C58">
        <v>12</v>
      </c>
      <c r="D58">
        <v>0</v>
      </c>
      <c r="E58" t="s">
        <v>2747</v>
      </c>
      <c r="F58" t="s">
        <v>2745</v>
      </c>
      <c r="G58" s="113">
        <v>0</v>
      </c>
      <c r="H58" s="113">
        <v>1</v>
      </c>
    </row>
    <row r="59" spans="1:8" x14ac:dyDescent="0.35">
      <c r="A59" t="s">
        <v>2853</v>
      </c>
      <c r="C59">
        <v>30</v>
      </c>
      <c r="D59">
        <v>0</v>
      </c>
      <c r="E59" t="s">
        <v>2741</v>
      </c>
      <c r="F59" t="s">
        <v>2745</v>
      </c>
      <c r="G59" s="113">
        <v>0</v>
      </c>
      <c r="H59" s="113">
        <v>1</v>
      </c>
    </row>
    <row r="60" spans="1:8" x14ac:dyDescent="0.35">
      <c r="A60" t="s">
        <v>1439</v>
      </c>
      <c r="B60" t="s">
        <v>62</v>
      </c>
      <c r="C60">
        <v>16</v>
      </c>
      <c r="D60">
        <v>0</v>
      </c>
      <c r="E60" t="s">
        <v>2741</v>
      </c>
      <c r="F60" t="s">
        <v>2726</v>
      </c>
      <c r="G60" s="113">
        <v>0</v>
      </c>
      <c r="H60" s="113">
        <v>1</v>
      </c>
    </row>
    <row r="61" spans="1:8" x14ac:dyDescent="0.35">
      <c r="A61" t="s">
        <v>1438</v>
      </c>
      <c r="B61" t="s">
        <v>61</v>
      </c>
      <c r="C61">
        <v>16</v>
      </c>
      <c r="D61">
        <v>0</v>
      </c>
      <c r="E61" t="s">
        <v>2748</v>
      </c>
      <c r="F61" t="s">
        <v>2745</v>
      </c>
      <c r="G61" s="113">
        <v>0</v>
      </c>
      <c r="H61" s="113">
        <v>1</v>
      </c>
    </row>
    <row r="62" spans="1:8" x14ac:dyDescent="0.35">
      <c r="A62" t="s">
        <v>2854</v>
      </c>
      <c r="C62">
        <v>10</v>
      </c>
      <c r="D62">
        <v>0</v>
      </c>
      <c r="E62" t="s">
        <v>2749</v>
      </c>
      <c r="F62" t="s">
        <v>2750</v>
      </c>
      <c r="G62" s="113">
        <v>0</v>
      </c>
      <c r="H62" s="113">
        <v>1</v>
      </c>
    </row>
    <row r="63" spans="1:8" x14ac:dyDescent="0.35">
      <c r="A63" t="s">
        <v>1440</v>
      </c>
      <c r="B63" t="s">
        <v>64</v>
      </c>
      <c r="C63">
        <v>10</v>
      </c>
      <c r="D63">
        <v>0</v>
      </c>
      <c r="E63" t="s">
        <v>2749</v>
      </c>
      <c r="F63" t="s">
        <v>2750</v>
      </c>
      <c r="G63" s="113">
        <v>0</v>
      </c>
      <c r="H63" s="113">
        <v>1</v>
      </c>
    </row>
    <row r="64" spans="1:8" x14ac:dyDescent="0.35">
      <c r="A64" t="s">
        <v>2855</v>
      </c>
      <c r="C64">
        <v>64</v>
      </c>
      <c r="D64">
        <v>0</v>
      </c>
      <c r="E64" t="s">
        <v>2727</v>
      </c>
      <c r="F64" t="s">
        <v>2723</v>
      </c>
      <c r="G64" s="113">
        <v>0</v>
      </c>
      <c r="H64" s="113">
        <v>1</v>
      </c>
    </row>
    <row r="65" spans="1:8" x14ac:dyDescent="0.35">
      <c r="A65" t="s">
        <v>1441</v>
      </c>
      <c r="B65" t="s">
        <v>66</v>
      </c>
      <c r="C65">
        <v>10</v>
      </c>
      <c r="D65">
        <v>0</v>
      </c>
      <c r="E65" t="s">
        <v>2727</v>
      </c>
      <c r="F65" t="s">
        <v>2737</v>
      </c>
      <c r="G65" s="113">
        <v>0</v>
      </c>
      <c r="H65" s="113">
        <v>1</v>
      </c>
    </row>
    <row r="66" spans="1:8" x14ac:dyDescent="0.35">
      <c r="A66" t="s">
        <v>1443</v>
      </c>
      <c r="B66" t="s">
        <v>68</v>
      </c>
      <c r="C66">
        <v>10</v>
      </c>
      <c r="D66">
        <v>0</v>
      </c>
      <c r="E66" t="s">
        <v>2751</v>
      </c>
      <c r="F66" t="s">
        <v>2752</v>
      </c>
      <c r="G66" s="113">
        <v>0</v>
      </c>
      <c r="H66" s="113">
        <v>1</v>
      </c>
    </row>
    <row r="67" spans="1:8" x14ac:dyDescent="0.35">
      <c r="A67" t="s">
        <v>1442</v>
      </c>
      <c r="B67" t="s">
        <v>67</v>
      </c>
      <c r="C67">
        <v>10</v>
      </c>
      <c r="D67">
        <v>0</v>
      </c>
      <c r="E67" t="s">
        <v>2751</v>
      </c>
      <c r="F67" t="s">
        <v>2752</v>
      </c>
      <c r="G67" s="113">
        <v>0</v>
      </c>
      <c r="H67" s="113">
        <v>1</v>
      </c>
    </row>
    <row r="68" spans="1:8" x14ac:dyDescent="0.35">
      <c r="A68" t="s">
        <v>1444</v>
      </c>
      <c r="B68" t="s">
        <v>69</v>
      </c>
      <c r="C68">
        <v>10</v>
      </c>
      <c r="D68">
        <v>0</v>
      </c>
      <c r="E68" t="s">
        <v>2734</v>
      </c>
      <c r="F68" t="s">
        <v>2723</v>
      </c>
      <c r="G68" s="113">
        <v>0</v>
      </c>
      <c r="H68" s="113">
        <v>1</v>
      </c>
    </row>
    <row r="69" spans="1:8" x14ac:dyDescent="0.35">
      <c r="A69" t="s">
        <v>2856</v>
      </c>
      <c r="C69">
        <v>39</v>
      </c>
      <c r="D69">
        <v>0</v>
      </c>
      <c r="E69" t="s">
        <v>2738</v>
      </c>
      <c r="F69" t="s">
        <v>2753</v>
      </c>
      <c r="G69" s="113">
        <v>0</v>
      </c>
      <c r="H69" s="113">
        <v>1</v>
      </c>
    </row>
    <row r="70" spans="1:8" x14ac:dyDescent="0.35">
      <c r="A70" t="s">
        <v>1446</v>
      </c>
      <c r="B70" t="s">
        <v>72</v>
      </c>
      <c r="C70">
        <v>10</v>
      </c>
      <c r="D70">
        <v>0</v>
      </c>
      <c r="E70" t="s">
        <v>2738</v>
      </c>
      <c r="F70" t="s">
        <v>2736</v>
      </c>
      <c r="G70" s="113">
        <v>0</v>
      </c>
      <c r="H70" s="113">
        <v>1</v>
      </c>
    </row>
    <row r="71" spans="1:8" x14ac:dyDescent="0.35">
      <c r="A71" t="s">
        <v>1448</v>
      </c>
      <c r="B71" t="s">
        <v>74</v>
      </c>
      <c r="C71">
        <v>10</v>
      </c>
      <c r="D71">
        <v>0</v>
      </c>
      <c r="E71" t="s">
        <v>2754</v>
      </c>
      <c r="F71" t="s">
        <v>2755</v>
      </c>
      <c r="G71" s="113">
        <v>0</v>
      </c>
      <c r="H71" s="113">
        <v>1</v>
      </c>
    </row>
    <row r="72" spans="1:8" x14ac:dyDescent="0.35">
      <c r="A72" t="s">
        <v>1447</v>
      </c>
      <c r="B72" t="s">
        <v>73</v>
      </c>
      <c r="C72">
        <v>7</v>
      </c>
      <c r="D72">
        <v>0</v>
      </c>
      <c r="E72" t="s">
        <v>2754</v>
      </c>
      <c r="F72" t="s">
        <v>2755</v>
      </c>
      <c r="G72" s="113">
        <v>0</v>
      </c>
      <c r="H72" s="113">
        <v>1</v>
      </c>
    </row>
    <row r="73" spans="1:8" x14ac:dyDescent="0.35">
      <c r="A73" t="s">
        <v>1445</v>
      </c>
      <c r="B73" t="s">
        <v>71</v>
      </c>
      <c r="C73">
        <v>12</v>
      </c>
      <c r="D73">
        <v>0</v>
      </c>
      <c r="E73" t="s">
        <v>2728</v>
      </c>
      <c r="F73" t="s">
        <v>2753</v>
      </c>
      <c r="G73" s="113">
        <v>0</v>
      </c>
      <c r="H73" s="113">
        <v>1</v>
      </c>
    </row>
    <row r="74" spans="1:8" x14ac:dyDescent="0.35">
      <c r="A74" t="s">
        <v>2857</v>
      </c>
      <c r="C74">
        <v>36</v>
      </c>
      <c r="D74">
        <v>0</v>
      </c>
      <c r="E74" t="s">
        <v>2728</v>
      </c>
      <c r="F74" t="s">
        <v>2733</v>
      </c>
      <c r="G74" s="113">
        <v>0</v>
      </c>
      <c r="H74" s="113">
        <v>1</v>
      </c>
    </row>
    <row r="75" spans="1:8" x14ac:dyDescent="0.35">
      <c r="A75" t="s">
        <v>1449</v>
      </c>
      <c r="B75" t="s">
        <v>76</v>
      </c>
      <c r="C75">
        <v>12</v>
      </c>
      <c r="D75">
        <v>0</v>
      </c>
      <c r="E75" t="s">
        <v>2728</v>
      </c>
      <c r="F75" t="s">
        <v>2746</v>
      </c>
      <c r="G75" s="113">
        <v>0</v>
      </c>
      <c r="H75" s="113">
        <v>1</v>
      </c>
    </row>
    <row r="76" spans="1:8" x14ac:dyDescent="0.35">
      <c r="A76" t="s">
        <v>1450</v>
      </c>
      <c r="B76" t="s">
        <v>77</v>
      </c>
      <c r="C76">
        <v>12</v>
      </c>
      <c r="D76">
        <v>0</v>
      </c>
      <c r="E76" t="s">
        <v>2732</v>
      </c>
      <c r="F76" t="s">
        <v>2733</v>
      </c>
      <c r="G76" s="113">
        <v>0</v>
      </c>
      <c r="H76" s="113">
        <v>1</v>
      </c>
    </row>
    <row r="77" spans="1:8" x14ac:dyDescent="0.35">
      <c r="A77" t="s">
        <v>1451</v>
      </c>
      <c r="B77" t="s">
        <v>78</v>
      </c>
      <c r="C77">
        <v>12</v>
      </c>
      <c r="D77">
        <v>0</v>
      </c>
      <c r="E77" t="s">
        <v>2732</v>
      </c>
      <c r="F77" t="s">
        <v>2733</v>
      </c>
      <c r="G77" s="113">
        <v>0</v>
      </c>
      <c r="H77" s="113">
        <v>1</v>
      </c>
    </row>
    <row r="78" spans="1:8" x14ac:dyDescent="0.35">
      <c r="A78" t="s">
        <v>2858</v>
      </c>
      <c r="C78">
        <v>43</v>
      </c>
      <c r="D78">
        <v>0</v>
      </c>
      <c r="E78" t="s">
        <v>2741</v>
      </c>
      <c r="F78" t="s">
        <v>2740</v>
      </c>
      <c r="G78" s="113">
        <v>0</v>
      </c>
      <c r="H78" s="113">
        <v>1</v>
      </c>
    </row>
    <row r="79" spans="1:8" x14ac:dyDescent="0.35">
      <c r="A79" t="s">
        <v>1453</v>
      </c>
      <c r="B79" t="s">
        <v>81</v>
      </c>
      <c r="C79">
        <v>6</v>
      </c>
      <c r="D79">
        <v>0</v>
      </c>
      <c r="E79" t="s">
        <v>2741</v>
      </c>
      <c r="F79" t="s">
        <v>2726</v>
      </c>
      <c r="G79" s="113">
        <v>0</v>
      </c>
      <c r="H79" s="113">
        <v>1</v>
      </c>
    </row>
    <row r="80" spans="1:8" x14ac:dyDescent="0.35">
      <c r="A80" t="s">
        <v>1452</v>
      </c>
      <c r="B80" t="s">
        <v>80</v>
      </c>
      <c r="C80">
        <v>9</v>
      </c>
      <c r="D80">
        <v>0</v>
      </c>
      <c r="E80" t="s">
        <v>2741</v>
      </c>
      <c r="F80" t="s">
        <v>2726</v>
      </c>
      <c r="G80" s="113">
        <v>0</v>
      </c>
      <c r="H80" s="113">
        <v>1</v>
      </c>
    </row>
    <row r="81" spans="1:9" x14ac:dyDescent="0.35">
      <c r="A81" t="s">
        <v>1454</v>
      </c>
      <c r="B81" t="s">
        <v>82</v>
      </c>
      <c r="C81">
        <v>6</v>
      </c>
      <c r="D81">
        <v>0</v>
      </c>
      <c r="E81" t="s">
        <v>2751</v>
      </c>
      <c r="F81" t="s">
        <v>2752</v>
      </c>
      <c r="G81" s="113">
        <v>0</v>
      </c>
      <c r="H81" s="113">
        <v>1</v>
      </c>
    </row>
    <row r="82" spans="1:9" x14ac:dyDescent="0.35">
      <c r="A82" t="s">
        <v>1455</v>
      </c>
      <c r="B82" t="s">
        <v>83</v>
      </c>
      <c r="C82">
        <v>12</v>
      </c>
      <c r="D82">
        <v>0</v>
      </c>
      <c r="E82" t="s">
        <v>2756</v>
      </c>
      <c r="F82" t="s">
        <v>2757</v>
      </c>
      <c r="G82" s="113">
        <v>0</v>
      </c>
      <c r="H82" s="113">
        <v>1</v>
      </c>
    </row>
    <row r="83" spans="1:9" x14ac:dyDescent="0.35">
      <c r="A83" t="s">
        <v>1456</v>
      </c>
      <c r="B83" t="s">
        <v>84</v>
      </c>
      <c r="C83">
        <v>10</v>
      </c>
      <c r="D83">
        <v>0</v>
      </c>
      <c r="E83" t="s">
        <v>2716</v>
      </c>
      <c r="F83" t="s">
        <v>2758</v>
      </c>
      <c r="G83" s="113">
        <v>0</v>
      </c>
      <c r="H83" s="113">
        <v>1</v>
      </c>
    </row>
    <row r="84" spans="1:9" x14ac:dyDescent="0.35">
      <c r="A84" t="s">
        <v>1457</v>
      </c>
      <c r="B84" t="s">
        <v>85</v>
      </c>
      <c r="C84">
        <v>10</v>
      </c>
      <c r="D84">
        <v>0</v>
      </c>
      <c r="E84" t="s">
        <v>2743</v>
      </c>
      <c r="F84" t="s">
        <v>2740</v>
      </c>
      <c r="G84" s="113">
        <v>0</v>
      </c>
      <c r="H84" s="113">
        <v>1</v>
      </c>
    </row>
    <row r="85" spans="1:9" x14ac:dyDescent="0.35">
      <c r="A85" t="s">
        <v>2859</v>
      </c>
      <c r="C85">
        <v>12</v>
      </c>
      <c r="D85">
        <v>0</v>
      </c>
      <c r="E85" t="s">
        <v>2732</v>
      </c>
      <c r="F85" t="s">
        <v>2733</v>
      </c>
      <c r="G85" s="113">
        <v>0</v>
      </c>
      <c r="H85" s="113">
        <v>1</v>
      </c>
    </row>
    <row r="86" spans="1:9" x14ac:dyDescent="0.35">
      <c r="A86" t="s">
        <v>1458</v>
      </c>
      <c r="B86" t="s">
        <v>87</v>
      </c>
      <c r="C86">
        <v>12</v>
      </c>
      <c r="D86">
        <v>0</v>
      </c>
      <c r="E86" t="s">
        <v>2732</v>
      </c>
      <c r="F86" t="s">
        <v>2733</v>
      </c>
      <c r="G86" s="113">
        <v>0</v>
      </c>
      <c r="H86" s="113">
        <v>1</v>
      </c>
    </row>
    <row r="87" spans="1:9" x14ac:dyDescent="0.35">
      <c r="A87" t="s">
        <v>2860</v>
      </c>
      <c r="C87">
        <v>42</v>
      </c>
      <c r="D87">
        <v>0</v>
      </c>
      <c r="E87" t="s">
        <v>2716</v>
      </c>
      <c r="F87" t="s">
        <v>2740</v>
      </c>
      <c r="G87" s="113">
        <v>0</v>
      </c>
      <c r="H87" s="113">
        <v>1</v>
      </c>
    </row>
    <row r="88" spans="1:9" x14ac:dyDescent="0.35">
      <c r="A88" t="s">
        <v>1459</v>
      </c>
      <c r="B88" t="s">
        <v>89</v>
      </c>
      <c r="C88">
        <v>14</v>
      </c>
      <c r="D88">
        <v>0</v>
      </c>
      <c r="E88" t="s">
        <v>2716</v>
      </c>
      <c r="F88" t="s">
        <v>2758</v>
      </c>
      <c r="G88" s="113">
        <v>0</v>
      </c>
      <c r="H88" s="113">
        <v>1</v>
      </c>
    </row>
    <row r="89" spans="1:9" x14ac:dyDescent="0.35">
      <c r="A89" t="s">
        <v>1460</v>
      </c>
      <c r="B89" t="s">
        <v>90</v>
      </c>
      <c r="C89">
        <v>14</v>
      </c>
      <c r="D89">
        <v>0</v>
      </c>
      <c r="E89" t="s">
        <v>2734</v>
      </c>
      <c r="F89" t="s">
        <v>2723</v>
      </c>
      <c r="G89" s="113">
        <v>0</v>
      </c>
      <c r="H89" s="113">
        <v>1</v>
      </c>
    </row>
    <row r="90" spans="1:9" x14ac:dyDescent="0.35">
      <c r="A90" t="s">
        <v>1461</v>
      </c>
      <c r="B90" t="s">
        <v>91</v>
      </c>
      <c r="C90">
        <v>14</v>
      </c>
      <c r="D90">
        <v>0</v>
      </c>
      <c r="E90" t="s">
        <v>2743</v>
      </c>
      <c r="F90" t="s">
        <v>2740</v>
      </c>
      <c r="G90" s="113">
        <v>0</v>
      </c>
      <c r="H90" s="113">
        <v>1</v>
      </c>
    </row>
    <row r="91" spans="1:9" x14ac:dyDescent="0.35">
      <c r="A91" t="s">
        <v>2861</v>
      </c>
      <c r="C91">
        <v>18</v>
      </c>
      <c r="D91">
        <v>9</v>
      </c>
      <c r="E91" t="s">
        <v>2716</v>
      </c>
      <c r="F91" s="112">
        <v>46335</v>
      </c>
      <c r="G91" s="113">
        <v>0</v>
      </c>
      <c r="H91" s="113">
        <v>0.5</v>
      </c>
      <c r="I91">
        <v>50</v>
      </c>
    </row>
    <row r="92" spans="1:9" x14ac:dyDescent="0.35">
      <c r="A92" t="s">
        <v>1462</v>
      </c>
      <c r="B92" t="s">
        <v>93</v>
      </c>
      <c r="C92">
        <v>18</v>
      </c>
      <c r="D92">
        <v>9</v>
      </c>
      <c r="E92" t="s">
        <v>2716</v>
      </c>
      <c r="F92" s="112">
        <v>46335</v>
      </c>
      <c r="G92" s="113">
        <v>0</v>
      </c>
      <c r="H92" s="113">
        <v>0.5</v>
      </c>
      <c r="I92">
        <v>50</v>
      </c>
    </row>
    <row r="93" spans="1:9" x14ac:dyDescent="0.35">
      <c r="A93" t="s">
        <v>2862</v>
      </c>
      <c r="C93">
        <v>50</v>
      </c>
      <c r="D93">
        <v>0</v>
      </c>
      <c r="E93" t="s">
        <v>2716</v>
      </c>
      <c r="F93" t="s">
        <v>2723</v>
      </c>
      <c r="G93" s="113">
        <v>0</v>
      </c>
      <c r="H93" s="113">
        <v>1</v>
      </c>
    </row>
    <row r="94" spans="1:9" x14ac:dyDescent="0.35">
      <c r="A94" t="s">
        <v>1463</v>
      </c>
      <c r="B94" t="s">
        <v>95</v>
      </c>
      <c r="C94">
        <v>50</v>
      </c>
      <c r="D94">
        <v>0</v>
      </c>
      <c r="E94" t="s">
        <v>2716</v>
      </c>
      <c r="F94" t="s">
        <v>2723</v>
      </c>
      <c r="G94" s="113">
        <v>0</v>
      </c>
      <c r="H94" s="113">
        <v>1</v>
      </c>
    </row>
    <row r="95" spans="1:9" x14ac:dyDescent="0.35">
      <c r="A95" t="s">
        <v>2863</v>
      </c>
      <c r="C95">
        <v>15</v>
      </c>
      <c r="D95">
        <v>8</v>
      </c>
      <c r="E95" t="s">
        <v>2759</v>
      </c>
      <c r="F95" s="112">
        <v>46334</v>
      </c>
      <c r="G95" s="113">
        <v>1</v>
      </c>
      <c r="H95" s="113">
        <v>0.5</v>
      </c>
      <c r="I95">
        <v>83</v>
      </c>
    </row>
    <row r="96" spans="1:9" x14ac:dyDescent="0.35">
      <c r="A96" t="s">
        <v>1464</v>
      </c>
      <c r="B96" t="s">
        <v>97</v>
      </c>
      <c r="C96">
        <v>15</v>
      </c>
      <c r="D96">
        <v>8</v>
      </c>
      <c r="E96" t="s">
        <v>2759</v>
      </c>
      <c r="F96" s="112">
        <v>46334</v>
      </c>
      <c r="G96" s="113">
        <v>1</v>
      </c>
      <c r="H96" s="113">
        <v>0.5</v>
      </c>
      <c r="I96">
        <v>83</v>
      </c>
    </row>
    <row r="97" spans="1:9" x14ac:dyDescent="0.35">
      <c r="A97" t="s">
        <v>2864</v>
      </c>
      <c r="C97">
        <v>178</v>
      </c>
      <c r="D97">
        <v>14</v>
      </c>
      <c r="E97" t="s">
        <v>2760</v>
      </c>
      <c r="F97" s="112">
        <v>46344</v>
      </c>
      <c r="G97" s="113">
        <v>0.53890000000000005</v>
      </c>
      <c r="H97" s="22">
        <v>0.92510000000000003</v>
      </c>
      <c r="I97">
        <v>69</v>
      </c>
    </row>
    <row r="98" spans="1:9" x14ac:dyDescent="0.35">
      <c r="A98" t="s">
        <v>2865</v>
      </c>
      <c r="C98">
        <v>110</v>
      </c>
      <c r="D98">
        <v>3</v>
      </c>
      <c r="E98" t="s">
        <v>2761</v>
      </c>
      <c r="F98" s="112">
        <v>46329</v>
      </c>
      <c r="G98" s="113">
        <v>0.86990000000000001</v>
      </c>
      <c r="H98" s="22">
        <v>0.99680000000000002</v>
      </c>
      <c r="I98">
        <v>44</v>
      </c>
    </row>
    <row r="99" spans="1:9" x14ac:dyDescent="0.35">
      <c r="A99" t="s">
        <v>1465</v>
      </c>
      <c r="B99" t="s">
        <v>100</v>
      </c>
      <c r="C99">
        <v>14</v>
      </c>
      <c r="D99">
        <v>0</v>
      </c>
      <c r="E99" t="s">
        <v>2761</v>
      </c>
      <c r="F99" t="s">
        <v>2762</v>
      </c>
      <c r="G99" s="113">
        <v>1</v>
      </c>
      <c r="H99" s="113">
        <v>1</v>
      </c>
    </row>
    <row r="100" spans="1:9" x14ac:dyDescent="0.35">
      <c r="A100" t="s">
        <v>1466</v>
      </c>
      <c r="B100" t="s">
        <v>101</v>
      </c>
      <c r="C100">
        <v>14</v>
      </c>
      <c r="D100">
        <v>0</v>
      </c>
      <c r="E100" t="s">
        <v>2738</v>
      </c>
      <c r="F100" t="s">
        <v>2763</v>
      </c>
      <c r="G100" s="113">
        <v>1</v>
      </c>
      <c r="H100" s="113">
        <v>1</v>
      </c>
    </row>
    <row r="101" spans="1:9" x14ac:dyDescent="0.35">
      <c r="A101" t="s">
        <v>1467</v>
      </c>
      <c r="B101" t="s">
        <v>102</v>
      </c>
      <c r="C101">
        <v>14</v>
      </c>
      <c r="D101">
        <v>0</v>
      </c>
      <c r="E101" t="s">
        <v>2738</v>
      </c>
      <c r="F101" t="s">
        <v>2764</v>
      </c>
      <c r="G101" s="113">
        <v>0.57140000000000002</v>
      </c>
      <c r="H101" s="113">
        <v>1</v>
      </c>
    </row>
    <row r="102" spans="1:9" x14ac:dyDescent="0.35">
      <c r="A102" t="s">
        <v>1468</v>
      </c>
      <c r="B102" t="s">
        <v>103</v>
      </c>
      <c r="C102">
        <v>14</v>
      </c>
      <c r="D102">
        <v>0</v>
      </c>
      <c r="E102" t="s">
        <v>2748</v>
      </c>
      <c r="F102" t="s">
        <v>2758</v>
      </c>
      <c r="G102" s="113">
        <v>0</v>
      </c>
      <c r="H102" s="113">
        <v>1</v>
      </c>
    </row>
    <row r="103" spans="1:9" x14ac:dyDescent="0.35">
      <c r="A103" t="s">
        <v>1469</v>
      </c>
      <c r="B103" t="s">
        <v>104</v>
      </c>
      <c r="C103">
        <v>14</v>
      </c>
      <c r="D103">
        <v>0</v>
      </c>
      <c r="E103" t="s">
        <v>2748</v>
      </c>
      <c r="F103" t="s">
        <v>2765</v>
      </c>
      <c r="G103" s="113">
        <v>0</v>
      </c>
      <c r="H103" s="113">
        <v>1</v>
      </c>
    </row>
    <row r="104" spans="1:9" x14ac:dyDescent="0.35">
      <c r="A104" t="s">
        <v>1470</v>
      </c>
      <c r="B104" t="s">
        <v>105</v>
      </c>
      <c r="C104">
        <v>14</v>
      </c>
      <c r="D104">
        <v>0</v>
      </c>
      <c r="E104" t="s">
        <v>2766</v>
      </c>
      <c r="F104" t="s">
        <v>2758</v>
      </c>
      <c r="G104" s="113">
        <v>0</v>
      </c>
      <c r="H104" s="113">
        <v>1</v>
      </c>
    </row>
    <row r="105" spans="1:9" x14ac:dyDescent="0.35">
      <c r="A105" t="s">
        <v>1473</v>
      </c>
      <c r="B105" t="s">
        <v>108</v>
      </c>
      <c r="C105">
        <v>14</v>
      </c>
      <c r="D105">
        <v>0</v>
      </c>
      <c r="E105" t="s">
        <v>2767</v>
      </c>
      <c r="F105" t="s">
        <v>2758</v>
      </c>
      <c r="G105" s="113">
        <v>0</v>
      </c>
      <c r="H105" s="113">
        <v>1</v>
      </c>
    </row>
    <row r="106" spans="1:9" x14ac:dyDescent="0.35">
      <c r="A106" t="s">
        <v>1471</v>
      </c>
      <c r="B106" t="s">
        <v>106</v>
      </c>
      <c r="C106">
        <v>14</v>
      </c>
      <c r="D106">
        <v>0</v>
      </c>
      <c r="E106" t="s">
        <v>2716</v>
      </c>
      <c r="F106" t="s">
        <v>2765</v>
      </c>
      <c r="G106" s="113">
        <v>0</v>
      </c>
      <c r="H106" s="113">
        <v>1</v>
      </c>
    </row>
    <row r="107" spans="1:9" x14ac:dyDescent="0.35">
      <c r="A107" t="s">
        <v>1474</v>
      </c>
      <c r="B107" t="s">
        <v>109</v>
      </c>
      <c r="C107">
        <v>14</v>
      </c>
      <c r="D107">
        <v>0</v>
      </c>
      <c r="E107" t="s">
        <v>2716</v>
      </c>
      <c r="F107" t="s">
        <v>2742</v>
      </c>
      <c r="G107" s="113">
        <v>0</v>
      </c>
      <c r="H107" s="113">
        <v>1</v>
      </c>
    </row>
    <row r="108" spans="1:9" x14ac:dyDescent="0.35">
      <c r="A108" t="s">
        <v>1475</v>
      </c>
      <c r="B108" t="s">
        <v>110</v>
      </c>
      <c r="C108">
        <v>14</v>
      </c>
      <c r="D108">
        <v>0</v>
      </c>
      <c r="E108" t="s">
        <v>2739</v>
      </c>
      <c r="F108" t="s">
        <v>2768</v>
      </c>
      <c r="G108" s="113">
        <v>0</v>
      </c>
      <c r="H108" s="113">
        <v>1</v>
      </c>
    </row>
    <row r="109" spans="1:9" x14ac:dyDescent="0.35">
      <c r="A109" t="s">
        <v>1472</v>
      </c>
      <c r="B109" t="s">
        <v>107</v>
      </c>
      <c r="C109">
        <v>14</v>
      </c>
      <c r="D109">
        <v>3</v>
      </c>
      <c r="E109" t="s">
        <v>2769</v>
      </c>
      <c r="F109" s="112">
        <v>46329</v>
      </c>
      <c r="G109" s="113">
        <v>1</v>
      </c>
      <c r="H109" s="113">
        <v>0.8</v>
      </c>
      <c r="I109">
        <v>14</v>
      </c>
    </row>
    <row r="110" spans="1:9" x14ac:dyDescent="0.35">
      <c r="A110" t="s">
        <v>2866</v>
      </c>
      <c r="C110">
        <v>20</v>
      </c>
      <c r="D110">
        <v>7</v>
      </c>
      <c r="E110" t="s">
        <v>2739</v>
      </c>
      <c r="F110" s="112">
        <v>46335</v>
      </c>
      <c r="G110" s="113">
        <v>0</v>
      </c>
      <c r="H110" s="22">
        <v>0.73499999999999999</v>
      </c>
      <c r="I110">
        <v>74</v>
      </c>
    </row>
    <row r="111" spans="1:9" x14ac:dyDescent="0.35">
      <c r="A111" t="s">
        <v>1477</v>
      </c>
      <c r="B111" t="s">
        <v>113</v>
      </c>
      <c r="C111">
        <v>14</v>
      </c>
      <c r="D111">
        <v>7</v>
      </c>
      <c r="E111" t="s">
        <v>2739</v>
      </c>
      <c r="F111" s="112">
        <v>46335</v>
      </c>
      <c r="G111" s="113">
        <v>0</v>
      </c>
      <c r="H111" s="113">
        <v>0.5</v>
      </c>
      <c r="I111">
        <v>74</v>
      </c>
    </row>
    <row r="112" spans="1:9" x14ac:dyDescent="0.35">
      <c r="A112" t="s">
        <v>1476</v>
      </c>
      <c r="B112" t="s">
        <v>112</v>
      </c>
      <c r="C112">
        <v>14</v>
      </c>
      <c r="D112">
        <v>0</v>
      </c>
      <c r="E112" t="s">
        <v>2739</v>
      </c>
      <c r="F112" t="s">
        <v>2745</v>
      </c>
      <c r="G112" s="113">
        <v>0</v>
      </c>
      <c r="H112" s="113">
        <v>1</v>
      </c>
    </row>
    <row r="113" spans="1:9" x14ac:dyDescent="0.35">
      <c r="A113" t="s">
        <v>2867</v>
      </c>
      <c r="C113">
        <v>14</v>
      </c>
      <c r="D113">
        <v>0</v>
      </c>
      <c r="E113" t="s">
        <v>2770</v>
      </c>
      <c r="F113" t="s">
        <v>2768</v>
      </c>
      <c r="G113" s="113">
        <v>0</v>
      </c>
      <c r="H113" s="113">
        <v>1</v>
      </c>
    </row>
    <row r="114" spans="1:9" x14ac:dyDescent="0.35">
      <c r="A114" t="s">
        <v>1478</v>
      </c>
      <c r="B114" t="s">
        <v>115</v>
      </c>
      <c r="C114">
        <v>14</v>
      </c>
      <c r="D114">
        <v>0</v>
      </c>
      <c r="E114" t="s">
        <v>2770</v>
      </c>
      <c r="F114" t="s">
        <v>2768</v>
      </c>
      <c r="G114" s="113">
        <v>0</v>
      </c>
      <c r="H114" s="113">
        <v>1</v>
      </c>
    </row>
    <row r="115" spans="1:9" x14ac:dyDescent="0.35">
      <c r="A115" t="s">
        <v>2868</v>
      </c>
      <c r="C115">
        <v>140</v>
      </c>
      <c r="D115">
        <v>3</v>
      </c>
      <c r="E115" t="s">
        <v>2714</v>
      </c>
      <c r="F115" s="112">
        <v>46329</v>
      </c>
      <c r="G115" s="113">
        <v>0.90239999999999998</v>
      </c>
      <c r="H115" s="22">
        <v>0.81950000000000001</v>
      </c>
      <c r="I115">
        <v>80</v>
      </c>
    </row>
    <row r="116" spans="1:9" x14ac:dyDescent="0.35">
      <c r="A116" t="s">
        <v>1479</v>
      </c>
      <c r="B116" t="s">
        <v>116</v>
      </c>
      <c r="C116">
        <v>14</v>
      </c>
      <c r="D116">
        <v>0</v>
      </c>
      <c r="E116" t="s">
        <v>2714</v>
      </c>
      <c r="F116" t="s">
        <v>2742</v>
      </c>
      <c r="G116" s="113">
        <v>0</v>
      </c>
      <c r="H116" s="113">
        <v>1</v>
      </c>
    </row>
    <row r="117" spans="1:9" x14ac:dyDescent="0.35">
      <c r="A117" t="s">
        <v>1480</v>
      </c>
      <c r="B117" t="s">
        <v>117</v>
      </c>
      <c r="C117">
        <v>14</v>
      </c>
      <c r="D117">
        <v>3</v>
      </c>
      <c r="E117" t="s">
        <v>2771</v>
      </c>
      <c r="F117" s="112">
        <v>46329</v>
      </c>
      <c r="G117" s="113">
        <v>1</v>
      </c>
      <c r="H117" s="113">
        <v>0.8</v>
      </c>
      <c r="I117">
        <v>72</v>
      </c>
    </row>
    <row r="118" spans="1:9" x14ac:dyDescent="0.35">
      <c r="A118" t="s">
        <v>1481</v>
      </c>
      <c r="B118" t="s">
        <v>118</v>
      </c>
      <c r="C118">
        <v>14</v>
      </c>
      <c r="D118">
        <v>3</v>
      </c>
      <c r="E118" t="s">
        <v>2771</v>
      </c>
      <c r="F118" s="112">
        <v>46329</v>
      </c>
      <c r="G118" s="113">
        <v>1</v>
      </c>
      <c r="H118" s="113">
        <v>0.8</v>
      </c>
      <c r="I118">
        <v>80</v>
      </c>
    </row>
    <row r="119" spans="1:9" x14ac:dyDescent="0.35">
      <c r="A119" t="s">
        <v>2869</v>
      </c>
      <c r="C119">
        <v>58</v>
      </c>
      <c r="D119">
        <v>7</v>
      </c>
      <c r="E119" t="s">
        <v>2743</v>
      </c>
      <c r="F119" s="112">
        <v>46335</v>
      </c>
      <c r="G119" s="113">
        <v>5.7500000000000002E-2</v>
      </c>
      <c r="H119" s="22">
        <v>0.91949999999999998</v>
      </c>
      <c r="I119">
        <v>68</v>
      </c>
    </row>
    <row r="120" spans="1:9" x14ac:dyDescent="0.35">
      <c r="A120" t="s">
        <v>1482</v>
      </c>
      <c r="B120" t="s">
        <v>120</v>
      </c>
      <c r="C120">
        <v>14</v>
      </c>
      <c r="D120">
        <v>0</v>
      </c>
      <c r="E120" t="s">
        <v>2743</v>
      </c>
      <c r="F120" t="s">
        <v>2740</v>
      </c>
      <c r="G120" s="113">
        <v>0</v>
      </c>
      <c r="H120" s="113">
        <v>1</v>
      </c>
    </row>
    <row r="121" spans="1:9" x14ac:dyDescent="0.35">
      <c r="A121" t="s">
        <v>1483</v>
      </c>
      <c r="B121" t="s">
        <v>121</v>
      </c>
      <c r="C121">
        <v>14</v>
      </c>
      <c r="D121">
        <v>7</v>
      </c>
      <c r="E121" s="112" t="s">
        <v>2835</v>
      </c>
      <c r="F121" s="112">
        <v>46335</v>
      </c>
      <c r="G121" s="113">
        <v>0.35709999999999997</v>
      </c>
      <c r="H121" s="113">
        <v>0.5</v>
      </c>
      <c r="I121">
        <v>68</v>
      </c>
    </row>
    <row r="122" spans="1:9" x14ac:dyDescent="0.35">
      <c r="A122" t="s">
        <v>2870</v>
      </c>
      <c r="C122">
        <v>131</v>
      </c>
      <c r="D122">
        <v>3</v>
      </c>
      <c r="E122" t="s">
        <v>2772</v>
      </c>
      <c r="F122" s="112">
        <v>46329</v>
      </c>
      <c r="G122" s="113">
        <v>0.63180000000000003</v>
      </c>
      <c r="H122" s="22">
        <v>0.87360000000000004</v>
      </c>
      <c r="I122">
        <v>57</v>
      </c>
    </row>
    <row r="123" spans="1:9" x14ac:dyDescent="0.35">
      <c r="A123" t="s">
        <v>1485</v>
      </c>
      <c r="B123" t="s">
        <v>124</v>
      </c>
      <c r="C123">
        <v>14</v>
      </c>
      <c r="D123">
        <v>0</v>
      </c>
      <c r="E123" t="s">
        <v>2772</v>
      </c>
      <c r="F123" t="s">
        <v>2773</v>
      </c>
      <c r="G123" s="113">
        <v>0</v>
      </c>
      <c r="H123" s="113">
        <v>1</v>
      </c>
    </row>
    <row r="124" spans="1:9" x14ac:dyDescent="0.35">
      <c r="A124" t="s">
        <v>1484</v>
      </c>
      <c r="B124" t="s">
        <v>123</v>
      </c>
      <c r="C124">
        <v>14</v>
      </c>
      <c r="D124">
        <v>3</v>
      </c>
      <c r="E124" t="s">
        <v>2715</v>
      </c>
      <c r="F124" s="112">
        <v>46329</v>
      </c>
      <c r="G124" s="113">
        <v>1</v>
      </c>
      <c r="H124" s="113">
        <v>0.8</v>
      </c>
      <c r="I124">
        <v>57</v>
      </c>
    </row>
    <row r="125" spans="1:9" x14ac:dyDescent="0.35">
      <c r="A125" t="s">
        <v>2871</v>
      </c>
      <c r="C125">
        <v>14</v>
      </c>
      <c r="D125">
        <v>0</v>
      </c>
      <c r="E125" t="s">
        <v>2772</v>
      </c>
      <c r="F125" t="s">
        <v>2745</v>
      </c>
      <c r="G125" s="113">
        <v>0</v>
      </c>
      <c r="H125" s="113">
        <v>1</v>
      </c>
    </row>
    <row r="126" spans="1:9" x14ac:dyDescent="0.35">
      <c r="A126" t="s">
        <v>1486</v>
      </c>
      <c r="B126" t="s">
        <v>126</v>
      </c>
      <c r="C126">
        <v>14</v>
      </c>
      <c r="D126">
        <v>0</v>
      </c>
      <c r="E126" t="s">
        <v>2772</v>
      </c>
      <c r="F126" t="s">
        <v>2745</v>
      </c>
      <c r="G126" s="113">
        <v>0</v>
      </c>
      <c r="H126" s="113">
        <v>1</v>
      </c>
    </row>
    <row r="127" spans="1:9" x14ac:dyDescent="0.35">
      <c r="A127" t="s">
        <v>2872</v>
      </c>
      <c r="C127">
        <v>59</v>
      </c>
      <c r="D127">
        <v>0</v>
      </c>
      <c r="E127" t="s">
        <v>2744</v>
      </c>
      <c r="F127" t="s">
        <v>2774</v>
      </c>
      <c r="G127" s="113">
        <v>0</v>
      </c>
      <c r="H127" s="113">
        <v>1</v>
      </c>
    </row>
    <row r="128" spans="1:9" x14ac:dyDescent="0.35">
      <c r="A128" t="s">
        <v>1490</v>
      </c>
      <c r="B128" t="s">
        <v>131</v>
      </c>
      <c r="C128">
        <v>14</v>
      </c>
      <c r="D128">
        <v>0</v>
      </c>
      <c r="E128" t="s">
        <v>2744</v>
      </c>
      <c r="F128" t="s">
        <v>2717</v>
      </c>
      <c r="G128" s="113">
        <v>0</v>
      </c>
      <c r="H128" s="113">
        <v>1</v>
      </c>
    </row>
    <row r="129" spans="1:9" x14ac:dyDescent="0.35">
      <c r="A129" t="s">
        <v>1487</v>
      </c>
      <c r="B129" t="s">
        <v>128</v>
      </c>
      <c r="C129">
        <v>14</v>
      </c>
      <c r="D129">
        <v>0</v>
      </c>
      <c r="E129" t="s">
        <v>2770</v>
      </c>
      <c r="F129" t="s">
        <v>2774</v>
      </c>
      <c r="G129" s="113">
        <v>0</v>
      </c>
      <c r="H129" s="113">
        <v>1</v>
      </c>
    </row>
    <row r="130" spans="1:9" x14ac:dyDescent="0.35">
      <c r="A130" t="s">
        <v>1488</v>
      </c>
      <c r="B130" t="s">
        <v>129</v>
      </c>
      <c r="C130">
        <v>14</v>
      </c>
      <c r="D130">
        <v>0</v>
      </c>
      <c r="E130" t="s">
        <v>2770</v>
      </c>
      <c r="F130" t="s">
        <v>2774</v>
      </c>
      <c r="G130" s="113">
        <v>0</v>
      </c>
      <c r="H130" s="113">
        <v>1</v>
      </c>
    </row>
    <row r="131" spans="1:9" x14ac:dyDescent="0.35">
      <c r="A131" t="s">
        <v>1489</v>
      </c>
      <c r="B131" t="s">
        <v>130</v>
      </c>
      <c r="C131">
        <v>14</v>
      </c>
      <c r="D131">
        <v>0</v>
      </c>
      <c r="E131" t="s">
        <v>2770</v>
      </c>
      <c r="F131" t="s">
        <v>2774</v>
      </c>
      <c r="G131" s="113">
        <v>0</v>
      </c>
      <c r="H131" s="113">
        <v>1</v>
      </c>
    </row>
    <row r="132" spans="1:9" x14ac:dyDescent="0.35">
      <c r="A132" t="s">
        <v>2873</v>
      </c>
      <c r="C132">
        <v>37</v>
      </c>
      <c r="D132">
        <v>0</v>
      </c>
      <c r="E132" t="s">
        <v>2728</v>
      </c>
      <c r="F132" t="s">
        <v>2733</v>
      </c>
      <c r="G132" s="113">
        <v>0</v>
      </c>
      <c r="H132" s="113">
        <v>1</v>
      </c>
    </row>
    <row r="133" spans="1:9" x14ac:dyDescent="0.35">
      <c r="A133" t="s">
        <v>1491</v>
      </c>
      <c r="B133" t="s">
        <v>133</v>
      </c>
      <c r="C133">
        <v>14</v>
      </c>
      <c r="D133">
        <v>0</v>
      </c>
      <c r="E133" t="s">
        <v>2728</v>
      </c>
      <c r="F133" t="s">
        <v>2733</v>
      </c>
      <c r="G133" s="113">
        <v>0</v>
      </c>
      <c r="H133" s="113">
        <v>1</v>
      </c>
    </row>
    <row r="134" spans="1:9" x14ac:dyDescent="0.35">
      <c r="A134" t="s">
        <v>1494</v>
      </c>
      <c r="B134" t="s">
        <v>136</v>
      </c>
      <c r="C134">
        <v>14</v>
      </c>
      <c r="D134">
        <v>0</v>
      </c>
      <c r="E134" t="s">
        <v>2732</v>
      </c>
      <c r="F134" t="s">
        <v>2733</v>
      </c>
      <c r="G134" s="113">
        <v>0</v>
      </c>
      <c r="H134" s="113">
        <v>1</v>
      </c>
    </row>
    <row r="135" spans="1:9" x14ac:dyDescent="0.35">
      <c r="A135" t="s">
        <v>1492</v>
      </c>
      <c r="B135" t="s">
        <v>134</v>
      </c>
      <c r="C135">
        <v>14</v>
      </c>
      <c r="D135">
        <v>0</v>
      </c>
      <c r="E135" t="s">
        <v>2732</v>
      </c>
      <c r="F135" t="s">
        <v>2733</v>
      </c>
      <c r="G135" s="113">
        <v>0</v>
      </c>
      <c r="H135" s="113">
        <v>1</v>
      </c>
    </row>
    <row r="136" spans="1:9" x14ac:dyDescent="0.35">
      <c r="A136" t="s">
        <v>1493</v>
      </c>
      <c r="B136" t="s">
        <v>135</v>
      </c>
      <c r="C136">
        <v>14</v>
      </c>
      <c r="D136">
        <v>0</v>
      </c>
      <c r="E136" t="s">
        <v>2732</v>
      </c>
      <c r="F136" t="s">
        <v>2733</v>
      </c>
      <c r="G136" s="113">
        <v>0</v>
      </c>
      <c r="H136" s="113">
        <v>1</v>
      </c>
    </row>
    <row r="137" spans="1:9" x14ac:dyDescent="0.35">
      <c r="A137" t="s">
        <v>2874</v>
      </c>
      <c r="C137">
        <v>34</v>
      </c>
      <c r="D137">
        <v>0</v>
      </c>
      <c r="E137" t="s">
        <v>2716</v>
      </c>
      <c r="F137" t="s">
        <v>2758</v>
      </c>
      <c r="G137" s="113">
        <v>0</v>
      </c>
      <c r="H137" s="113">
        <v>1</v>
      </c>
    </row>
    <row r="138" spans="1:9" x14ac:dyDescent="0.35">
      <c r="A138" t="s">
        <v>1495</v>
      </c>
      <c r="B138" t="s">
        <v>138</v>
      </c>
      <c r="C138">
        <v>14</v>
      </c>
      <c r="D138">
        <v>0</v>
      </c>
      <c r="E138" t="s">
        <v>2716</v>
      </c>
      <c r="F138" t="s">
        <v>2758</v>
      </c>
      <c r="G138" s="113">
        <v>0</v>
      </c>
      <c r="H138" s="113">
        <v>1</v>
      </c>
    </row>
    <row r="139" spans="1:9" x14ac:dyDescent="0.35">
      <c r="A139" t="s">
        <v>1496</v>
      </c>
      <c r="B139" t="s">
        <v>139</v>
      </c>
      <c r="C139">
        <v>14</v>
      </c>
      <c r="D139">
        <v>0</v>
      </c>
      <c r="E139" t="s">
        <v>2716</v>
      </c>
      <c r="F139" t="s">
        <v>2758</v>
      </c>
      <c r="G139" s="113">
        <v>0</v>
      </c>
      <c r="H139" s="113">
        <v>1</v>
      </c>
    </row>
    <row r="140" spans="1:9" x14ac:dyDescent="0.35">
      <c r="A140" t="s">
        <v>1497</v>
      </c>
      <c r="B140" t="s">
        <v>140</v>
      </c>
      <c r="C140">
        <v>14</v>
      </c>
      <c r="D140">
        <v>0</v>
      </c>
      <c r="E140" t="s">
        <v>2716</v>
      </c>
      <c r="F140" t="s">
        <v>2758</v>
      </c>
      <c r="G140" s="113">
        <v>0</v>
      </c>
      <c r="H140" s="113">
        <v>1</v>
      </c>
    </row>
    <row r="141" spans="1:9" x14ac:dyDescent="0.35">
      <c r="A141" t="s">
        <v>2875</v>
      </c>
      <c r="C141">
        <v>144</v>
      </c>
      <c r="D141">
        <v>3</v>
      </c>
      <c r="E141" t="s">
        <v>2732</v>
      </c>
      <c r="F141" s="112">
        <v>46329</v>
      </c>
      <c r="G141" s="113">
        <v>0.14349999999999999</v>
      </c>
      <c r="H141" s="22">
        <v>0.97130000000000005</v>
      </c>
      <c r="I141">
        <v>79</v>
      </c>
    </row>
    <row r="142" spans="1:9" x14ac:dyDescent="0.35">
      <c r="A142" t="s">
        <v>1499</v>
      </c>
      <c r="B142" t="s">
        <v>143</v>
      </c>
      <c r="C142">
        <v>14</v>
      </c>
      <c r="D142">
        <v>0</v>
      </c>
      <c r="E142" t="s">
        <v>2732</v>
      </c>
      <c r="F142" t="s">
        <v>2733</v>
      </c>
      <c r="G142" s="113">
        <v>0</v>
      </c>
      <c r="H142" s="113">
        <v>1</v>
      </c>
    </row>
    <row r="143" spans="1:9" x14ac:dyDescent="0.35">
      <c r="A143" t="s">
        <v>1500</v>
      </c>
      <c r="B143" t="s">
        <v>144</v>
      </c>
      <c r="C143">
        <v>14</v>
      </c>
      <c r="D143">
        <v>0</v>
      </c>
      <c r="E143" t="s">
        <v>2716</v>
      </c>
      <c r="F143" t="s">
        <v>2745</v>
      </c>
      <c r="G143" s="113">
        <v>0</v>
      </c>
      <c r="H143" s="113">
        <v>1</v>
      </c>
    </row>
    <row r="144" spans="1:9" x14ac:dyDescent="0.35">
      <c r="A144" t="s">
        <v>1501</v>
      </c>
      <c r="B144" t="s">
        <v>145</v>
      </c>
      <c r="C144">
        <v>14</v>
      </c>
      <c r="D144">
        <v>0</v>
      </c>
      <c r="E144" t="s">
        <v>2739</v>
      </c>
      <c r="F144" t="s">
        <v>2717</v>
      </c>
      <c r="G144" s="113">
        <v>0</v>
      </c>
      <c r="H144" s="113">
        <v>1</v>
      </c>
    </row>
    <row r="145" spans="1:9" x14ac:dyDescent="0.35">
      <c r="A145" t="s">
        <v>1498</v>
      </c>
      <c r="B145" t="s">
        <v>142</v>
      </c>
      <c r="C145">
        <v>14</v>
      </c>
      <c r="D145">
        <v>0</v>
      </c>
      <c r="E145" t="s">
        <v>2743</v>
      </c>
      <c r="F145" t="s">
        <v>2750</v>
      </c>
      <c r="G145" s="113">
        <v>0</v>
      </c>
      <c r="H145" s="113">
        <v>1</v>
      </c>
    </row>
    <row r="146" spans="1:9" x14ac:dyDescent="0.35">
      <c r="A146" t="s">
        <v>1503</v>
      </c>
      <c r="B146" t="s">
        <v>147</v>
      </c>
      <c r="C146">
        <v>14</v>
      </c>
      <c r="D146">
        <v>0</v>
      </c>
      <c r="E146" t="s">
        <v>2775</v>
      </c>
      <c r="F146" t="s">
        <v>2776</v>
      </c>
      <c r="G146" s="113">
        <v>0</v>
      </c>
      <c r="H146" s="113">
        <v>1</v>
      </c>
    </row>
    <row r="147" spans="1:9" x14ac:dyDescent="0.35">
      <c r="A147" t="s">
        <v>1502</v>
      </c>
      <c r="B147" t="s">
        <v>146</v>
      </c>
      <c r="C147">
        <v>14</v>
      </c>
      <c r="D147">
        <v>3</v>
      </c>
      <c r="E147" t="s">
        <v>2777</v>
      </c>
      <c r="F147" s="112">
        <v>46329</v>
      </c>
      <c r="G147" s="113">
        <v>1</v>
      </c>
      <c r="H147" s="113">
        <v>0.8</v>
      </c>
      <c r="I147">
        <v>50</v>
      </c>
    </row>
    <row r="148" spans="1:9" x14ac:dyDescent="0.35">
      <c r="A148" t="s">
        <v>2876</v>
      </c>
      <c r="C148">
        <v>14</v>
      </c>
      <c r="D148">
        <v>4</v>
      </c>
      <c r="E148" t="s">
        <v>2778</v>
      </c>
      <c r="F148" s="112">
        <v>46330</v>
      </c>
      <c r="G148" s="113">
        <v>1</v>
      </c>
      <c r="H148" s="113">
        <v>0.7</v>
      </c>
      <c r="I148">
        <v>56</v>
      </c>
    </row>
    <row r="149" spans="1:9" x14ac:dyDescent="0.35">
      <c r="A149" t="s">
        <v>1504</v>
      </c>
      <c r="B149" t="s">
        <v>149</v>
      </c>
      <c r="C149">
        <v>14</v>
      </c>
      <c r="D149">
        <v>4</v>
      </c>
      <c r="E149" t="s">
        <v>2778</v>
      </c>
      <c r="F149" s="112">
        <v>46330</v>
      </c>
      <c r="G149" s="113">
        <v>1</v>
      </c>
      <c r="H149" s="113">
        <v>0.7</v>
      </c>
      <c r="I149">
        <v>56</v>
      </c>
    </row>
    <row r="150" spans="1:9" x14ac:dyDescent="0.35">
      <c r="A150" t="s">
        <v>2877</v>
      </c>
      <c r="C150">
        <v>90</v>
      </c>
      <c r="D150">
        <v>14</v>
      </c>
      <c r="E150" t="s">
        <v>2770</v>
      </c>
      <c r="F150" s="112">
        <v>46344</v>
      </c>
      <c r="G150" s="113">
        <v>0</v>
      </c>
      <c r="H150" s="22">
        <v>0.26319999999999999</v>
      </c>
      <c r="I150">
        <v>41</v>
      </c>
    </row>
    <row r="151" spans="1:9" x14ac:dyDescent="0.35">
      <c r="A151" t="s">
        <v>1506</v>
      </c>
      <c r="B151" t="s">
        <v>152</v>
      </c>
      <c r="C151">
        <v>14</v>
      </c>
      <c r="D151">
        <v>0</v>
      </c>
      <c r="E151" t="s">
        <v>2770</v>
      </c>
      <c r="F151" t="s">
        <v>2774</v>
      </c>
      <c r="G151" s="113">
        <v>0</v>
      </c>
      <c r="H151" s="113">
        <v>1</v>
      </c>
    </row>
    <row r="152" spans="1:9" x14ac:dyDescent="0.35">
      <c r="A152" t="s">
        <v>1507</v>
      </c>
      <c r="B152" t="s">
        <v>153</v>
      </c>
      <c r="C152">
        <v>14</v>
      </c>
      <c r="D152">
        <v>14</v>
      </c>
      <c r="E152" s="112">
        <v>46327</v>
      </c>
      <c r="F152" s="112">
        <v>46344</v>
      </c>
      <c r="G152" s="113">
        <v>0</v>
      </c>
      <c r="H152" s="113">
        <v>0</v>
      </c>
      <c r="I152">
        <v>41</v>
      </c>
    </row>
    <row r="153" spans="1:9" x14ac:dyDescent="0.35">
      <c r="A153" t="s">
        <v>1505</v>
      </c>
      <c r="B153" t="s">
        <v>151</v>
      </c>
      <c r="C153">
        <v>14</v>
      </c>
      <c r="D153">
        <v>14</v>
      </c>
      <c r="E153" s="112">
        <v>46327</v>
      </c>
      <c r="F153" s="112">
        <v>46344</v>
      </c>
      <c r="G153" s="113">
        <v>0</v>
      </c>
      <c r="H153" s="113">
        <v>0</v>
      </c>
      <c r="I153">
        <v>41</v>
      </c>
    </row>
    <row r="154" spans="1:9" x14ac:dyDescent="0.35">
      <c r="A154" t="s">
        <v>2878</v>
      </c>
      <c r="C154">
        <v>48</v>
      </c>
      <c r="D154">
        <v>0</v>
      </c>
      <c r="E154" t="s">
        <v>2760</v>
      </c>
      <c r="F154" t="s">
        <v>2724</v>
      </c>
      <c r="G154" s="113">
        <v>1</v>
      </c>
      <c r="H154" s="113">
        <v>1</v>
      </c>
    </row>
    <row r="155" spans="1:9" x14ac:dyDescent="0.35">
      <c r="A155" t="s">
        <v>1508</v>
      </c>
      <c r="B155" t="s">
        <v>155</v>
      </c>
      <c r="C155">
        <v>14</v>
      </c>
      <c r="D155">
        <v>0</v>
      </c>
      <c r="E155" t="s">
        <v>2760</v>
      </c>
      <c r="F155" t="s">
        <v>2779</v>
      </c>
      <c r="G155" s="113">
        <v>1</v>
      </c>
      <c r="H155" s="113">
        <v>1</v>
      </c>
    </row>
    <row r="156" spans="1:9" x14ac:dyDescent="0.35">
      <c r="A156" t="s">
        <v>1509</v>
      </c>
      <c r="B156" t="s">
        <v>156</v>
      </c>
      <c r="C156">
        <v>14</v>
      </c>
      <c r="D156">
        <v>0</v>
      </c>
      <c r="E156" t="s">
        <v>2721</v>
      </c>
      <c r="F156" t="s">
        <v>2780</v>
      </c>
      <c r="G156" s="113">
        <v>1</v>
      </c>
      <c r="H156" s="113">
        <v>1</v>
      </c>
    </row>
    <row r="157" spans="1:9" x14ac:dyDescent="0.35">
      <c r="A157" t="s">
        <v>1510</v>
      </c>
      <c r="B157" t="s">
        <v>157</v>
      </c>
      <c r="C157">
        <v>14</v>
      </c>
      <c r="D157">
        <v>0</v>
      </c>
      <c r="E157" t="s">
        <v>2761</v>
      </c>
      <c r="F157" t="s">
        <v>2724</v>
      </c>
      <c r="G157" s="113">
        <v>1</v>
      </c>
      <c r="H157" s="113">
        <v>1</v>
      </c>
    </row>
    <row r="158" spans="1:9" x14ac:dyDescent="0.35">
      <c r="A158" t="s">
        <v>2879</v>
      </c>
      <c r="C158">
        <v>14</v>
      </c>
      <c r="D158">
        <v>7</v>
      </c>
      <c r="E158" t="s">
        <v>2743</v>
      </c>
      <c r="F158" s="112">
        <v>46335</v>
      </c>
      <c r="G158" s="113">
        <v>0</v>
      </c>
      <c r="H158" s="113">
        <v>0.5</v>
      </c>
      <c r="I158">
        <v>41</v>
      </c>
    </row>
    <row r="159" spans="1:9" x14ac:dyDescent="0.35">
      <c r="A159" t="s">
        <v>1511</v>
      </c>
      <c r="B159" t="s">
        <v>159</v>
      </c>
      <c r="C159">
        <v>14</v>
      </c>
      <c r="D159">
        <v>7</v>
      </c>
      <c r="E159" t="s">
        <v>2743</v>
      </c>
      <c r="F159" s="112">
        <v>46335</v>
      </c>
      <c r="G159" s="113">
        <v>0</v>
      </c>
      <c r="H159" s="113">
        <v>0.5</v>
      </c>
      <c r="I159">
        <v>41</v>
      </c>
    </row>
    <row r="160" spans="1:9" x14ac:dyDescent="0.35">
      <c r="A160" t="s">
        <v>2880</v>
      </c>
      <c r="C160">
        <v>14</v>
      </c>
      <c r="D160">
        <v>3</v>
      </c>
      <c r="E160" t="s">
        <v>2744</v>
      </c>
      <c r="F160" s="112">
        <v>46329</v>
      </c>
      <c r="G160" s="113">
        <v>0</v>
      </c>
      <c r="H160" s="113">
        <v>0.8</v>
      </c>
      <c r="I160">
        <v>19</v>
      </c>
    </row>
    <row r="161" spans="1:9" x14ac:dyDescent="0.35">
      <c r="A161" t="s">
        <v>1512</v>
      </c>
      <c r="B161" t="s">
        <v>161</v>
      </c>
      <c r="C161">
        <v>14</v>
      </c>
      <c r="D161">
        <v>3</v>
      </c>
      <c r="E161" t="s">
        <v>2744</v>
      </c>
      <c r="F161" s="112">
        <v>46329</v>
      </c>
      <c r="G161" s="113">
        <v>0</v>
      </c>
      <c r="H161" s="113">
        <v>0.8</v>
      </c>
      <c r="I161">
        <v>19</v>
      </c>
    </row>
    <row r="162" spans="1:9" x14ac:dyDescent="0.35">
      <c r="A162" t="s">
        <v>2881</v>
      </c>
      <c r="C162">
        <v>14</v>
      </c>
      <c r="D162">
        <v>11</v>
      </c>
      <c r="E162" t="s">
        <v>2769</v>
      </c>
      <c r="F162" s="112">
        <v>46341</v>
      </c>
      <c r="G162" s="113">
        <v>1</v>
      </c>
      <c r="H162" s="113">
        <v>0.2</v>
      </c>
      <c r="I162">
        <v>69</v>
      </c>
    </row>
    <row r="163" spans="1:9" x14ac:dyDescent="0.35">
      <c r="A163" t="s">
        <v>1513</v>
      </c>
      <c r="B163" t="s">
        <v>163</v>
      </c>
      <c r="C163">
        <v>14</v>
      </c>
      <c r="D163">
        <v>11</v>
      </c>
      <c r="E163" t="s">
        <v>2769</v>
      </c>
      <c r="F163" s="112">
        <v>46341</v>
      </c>
      <c r="G163" s="113">
        <v>1</v>
      </c>
      <c r="H163" s="113">
        <v>0.2</v>
      </c>
      <c r="I163">
        <v>69</v>
      </c>
    </row>
    <row r="164" spans="1:9" x14ac:dyDescent="0.35">
      <c r="A164" t="s">
        <v>2882</v>
      </c>
      <c r="C164">
        <v>268</v>
      </c>
      <c r="D164">
        <v>19</v>
      </c>
      <c r="E164" t="s">
        <v>2720</v>
      </c>
      <c r="F164" s="112">
        <v>46344</v>
      </c>
      <c r="G164" s="113">
        <v>0.25259999999999999</v>
      </c>
      <c r="H164" s="22">
        <v>0.92920000000000003</v>
      </c>
      <c r="I164">
        <v>69</v>
      </c>
    </row>
    <row r="165" spans="1:9" x14ac:dyDescent="0.35">
      <c r="A165" t="s">
        <v>2883</v>
      </c>
      <c r="C165">
        <v>39</v>
      </c>
      <c r="D165">
        <v>0</v>
      </c>
      <c r="E165" t="s">
        <v>2720</v>
      </c>
      <c r="F165" t="s">
        <v>2718</v>
      </c>
      <c r="G165" s="113">
        <v>1</v>
      </c>
      <c r="H165" s="113">
        <v>1</v>
      </c>
    </row>
    <row r="166" spans="1:9" x14ac:dyDescent="0.35">
      <c r="A166" t="s">
        <v>2884</v>
      </c>
      <c r="C166">
        <v>18</v>
      </c>
      <c r="D166">
        <v>0</v>
      </c>
      <c r="E166" t="s">
        <v>2720</v>
      </c>
      <c r="F166" t="s">
        <v>2779</v>
      </c>
      <c r="G166" s="113">
        <v>1</v>
      </c>
      <c r="H166" s="113">
        <v>1</v>
      </c>
    </row>
    <row r="167" spans="1:9" x14ac:dyDescent="0.35">
      <c r="A167" t="s">
        <v>1514</v>
      </c>
      <c r="B167" t="s">
        <v>167</v>
      </c>
      <c r="C167">
        <v>18</v>
      </c>
      <c r="D167">
        <v>0</v>
      </c>
      <c r="E167" t="s">
        <v>2720</v>
      </c>
      <c r="F167" t="s">
        <v>2779</v>
      </c>
      <c r="G167" s="113">
        <v>1</v>
      </c>
      <c r="H167" s="113">
        <v>1</v>
      </c>
    </row>
    <row r="168" spans="1:9" x14ac:dyDescent="0.35">
      <c r="A168" t="s">
        <v>2885</v>
      </c>
      <c r="C168">
        <v>14</v>
      </c>
      <c r="D168">
        <v>0</v>
      </c>
      <c r="E168" t="s">
        <v>2721</v>
      </c>
      <c r="F168" t="s">
        <v>2718</v>
      </c>
      <c r="G168" s="113">
        <v>1</v>
      </c>
      <c r="H168" s="113">
        <v>1</v>
      </c>
    </row>
    <row r="169" spans="1:9" x14ac:dyDescent="0.35">
      <c r="A169" t="s">
        <v>1515</v>
      </c>
      <c r="B169" t="s">
        <v>169</v>
      </c>
      <c r="C169">
        <v>14</v>
      </c>
      <c r="D169">
        <v>0</v>
      </c>
      <c r="E169" t="s">
        <v>2721</v>
      </c>
      <c r="F169" t="s">
        <v>2718</v>
      </c>
      <c r="G169" s="113">
        <v>1</v>
      </c>
      <c r="H169" s="113">
        <v>1</v>
      </c>
    </row>
    <row r="170" spans="1:9" x14ac:dyDescent="0.35">
      <c r="A170" t="s">
        <v>2886</v>
      </c>
      <c r="C170">
        <v>268</v>
      </c>
      <c r="D170">
        <v>19</v>
      </c>
      <c r="E170" t="s">
        <v>2725</v>
      </c>
      <c r="F170" s="112">
        <v>46344</v>
      </c>
      <c r="G170" s="113">
        <v>0.2495</v>
      </c>
      <c r="H170" s="22">
        <v>0.92889999999999995</v>
      </c>
      <c r="I170">
        <v>69</v>
      </c>
    </row>
    <row r="171" spans="1:9" x14ac:dyDescent="0.35">
      <c r="A171" t="s">
        <v>2887</v>
      </c>
      <c r="C171">
        <v>204</v>
      </c>
      <c r="D171">
        <v>10</v>
      </c>
      <c r="E171" t="s">
        <v>2725</v>
      </c>
      <c r="F171" s="112">
        <v>46336</v>
      </c>
      <c r="G171" s="113">
        <v>0.2051</v>
      </c>
      <c r="H171" s="22">
        <v>0.97519999999999996</v>
      </c>
      <c r="I171">
        <v>65</v>
      </c>
    </row>
    <row r="172" spans="1:9" x14ac:dyDescent="0.35">
      <c r="A172" t="s">
        <v>2888</v>
      </c>
      <c r="C172">
        <v>16</v>
      </c>
      <c r="D172">
        <v>0</v>
      </c>
      <c r="E172" t="s">
        <v>2725</v>
      </c>
      <c r="F172" t="s">
        <v>2724</v>
      </c>
      <c r="G172" s="113">
        <v>1</v>
      </c>
      <c r="H172" s="113">
        <v>1</v>
      </c>
    </row>
    <row r="173" spans="1:9" x14ac:dyDescent="0.35">
      <c r="A173" t="s">
        <v>1516</v>
      </c>
      <c r="B173" t="s">
        <v>173</v>
      </c>
      <c r="C173">
        <v>16</v>
      </c>
      <c r="D173">
        <v>0</v>
      </c>
      <c r="E173" t="s">
        <v>2725</v>
      </c>
      <c r="F173" t="s">
        <v>2724</v>
      </c>
      <c r="G173" s="113">
        <v>1</v>
      </c>
      <c r="H173" s="113">
        <v>1</v>
      </c>
    </row>
    <row r="174" spans="1:9" x14ac:dyDescent="0.35">
      <c r="A174" t="s">
        <v>2889</v>
      </c>
      <c r="C174">
        <v>15</v>
      </c>
      <c r="D174">
        <v>0</v>
      </c>
      <c r="E174" t="s">
        <v>2725</v>
      </c>
      <c r="F174" t="s">
        <v>2737</v>
      </c>
      <c r="G174" s="113">
        <v>1</v>
      </c>
      <c r="H174" s="113">
        <v>1</v>
      </c>
    </row>
    <row r="175" spans="1:9" x14ac:dyDescent="0.35">
      <c r="A175" t="s">
        <v>1517</v>
      </c>
      <c r="B175" t="s">
        <v>175</v>
      </c>
      <c r="C175">
        <v>15</v>
      </c>
      <c r="D175">
        <v>0</v>
      </c>
      <c r="E175" t="s">
        <v>2725</v>
      </c>
      <c r="F175" t="s">
        <v>2737</v>
      </c>
      <c r="G175" s="113">
        <v>1</v>
      </c>
      <c r="H175" s="113">
        <v>1</v>
      </c>
    </row>
    <row r="176" spans="1:9" x14ac:dyDescent="0.35">
      <c r="A176" t="s">
        <v>2890</v>
      </c>
      <c r="C176">
        <v>12</v>
      </c>
      <c r="D176">
        <v>0</v>
      </c>
      <c r="E176" t="s">
        <v>2777</v>
      </c>
      <c r="F176" t="s">
        <v>2774</v>
      </c>
      <c r="G176" s="113">
        <v>1</v>
      </c>
      <c r="H176" s="113">
        <v>1</v>
      </c>
    </row>
    <row r="177" spans="1:8" x14ac:dyDescent="0.35">
      <c r="A177" t="s">
        <v>1518</v>
      </c>
      <c r="B177" t="s">
        <v>177</v>
      </c>
      <c r="C177">
        <v>12</v>
      </c>
      <c r="D177">
        <v>0</v>
      </c>
      <c r="E177" t="s">
        <v>2777</v>
      </c>
      <c r="F177" t="s">
        <v>2774</v>
      </c>
      <c r="G177" s="113">
        <v>1</v>
      </c>
      <c r="H177" s="113">
        <v>1</v>
      </c>
    </row>
    <row r="178" spans="1:8" x14ac:dyDescent="0.35">
      <c r="A178" t="s">
        <v>2891</v>
      </c>
      <c r="C178">
        <v>12</v>
      </c>
      <c r="D178">
        <v>0</v>
      </c>
      <c r="E178" t="s">
        <v>2766</v>
      </c>
      <c r="F178" t="s">
        <v>2781</v>
      </c>
      <c r="G178" s="113">
        <v>0</v>
      </c>
      <c r="H178" s="113">
        <v>1</v>
      </c>
    </row>
    <row r="179" spans="1:8" x14ac:dyDescent="0.35">
      <c r="A179" t="s">
        <v>1519</v>
      </c>
      <c r="B179" t="s">
        <v>179</v>
      </c>
      <c r="C179">
        <v>12</v>
      </c>
      <c r="D179">
        <v>0</v>
      </c>
      <c r="E179" t="s">
        <v>2766</v>
      </c>
      <c r="F179" t="s">
        <v>2781</v>
      </c>
      <c r="G179" s="113">
        <v>0</v>
      </c>
      <c r="H179" s="113">
        <v>1</v>
      </c>
    </row>
    <row r="180" spans="1:8" x14ac:dyDescent="0.35">
      <c r="A180" t="s">
        <v>2892</v>
      </c>
      <c r="C180">
        <v>12</v>
      </c>
      <c r="D180">
        <v>0</v>
      </c>
      <c r="E180" t="s">
        <v>2732</v>
      </c>
      <c r="F180" t="s">
        <v>2733</v>
      </c>
      <c r="G180" s="113">
        <v>0.16669999999999999</v>
      </c>
      <c r="H180" s="113">
        <v>1</v>
      </c>
    </row>
    <row r="181" spans="1:8" x14ac:dyDescent="0.35">
      <c r="A181" t="s">
        <v>1520</v>
      </c>
      <c r="B181" t="s">
        <v>181</v>
      </c>
      <c r="C181">
        <v>12</v>
      </c>
      <c r="D181">
        <v>0</v>
      </c>
      <c r="E181" t="s">
        <v>2732</v>
      </c>
      <c r="F181" t="s">
        <v>2733</v>
      </c>
      <c r="G181" s="113">
        <v>0.16669999999999999</v>
      </c>
      <c r="H181" s="113">
        <v>1</v>
      </c>
    </row>
    <row r="182" spans="1:8" x14ac:dyDescent="0.35">
      <c r="A182" t="s">
        <v>1521</v>
      </c>
      <c r="B182" t="s">
        <v>182</v>
      </c>
      <c r="C182">
        <v>12</v>
      </c>
      <c r="D182">
        <v>0</v>
      </c>
      <c r="E182" t="s">
        <v>2732</v>
      </c>
      <c r="F182" t="s">
        <v>2733</v>
      </c>
      <c r="G182" s="113">
        <v>0.16669999999999999</v>
      </c>
      <c r="H182" s="113">
        <v>1</v>
      </c>
    </row>
    <row r="183" spans="1:8" x14ac:dyDescent="0.35">
      <c r="A183" t="s">
        <v>2893</v>
      </c>
      <c r="C183">
        <v>10</v>
      </c>
      <c r="D183">
        <v>0</v>
      </c>
      <c r="E183" t="s">
        <v>2715</v>
      </c>
      <c r="F183" t="s">
        <v>2745</v>
      </c>
      <c r="G183" s="113">
        <v>1</v>
      </c>
      <c r="H183" s="113">
        <v>1</v>
      </c>
    </row>
    <row r="184" spans="1:8" x14ac:dyDescent="0.35">
      <c r="A184" t="s">
        <v>1522</v>
      </c>
      <c r="B184" t="s">
        <v>184</v>
      </c>
      <c r="C184">
        <v>10</v>
      </c>
      <c r="D184">
        <v>0</v>
      </c>
      <c r="E184" t="s">
        <v>2715</v>
      </c>
      <c r="F184" t="s">
        <v>2745</v>
      </c>
      <c r="G184" s="113">
        <v>1</v>
      </c>
      <c r="H184" s="113">
        <v>1</v>
      </c>
    </row>
    <row r="185" spans="1:8" x14ac:dyDescent="0.35">
      <c r="A185" t="s">
        <v>2894</v>
      </c>
      <c r="C185">
        <v>15</v>
      </c>
      <c r="D185">
        <v>0</v>
      </c>
      <c r="E185" t="s">
        <v>2782</v>
      </c>
      <c r="F185" t="s">
        <v>2783</v>
      </c>
      <c r="G185" s="113">
        <v>0</v>
      </c>
      <c r="H185" s="113">
        <v>1</v>
      </c>
    </row>
    <row r="186" spans="1:8" x14ac:dyDescent="0.35">
      <c r="A186" t="s">
        <v>1523</v>
      </c>
      <c r="B186" t="s">
        <v>186</v>
      </c>
      <c r="C186">
        <v>15</v>
      </c>
      <c r="D186">
        <v>0</v>
      </c>
      <c r="E186" t="s">
        <v>2782</v>
      </c>
      <c r="F186" t="s">
        <v>2783</v>
      </c>
      <c r="G186" s="113">
        <v>0</v>
      </c>
      <c r="H186" s="113">
        <v>1</v>
      </c>
    </row>
    <row r="187" spans="1:8" x14ac:dyDescent="0.35">
      <c r="A187" t="s">
        <v>2895</v>
      </c>
      <c r="C187">
        <v>46</v>
      </c>
      <c r="D187">
        <v>0</v>
      </c>
      <c r="E187" t="s">
        <v>2741</v>
      </c>
      <c r="F187" t="s">
        <v>2758</v>
      </c>
      <c r="G187" s="113">
        <v>4.4000000000000003E-3</v>
      </c>
      <c r="H187" s="113">
        <v>1</v>
      </c>
    </row>
    <row r="188" spans="1:8" x14ac:dyDescent="0.35">
      <c r="A188" t="s">
        <v>1524</v>
      </c>
      <c r="B188" t="s">
        <v>188</v>
      </c>
      <c r="C188">
        <v>10</v>
      </c>
      <c r="D188">
        <v>0</v>
      </c>
      <c r="E188" t="s">
        <v>2741</v>
      </c>
      <c r="F188" t="s">
        <v>2726</v>
      </c>
      <c r="G188" s="113">
        <v>0.2</v>
      </c>
      <c r="H188" s="113">
        <v>1</v>
      </c>
    </row>
    <row r="189" spans="1:8" x14ac:dyDescent="0.35">
      <c r="A189" t="s">
        <v>1526</v>
      </c>
      <c r="B189" t="s">
        <v>190</v>
      </c>
      <c r="C189">
        <v>18</v>
      </c>
      <c r="D189">
        <v>0</v>
      </c>
      <c r="E189" t="s">
        <v>2741</v>
      </c>
      <c r="F189" t="s">
        <v>2726</v>
      </c>
      <c r="G189" s="113">
        <v>0</v>
      </c>
      <c r="H189" s="113">
        <v>1</v>
      </c>
    </row>
    <row r="190" spans="1:8" x14ac:dyDescent="0.35">
      <c r="A190" t="s">
        <v>1525</v>
      </c>
      <c r="B190" t="s">
        <v>189</v>
      </c>
      <c r="C190">
        <v>18</v>
      </c>
      <c r="D190">
        <v>0</v>
      </c>
      <c r="E190" t="s">
        <v>2716</v>
      </c>
      <c r="F190" t="s">
        <v>2758</v>
      </c>
      <c r="G190" s="113">
        <v>0</v>
      </c>
      <c r="H190" s="113">
        <v>1</v>
      </c>
    </row>
    <row r="191" spans="1:8" x14ac:dyDescent="0.35">
      <c r="A191" t="s">
        <v>2896</v>
      </c>
      <c r="C191">
        <v>20</v>
      </c>
      <c r="D191">
        <v>0</v>
      </c>
      <c r="E191" t="s">
        <v>2782</v>
      </c>
      <c r="F191" t="s">
        <v>2726</v>
      </c>
      <c r="G191" s="113">
        <v>0</v>
      </c>
      <c r="H191" s="113">
        <v>1</v>
      </c>
    </row>
    <row r="192" spans="1:8" x14ac:dyDescent="0.35">
      <c r="A192" t="s">
        <v>1527</v>
      </c>
      <c r="B192" t="s">
        <v>192</v>
      </c>
      <c r="C192">
        <v>20</v>
      </c>
      <c r="D192">
        <v>0</v>
      </c>
      <c r="E192" t="s">
        <v>2782</v>
      </c>
      <c r="F192" t="s">
        <v>2726</v>
      </c>
      <c r="G192" s="113">
        <v>0</v>
      </c>
      <c r="H192" s="113">
        <v>1</v>
      </c>
    </row>
    <row r="193" spans="1:9" x14ac:dyDescent="0.35">
      <c r="A193" t="s">
        <v>2897</v>
      </c>
      <c r="C193">
        <v>66</v>
      </c>
      <c r="D193">
        <v>0</v>
      </c>
      <c r="E193" t="s">
        <v>2782</v>
      </c>
      <c r="F193" t="s">
        <v>2723</v>
      </c>
      <c r="G193" s="113">
        <v>1.1599999999999999E-2</v>
      </c>
      <c r="H193" s="113">
        <v>1</v>
      </c>
    </row>
    <row r="194" spans="1:9" x14ac:dyDescent="0.35">
      <c r="A194" t="s">
        <v>1531</v>
      </c>
      <c r="B194" t="s">
        <v>197</v>
      </c>
      <c r="C194">
        <v>18</v>
      </c>
      <c r="D194">
        <v>0</v>
      </c>
      <c r="E194" t="s">
        <v>2782</v>
      </c>
      <c r="F194" t="s">
        <v>2783</v>
      </c>
      <c r="G194" s="113">
        <v>0</v>
      </c>
      <c r="H194" s="113">
        <v>1</v>
      </c>
    </row>
    <row r="195" spans="1:9" x14ac:dyDescent="0.35">
      <c r="A195" t="s">
        <v>1529</v>
      </c>
      <c r="B195" t="s">
        <v>195</v>
      </c>
      <c r="C195">
        <v>15</v>
      </c>
      <c r="D195">
        <v>0</v>
      </c>
      <c r="E195" t="s">
        <v>2727</v>
      </c>
      <c r="F195" t="s">
        <v>2784</v>
      </c>
      <c r="G195" s="113">
        <v>0</v>
      </c>
      <c r="H195" s="113">
        <v>1</v>
      </c>
    </row>
    <row r="196" spans="1:9" x14ac:dyDescent="0.35">
      <c r="A196" t="s">
        <v>1528</v>
      </c>
      <c r="B196" t="s">
        <v>194</v>
      </c>
      <c r="C196">
        <v>12</v>
      </c>
      <c r="D196">
        <v>0</v>
      </c>
      <c r="E196" t="s">
        <v>2716</v>
      </c>
      <c r="F196" t="s">
        <v>2723</v>
      </c>
      <c r="G196" s="113">
        <v>0.16669999999999999</v>
      </c>
      <c r="H196" s="113">
        <v>1</v>
      </c>
    </row>
    <row r="197" spans="1:9" x14ac:dyDescent="0.35">
      <c r="A197" t="s">
        <v>1530</v>
      </c>
      <c r="B197" t="s">
        <v>196</v>
      </c>
      <c r="C197">
        <v>16</v>
      </c>
      <c r="D197">
        <v>0</v>
      </c>
      <c r="E197" t="s">
        <v>2716</v>
      </c>
      <c r="F197" t="s">
        <v>2758</v>
      </c>
      <c r="G197" s="113">
        <v>0</v>
      </c>
      <c r="H197" s="113">
        <v>1</v>
      </c>
    </row>
    <row r="198" spans="1:9" x14ac:dyDescent="0.35">
      <c r="A198" t="s">
        <v>1532</v>
      </c>
      <c r="B198" t="s">
        <v>198</v>
      </c>
      <c r="C198">
        <v>20</v>
      </c>
      <c r="D198">
        <v>0</v>
      </c>
      <c r="E198" t="s">
        <v>2734</v>
      </c>
      <c r="F198" t="s">
        <v>2723</v>
      </c>
      <c r="G198" s="113">
        <v>0</v>
      </c>
      <c r="H198" s="113">
        <v>1</v>
      </c>
    </row>
    <row r="199" spans="1:9" x14ac:dyDescent="0.35">
      <c r="A199" t="s">
        <v>2898</v>
      </c>
      <c r="C199">
        <v>20</v>
      </c>
      <c r="D199">
        <v>0</v>
      </c>
      <c r="E199" t="s">
        <v>2728</v>
      </c>
      <c r="F199" t="s">
        <v>2746</v>
      </c>
      <c r="G199" s="113">
        <v>0</v>
      </c>
      <c r="H199" s="113">
        <v>1</v>
      </c>
    </row>
    <row r="200" spans="1:9" x14ac:dyDescent="0.35">
      <c r="A200" t="s">
        <v>1533</v>
      </c>
      <c r="B200" t="s">
        <v>200</v>
      </c>
      <c r="C200">
        <v>20</v>
      </c>
      <c r="D200">
        <v>0</v>
      </c>
      <c r="E200" t="s">
        <v>2728</v>
      </c>
      <c r="F200" t="s">
        <v>2746</v>
      </c>
      <c r="G200" s="113">
        <v>0</v>
      </c>
      <c r="H200" s="113">
        <v>1</v>
      </c>
    </row>
    <row r="201" spans="1:9" x14ac:dyDescent="0.35">
      <c r="A201" t="s">
        <v>2899</v>
      </c>
      <c r="C201">
        <v>18</v>
      </c>
      <c r="D201">
        <v>0</v>
      </c>
      <c r="E201" t="s">
        <v>2782</v>
      </c>
      <c r="F201" t="s">
        <v>2723</v>
      </c>
      <c r="G201" s="113">
        <v>0</v>
      </c>
      <c r="H201" s="113">
        <v>1</v>
      </c>
    </row>
    <row r="202" spans="1:9" x14ac:dyDescent="0.35">
      <c r="A202" t="s">
        <v>1536</v>
      </c>
      <c r="B202" t="s">
        <v>204</v>
      </c>
      <c r="C202">
        <v>18</v>
      </c>
      <c r="D202">
        <v>0</v>
      </c>
      <c r="E202" t="s">
        <v>2782</v>
      </c>
      <c r="F202" t="s">
        <v>2783</v>
      </c>
      <c r="G202" s="113">
        <v>0</v>
      </c>
      <c r="H202" s="113">
        <v>1</v>
      </c>
    </row>
    <row r="203" spans="1:9" x14ac:dyDescent="0.35">
      <c r="A203" t="s">
        <v>1534</v>
      </c>
      <c r="B203" t="s">
        <v>202</v>
      </c>
      <c r="C203">
        <v>18</v>
      </c>
      <c r="D203">
        <v>0</v>
      </c>
      <c r="E203" t="s">
        <v>2734</v>
      </c>
      <c r="F203" t="s">
        <v>2723</v>
      </c>
      <c r="G203" s="113">
        <v>0</v>
      </c>
      <c r="H203" s="113">
        <v>1</v>
      </c>
    </row>
    <row r="204" spans="1:9" x14ac:dyDescent="0.35">
      <c r="A204" t="s">
        <v>1535</v>
      </c>
      <c r="B204" t="s">
        <v>203</v>
      </c>
      <c r="C204">
        <v>18</v>
      </c>
      <c r="D204">
        <v>0</v>
      </c>
      <c r="E204" t="s">
        <v>2734</v>
      </c>
      <c r="F204" t="s">
        <v>2723</v>
      </c>
      <c r="G204" s="113">
        <v>0</v>
      </c>
      <c r="H204" s="113">
        <v>1</v>
      </c>
    </row>
    <row r="205" spans="1:9" x14ac:dyDescent="0.35">
      <c r="A205" t="s">
        <v>2900</v>
      </c>
      <c r="C205">
        <v>20</v>
      </c>
      <c r="D205">
        <v>0</v>
      </c>
      <c r="E205" t="s">
        <v>2785</v>
      </c>
      <c r="F205" t="s">
        <v>2786</v>
      </c>
      <c r="G205" s="113">
        <v>1</v>
      </c>
      <c r="H205" s="113">
        <v>1</v>
      </c>
    </row>
    <row r="206" spans="1:9" x14ac:dyDescent="0.35">
      <c r="A206" t="s">
        <v>1537</v>
      </c>
      <c r="B206" t="s">
        <v>206</v>
      </c>
      <c r="C206">
        <v>20</v>
      </c>
      <c r="D206">
        <v>0</v>
      </c>
      <c r="E206" t="s">
        <v>2785</v>
      </c>
      <c r="F206" t="s">
        <v>2786</v>
      </c>
      <c r="G206" s="113">
        <v>1</v>
      </c>
      <c r="H206" s="113">
        <v>1</v>
      </c>
    </row>
    <row r="207" spans="1:9" x14ac:dyDescent="0.35">
      <c r="A207" t="s">
        <v>2901</v>
      </c>
      <c r="C207">
        <v>48</v>
      </c>
      <c r="D207">
        <v>10</v>
      </c>
      <c r="E207" t="s">
        <v>2741</v>
      </c>
      <c r="F207" s="112">
        <v>46336</v>
      </c>
      <c r="G207" s="113">
        <v>0</v>
      </c>
      <c r="H207" s="22">
        <v>0.73089999999999999</v>
      </c>
      <c r="I207">
        <v>65</v>
      </c>
    </row>
    <row r="208" spans="1:9" x14ac:dyDescent="0.35">
      <c r="A208" t="s">
        <v>1539</v>
      </c>
      <c r="B208" t="s">
        <v>209</v>
      </c>
      <c r="C208">
        <v>16</v>
      </c>
      <c r="D208">
        <v>0</v>
      </c>
      <c r="E208" t="s">
        <v>2741</v>
      </c>
      <c r="F208" t="s">
        <v>2726</v>
      </c>
      <c r="G208" s="113">
        <v>0</v>
      </c>
      <c r="H208" s="113">
        <v>1</v>
      </c>
    </row>
    <row r="209" spans="1:9" x14ac:dyDescent="0.35">
      <c r="A209" t="s">
        <v>1541</v>
      </c>
      <c r="B209" t="s">
        <v>211</v>
      </c>
      <c r="C209">
        <v>12</v>
      </c>
      <c r="D209">
        <v>0</v>
      </c>
      <c r="E209" t="s">
        <v>2741</v>
      </c>
      <c r="F209" t="s">
        <v>2726</v>
      </c>
      <c r="G209" s="113">
        <v>0</v>
      </c>
      <c r="H209" s="113">
        <v>1</v>
      </c>
    </row>
    <row r="210" spans="1:9" x14ac:dyDescent="0.35">
      <c r="A210" t="s">
        <v>1540</v>
      </c>
      <c r="B210" t="s">
        <v>210</v>
      </c>
      <c r="C210">
        <v>16</v>
      </c>
      <c r="D210">
        <v>0</v>
      </c>
      <c r="E210" t="s">
        <v>2728</v>
      </c>
      <c r="F210" t="s">
        <v>2746</v>
      </c>
      <c r="G210" s="113">
        <v>0</v>
      </c>
      <c r="H210" s="113">
        <v>1</v>
      </c>
    </row>
    <row r="211" spans="1:9" x14ac:dyDescent="0.35">
      <c r="A211" t="s">
        <v>1538</v>
      </c>
      <c r="B211" t="s">
        <v>208</v>
      </c>
      <c r="C211">
        <v>20</v>
      </c>
      <c r="D211">
        <v>10</v>
      </c>
      <c r="E211" t="s">
        <v>2734</v>
      </c>
      <c r="F211" s="112">
        <v>46336</v>
      </c>
      <c r="G211" s="113">
        <v>0</v>
      </c>
      <c r="H211" s="113">
        <v>0.5</v>
      </c>
      <c r="I211">
        <v>37</v>
      </c>
    </row>
    <row r="212" spans="1:9" x14ac:dyDescent="0.35">
      <c r="A212" t="s">
        <v>2902</v>
      </c>
      <c r="C212">
        <v>20</v>
      </c>
      <c r="D212">
        <v>0</v>
      </c>
      <c r="E212" t="s">
        <v>2749</v>
      </c>
      <c r="F212" t="s">
        <v>2765</v>
      </c>
      <c r="G212" s="113">
        <v>0</v>
      </c>
      <c r="H212" s="113">
        <v>1</v>
      </c>
    </row>
    <row r="213" spans="1:9" x14ac:dyDescent="0.35">
      <c r="A213" t="s">
        <v>1542</v>
      </c>
      <c r="B213" t="s">
        <v>213</v>
      </c>
      <c r="C213">
        <v>20</v>
      </c>
      <c r="D213">
        <v>0</v>
      </c>
      <c r="E213" t="s">
        <v>2749</v>
      </c>
      <c r="F213" t="s">
        <v>2765</v>
      </c>
      <c r="G213" s="113">
        <v>0</v>
      </c>
      <c r="H213" s="113">
        <v>1</v>
      </c>
    </row>
    <row r="214" spans="1:9" x14ac:dyDescent="0.35">
      <c r="A214" t="s">
        <v>2903</v>
      </c>
      <c r="C214">
        <v>187</v>
      </c>
      <c r="D214">
        <v>14</v>
      </c>
      <c r="E214" t="s">
        <v>2782</v>
      </c>
      <c r="F214" s="112">
        <v>46344</v>
      </c>
      <c r="G214" s="113">
        <v>0.29389999999999999</v>
      </c>
      <c r="H214" s="22">
        <v>0.88270000000000004</v>
      </c>
      <c r="I214">
        <v>49</v>
      </c>
    </row>
    <row r="215" spans="1:9" x14ac:dyDescent="0.35">
      <c r="A215" t="s">
        <v>2904</v>
      </c>
      <c r="C215">
        <v>14</v>
      </c>
      <c r="D215">
        <v>0</v>
      </c>
      <c r="E215" t="s">
        <v>2787</v>
      </c>
      <c r="F215" t="s">
        <v>2788</v>
      </c>
      <c r="G215" s="113">
        <v>1</v>
      </c>
      <c r="H215" s="113">
        <v>1</v>
      </c>
    </row>
    <row r="216" spans="1:9" x14ac:dyDescent="0.35">
      <c r="A216" t="s">
        <v>1543</v>
      </c>
      <c r="B216" t="s">
        <v>216</v>
      </c>
      <c r="C216">
        <v>14</v>
      </c>
      <c r="D216">
        <v>0</v>
      </c>
      <c r="E216" t="s">
        <v>2787</v>
      </c>
      <c r="F216" t="s">
        <v>2788</v>
      </c>
      <c r="G216" s="113">
        <v>1</v>
      </c>
      <c r="H216" s="113">
        <v>1</v>
      </c>
    </row>
    <row r="217" spans="1:9" x14ac:dyDescent="0.35">
      <c r="A217" t="s">
        <v>2905</v>
      </c>
      <c r="C217">
        <v>14</v>
      </c>
      <c r="D217">
        <v>0</v>
      </c>
      <c r="E217" t="s">
        <v>2732</v>
      </c>
      <c r="F217" t="s">
        <v>2733</v>
      </c>
      <c r="G217" s="113">
        <v>0.1429</v>
      </c>
      <c r="H217" s="113">
        <v>1</v>
      </c>
    </row>
    <row r="218" spans="1:9" x14ac:dyDescent="0.35">
      <c r="A218" t="s">
        <v>1544</v>
      </c>
      <c r="B218" t="s">
        <v>218</v>
      </c>
      <c r="C218">
        <v>14</v>
      </c>
      <c r="D218">
        <v>0</v>
      </c>
      <c r="E218" t="s">
        <v>2732</v>
      </c>
      <c r="F218" t="s">
        <v>2733</v>
      </c>
      <c r="G218" s="113">
        <v>0.1429</v>
      </c>
      <c r="H218" s="113">
        <v>1</v>
      </c>
    </row>
    <row r="219" spans="1:9" x14ac:dyDescent="0.35">
      <c r="A219" t="s">
        <v>2906</v>
      </c>
      <c r="C219">
        <v>14</v>
      </c>
      <c r="D219">
        <v>7</v>
      </c>
      <c r="E219" t="s">
        <v>2778</v>
      </c>
      <c r="F219" s="112">
        <v>46335</v>
      </c>
      <c r="G219" s="113">
        <v>1</v>
      </c>
      <c r="H219" s="113">
        <v>0.5</v>
      </c>
      <c r="I219">
        <v>32</v>
      </c>
    </row>
    <row r="220" spans="1:9" x14ac:dyDescent="0.35">
      <c r="A220" t="s">
        <v>1545</v>
      </c>
      <c r="B220" t="s">
        <v>220</v>
      </c>
      <c r="C220">
        <v>14</v>
      </c>
      <c r="D220">
        <v>7</v>
      </c>
      <c r="E220" t="s">
        <v>2778</v>
      </c>
      <c r="F220" s="112">
        <v>46335</v>
      </c>
      <c r="G220" s="113">
        <v>1</v>
      </c>
      <c r="H220" s="113">
        <v>0.5</v>
      </c>
      <c r="I220">
        <v>32</v>
      </c>
    </row>
    <row r="221" spans="1:9" x14ac:dyDescent="0.35">
      <c r="A221" t="s">
        <v>2907</v>
      </c>
      <c r="C221">
        <v>14</v>
      </c>
      <c r="D221">
        <v>4</v>
      </c>
      <c r="E221" t="s">
        <v>2789</v>
      </c>
      <c r="F221" s="112">
        <v>46330</v>
      </c>
      <c r="G221" s="113">
        <v>1</v>
      </c>
      <c r="H221" s="113">
        <v>0.8</v>
      </c>
      <c r="I221">
        <v>15</v>
      </c>
    </row>
    <row r="222" spans="1:9" x14ac:dyDescent="0.35">
      <c r="A222" t="s">
        <v>1546</v>
      </c>
      <c r="B222" t="s">
        <v>222</v>
      </c>
      <c r="C222">
        <v>14</v>
      </c>
      <c r="D222">
        <v>4</v>
      </c>
      <c r="E222" t="s">
        <v>2789</v>
      </c>
      <c r="F222" s="112">
        <v>46330</v>
      </c>
      <c r="G222" s="113">
        <v>1</v>
      </c>
      <c r="H222" s="113">
        <v>0.8</v>
      </c>
      <c r="I222">
        <v>15</v>
      </c>
    </row>
    <row r="223" spans="1:9" x14ac:dyDescent="0.35">
      <c r="A223" t="s">
        <v>2908</v>
      </c>
      <c r="C223">
        <v>58</v>
      </c>
      <c r="D223">
        <v>14</v>
      </c>
      <c r="E223" t="s">
        <v>2759</v>
      </c>
      <c r="F223" s="112">
        <v>46344</v>
      </c>
      <c r="G223" s="113">
        <v>0.46289999999999998</v>
      </c>
      <c r="H223" s="22">
        <v>0.46289999999999998</v>
      </c>
      <c r="I223">
        <v>43</v>
      </c>
    </row>
    <row r="224" spans="1:9" x14ac:dyDescent="0.35">
      <c r="A224" t="s">
        <v>1548</v>
      </c>
      <c r="B224" t="s">
        <v>225</v>
      </c>
      <c r="C224">
        <v>14</v>
      </c>
      <c r="D224">
        <v>0</v>
      </c>
      <c r="E224" t="s">
        <v>2759</v>
      </c>
      <c r="F224" t="s">
        <v>2781</v>
      </c>
      <c r="G224" s="113">
        <v>1</v>
      </c>
      <c r="H224" s="113">
        <v>1</v>
      </c>
    </row>
    <row r="225" spans="1:9" x14ac:dyDescent="0.35">
      <c r="A225" t="s">
        <v>1547</v>
      </c>
      <c r="B225" t="s">
        <v>224</v>
      </c>
      <c r="C225">
        <v>14</v>
      </c>
      <c r="D225">
        <v>14</v>
      </c>
      <c r="E225" s="112">
        <v>46327</v>
      </c>
      <c r="F225" s="112">
        <v>46344</v>
      </c>
      <c r="G225" s="113">
        <v>0</v>
      </c>
      <c r="H225" s="113">
        <v>0</v>
      </c>
      <c r="I225">
        <v>35</v>
      </c>
    </row>
    <row r="226" spans="1:9" x14ac:dyDescent="0.35">
      <c r="A226" t="s">
        <v>2909</v>
      </c>
      <c r="C226">
        <v>14</v>
      </c>
      <c r="D226">
        <v>0</v>
      </c>
      <c r="E226" t="s">
        <v>2715</v>
      </c>
      <c r="F226" t="s">
        <v>2745</v>
      </c>
      <c r="G226" s="113">
        <v>1</v>
      </c>
      <c r="H226" s="113">
        <v>1</v>
      </c>
    </row>
    <row r="227" spans="1:9" x14ac:dyDescent="0.35">
      <c r="A227" t="s">
        <v>1549</v>
      </c>
      <c r="B227" t="s">
        <v>227</v>
      </c>
      <c r="C227">
        <v>14</v>
      </c>
      <c r="D227">
        <v>0</v>
      </c>
      <c r="E227" t="s">
        <v>2715</v>
      </c>
      <c r="F227" t="s">
        <v>2745</v>
      </c>
      <c r="G227" s="113">
        <v>1</v>
      </c>
      <c r="H227" s="113">
        <v>1</v>
      </c>
    </row>
    <row r="228" spans="1:9" x14ac:dyDescent="0.35">
      <c r="A228" t="s">
        <v>2910</v>
      </c>
      <c r="C228">
        <v>14</v>
      </c>
      <c r="D228">
        <v>0</v>
      </c>
      <c r="E228" t="s">
        <v>2749</v>
      </c>
      <c r="F228" t="s">
        <v>2750</v>
      </c>
      <c r="G228" s="113">
        <v>0</v>
      </c>
      <c r="H228" s="113">
        <v>1</v>
      </c>
    </row>
    <row r="229" spans="1:9" x14ac:dyDescent="0.35">
      <c r="A229" t="s">
        <v>1550</v>
      </c>
      <c r="B229" t="s">
        <v>229</v>
      </c>
      <c r="C229">
        <v>14</v>
      </c>
      <c r="D229">
        <v>0</v>
      </c>
      <c r="E229" t="s">
        <v>2749</v>
      </c>
      <c r="F229" t="s">
        <v>2750</v>
      </c>
      <c r="G229" s="113">
        <v>0</v>
      </c>
      <c r="H229" s="113">
        <v>1</v>
      </c>
    </row>
    <row r="230" spans="1:9" x14ac:dyDescent="0.35">
      <c r="A230" t="s">
        <v>2911</v>
      </c>
      <c r="C230">
        <v>44</v>
      </c>
      <c r="D230">
        <v>0</v>
      </c>
      <c r="E230" t="s">
        <v>2728</v>
      </c>
      <c r="F230" t="s">
        <v>2750</v>
      </c>
      <c r="G230" s="113">
        <v>0</v>
      </c>
      <c r="H230" s="113">
        <v>1</v>
      </c>
    </row>
    <row r="231" spans="1:9" x14ac:dyDescent="0.35">
      <c r="A231" t="s">
        <v>1551</v>
      </c>
      <c r="B231" t="s">
        <v>231</v>
      </c>
      <c r="C231">
        <v>14</v>
      </c>
      <c r="D231">
        <v>0</v>
      </c>
      <c r="E231" t="s">
        <v>2728</v>
      </c>
      <c r="F231" t="s">
        <v>2746</v>
      </c>
      <c r="G231" s="113">
        <v>0</v>
      </c>
      <c r="H231" s="113">
        <v>1</v>
      </c>
    </row>
    <row r="232" spans="1:9" x14ac:dyDescent="0.35">
      <c r="A232" t="s">
        <v>1553</v>
      </c>
      <c r="B232" t="s">
        <v>233</v>
      </c>
      <c r="C232">
        <v>14</v>
      </c>
      <c r="D232">
        <v>0</v>
      </c>
      <c r="E232" t="s">
        <v>2749</v>
      </c>
      <c r="F232" t="s">
        <v>2750</v>
      </c>
      <c r="G232" s="113">
        <v>0</v>
      </c>
      <c r="H232" s="113">
        <v>1</v>
      </c>
    </row>
    <row r="233" spans="1:9" x14ac:dyDescent="0.35">
      <c r="A233" t="s">
        <v>1552</v>
      </c>
      <c r="B233" t="s">
        <v>232</v>
      </c>
      <c r="C233">
        <v>14</v>
      </c>
      <c r="D233">
        <v>0</v>
      </c>
      <c r="E233" t="s">
        <v>2749</v>
      </c>
      <c r="F233" t="s">
        <v>2750</v>
      </c>
      <c r="G233" s="113">
        <v>0</v>
      </c>
      <c r="H233" s="113">
        <v>1</v>
      </c>
    </row>
    <row r="234" spans="1:9" x14ac:dyDescent="0.35">
      <c r="A234" t="s">
        <v>2912</v>
      </c>
      <c r="C234">
        <v>14</v>
      </c>
      <c r="D234">
        <v>0</v>
      </c>
      <c r="E234" t="s">
        <v>2741</v>
      </c>
      <c r="F234" t="s">
        <v>2726</v>
      </c>
      <c r="G234" s="113">
        <v>0</v>
      </c>
      <c r="H234" s="113">
        <v>1</v>
      </c>
    </row>
    <row r="235" spans="1:9" x14ac:dyDescent="0.35">
      <c r="A235" t="s">
        <v>1554</v>
      </c>
      <c r="B235" t="s">
        <v>235</v>
      </c>
      <c r="C235">
        <v>14</v>
      </c>
      <c r="D235">
        <v>0</v>
      </c>
      <c r="E235" t="s">
        <v>2741</v>
      </c>
      <c r="F235" t="s">
        <v>2726</v>
      </c>
      <c r="G235" s="113">
        <v>0</v>
      </c>
      <c r="H235" s="113">
        <v>1</v>
      </c>
    </row>
    <row r="236" spans="1:9" x14ac:dyDescent="0.35">
      <c r="A236" t="s">
        <v>2913</v>
      </c>
      <c r="C236">
        <v>139</v>
      </c>
      <c r="D236">
        <v>3</v>
      </c>
      <c r="E236" t="s">
        <v>2782</v>
      </c>
      <c r="F236" s="112">
        <v>46329</v>
      </c>
      <c r="G236" s="113">
        <v>0.2465</v>
      </c>
      <c r="H236" s="22">
        <v>0.93489999999999995</v>
      </c>
      <c r="I236">
        <v>56</v>
      </c>
    </row>
    <row r="237" spans="1:9" x14ac:dyDescent="0.35">
      <c r="A237" t="s">
        <v>1558</v>
      </c>
      <c r="B237" t="s">
        <v>240</v>
      </c>
      <c r="C237">
        <v>14</v>
      </c>
      <c r="D237">
        <v>0</v>
      </c>
      <c r="E237" t="s">
        <v>2782</v>
      </c>
      <c r="F237" t="s">
        <v>2737</v>
      </c>
      <c r="G237" s="113">
        <v>0</v>
      </c>
      <c r="H237" s="113">
        <v>1</v>
      </c>
    </row>
    <row r="238" spans="1:9" x14ac:dyDescent="0.35">
      <c r="A238" t="s">
        <v>1556</v>
      </c>
      <c r="B238" t="s">
        <v>238</v>
      </c>
      <c r="C238">
        <v>14</v>
      </c>
      <c r="D238">
        <v>0</v>
      </c>
      <c r="E238" t="s">
        <v>2741</v>
      </c>
      <c r="F238" t="s">
        <v>2726</v>
      </c>
      <c r="G238" s="113">
        <v>0</v>
      </c>
      <c r="H238" s="113">
        <v>1</v>
      </c>
    </row>
    <row r="239" spans="1:9" x14ac:dyDescent="0.35">
      <c r="A239" t="s">
        <v>1557</v>
      </c>
      <c r="B239" t="s">
        <v>239</v>
      </c>
      <c r="C239">
        <v>14</v>
      </c>
      <c r="D239">
        <v>3</v>
      </c>
      <c r="E239" t="s">
        <v>2734</v>
      </c>
      <c r="F239" s="112">
        <v>46329</v>
      </c>
      <c r="G239" s="113">
        <v>0</v>
      </c>
      <c r="H239" s="113">
        <v>0.9</v>
      </c>
      <c r="I239">
        <v>52</v>
      </c>
    </row>
    <row r="240" spans="1:9" x14ac:dyDescent="0.35">
      <c r="A240" t="s">
        <v>1555</v>
      </c>
      <c r="B240" t="s">
        <v>237</v>
      </c>
      <c r="C240">
        <v>14</v>
      </c>
      <c r="D240">
        <v>0</v>
      </c>
      <c r="E240" t="s">
        <v>2734</v>
      </c>
      <c r="F240" t="s">
        <v>2723</v>
      </c>
      <c r="G240" s="113">
        <v>0</v>
      </c>
      <c r="H240" s="113">
        <v>1</v>
      </c>
    </row>
    <row r="241" spans="1:9" x14ac:dyDescent="0.35">
      <c r="A241" t="s">
        <v>1559</v>
      </c>
      <c r="B241" t="s">
        <v>241</v>
      </c>
      <c r="C241">
        <v>14</v>
      </c>
      <c r="D241">
        <v>3</v>
      </c>
      <c r="E241" t="s">
        <v>2715</v>
      </c>
      <c r="F241" s="112">
        <v>46329</v>
      </c>
      <c r="G241" s="113">
        <v>1</v>
      </c>
      <c r="H241" s="113">
        <v>0.8</v>
      </c>
      <c r="I241">
        <v>50</v>
      </c>
    </row>
    <row r="242" spans="1:9" x14ac:dyDescent="0.35">
      <c r="A242" t="s">
        <v>2914</v>
      </c>
      <c r="C242">
        <v>14</v>
      </c>
      <c r="D242">
        <v>2</v>
      </c>
      <c r="E242" t="s">
        <v>2732</v>
      </c>
      <c r="F242" s="112">
        <v>46328</v>
      </c>
      <c r="G242" s="113">
        <v>0</v>
      </c>
      <c r="H242" s="113">
        <v>0.9</v>
      </c>
      <c r="I242">
        <v>41</v>
      </c>
    </row>
    <row r="243" spans="1:9" x14ac:dyDescent="0.35">
      <c r="A243" t="s">
        <v>1560</v>
      </c>
      <c r="B243" t="s">
        <v>243</v>
      </c>
      <c r="C243">
        <v>14</v>
      </c>
      <c r="D243">
        <v>2</v>
      </c>
      <c r="E243" t="s">
        <v>2732</v>
      </c>
      <c r="F243" s="112">
        <v>46328</v>
      </c>
      <c r="G243" s="113">
        <v>0</v>
      </c>
      <c r="H243" s="113">
        <v>0.9</v>
      </c>
      <c r="I243">
        <v>41</v>
      </c>
    </row>
    <row r="244" spans="1:9" x14ac:dyDescent="0.35">
      <c r="A244" t="s">
        <v>2915</v>
      </c>
      <c r="C244">
        <v>82</v>
      </c>
      <c r="D244">
        <v>14</v>
      </c>
      <c r="E244" t="s">
        <v>2790</v>
      </c>
      <c r="F244" s="112">
        <v>46344</v>
      </c>
      <c r="G244" s="113">
        <v>0</v>
      </c>
      <c r="H244" s="22">
        <v>0.4491</v>
      </c>
      <c r="I244">
        <v>38</v>
      </c>
    </row>
    <row r="245" spans="1:9" x14ac:dyDescent="0.35">
      <c r="A245" t="s">
        <v>1563</v>
      </c>
      <c r="B245" t="s">
        <v>247</v>
      </c>
      <c r="C245">
        <v>14</v>
      </c>
      <c r="D245">
        <v>0</v>
      </c>
      <c r="E245" t="s">
        <v>2790</v>
      </c>
      <c r="F245" t="s">
        <v>2774</v>
      </c>
      <c r="G245" s="113">
        <v>0</v>
      </c>
      <c r="H245" s="113">
        <v>1</v>
      </c>
    </row>
    <row r="246" spans="1:9" x14ac:dyDescent="0.35">
      <c r="A246" t="s">
        <v>1561</v>
      </c>
      <c r="B246" t="s">
        <v>245</v>
      </c>
      <c r="C246">
        <v>14</v>
      </c>
      <c r="D246">
        <v>14</v>
      </c>
      <c r="E246" s="112">
        <v>46327</v>
      </c>
      <c r="F246" s="112">
        <v>46344</v>
      </c>
      <c r="G246" s="113">
        <v>0</v>
      </c>
      <c r="H246" s="113">
        <v>0</v>
      </c>
      <c r="I246">
        <v>2</v>
      </c>
    </row>
    <row r="247" spans="1:9" x14ac:dyDescent="0.35">
      <c r="A247" t="s">
        <v>1562</v>
      </c>
      <c r="B247" t="s">
        <v>246</v>
      </c>
      <c r="C247">
        <v>14</v>
      </c>
      <c r="D247">
        <v>14</v>
      </c>
      <c r="E247" s="112">
        <v>46327</v>
      </c>
      <c r="F247" s="112">
        <v>46344</v>
      </c>
      <c r="G247" s="113">
        <v>0</v>
      </c>
      <c r="H247" s="113">
        <v>0</v>
      </c>
      <c r="I247">
        <v>38</v>
      </c>
    </row>
    <row r="248" spans="1:9" x14ac:dyDescent="0.35">
      <c r="A248" t="s">
        <v>2916</v>
      </c>
      <c r="C248">
        <v>14</v>
      </c>
      <c r="D248">
        <v>0</v>
      </c>
      <c r="E248" t="s">
        <v>2727</v>
      </c>
      <c r="F248" t="s">
        <v>2784</v>
      </c>
      <c r="G248" s="113">
        <v>1</v>
      </c>
      <c r="H248" s="113">
        <v>1</v>
      </c>
    </row>
    <row r="249" spans="1:9" x14ac:dyDescent="0.35">
      <c r="A249" t="s">
        <v>1564</v>
      </c>
      <c r="B249" t="s">
        <v>249</v>
      </c>
      <c r="C249">
        <v>14</v>
      </c>
      <c r="D249">
        <v>0</v>
      </c>
      <c r="E249" t="s">
        <v>2727</v>
      </c>
      <c r="F249" t="s">
        <v>2784</v>
      </c>
      <c r="G249" s="113">
        <v>1</v>
      </c>
      <c r="H249" s="113">
        <v>1</v>
      </c>
    </row>
    <row r="250" spans="1:9" x14ac:dyDescent="0.35">
      <c r="A250" t="s">
        <v>2917</v>
      </c>
      <c r="C250">
        <v>155</v>
      </c>
      <c r="D250">
        <v>14</v>
      </c>
      <c r="E250" t="s">
        <v>2749</v>
      </c>
      <c r="F250" s="112">
        <v>46344</v>
      </c>
      <c r="G250" s="113">
        <v>0.2331</v>
      </c>
      <c r="H250" s="22">
        <v>0.63329999999999997</v>
      </c>
      <c r="I250">
        <v>48</v>
      </c>
    </row>
    <row r="251" spans="1:9" x14ac:dyDescent="0.35">
      <c r="A251" t="s">
        <v>1565</v>
      </c>
      <c r="B251" t="s">
        <v>251</v>
      </c>
      <c r="C251">
        <v>14</v>
      </c>
      <c r="D251">
        <v>7</v>
      </c>
      <c r="E251" t="s">
        <v>2749</v>
      </c>
      <c r="F251" s="112">
        <v>46335</v>
      </c>
      <c r="G251" s="113">
        <v>0</v>
      </c>
      <c r="H251" s="113">
        <v>0.5</v>
      </c>
      <c r="I251">
        <v>30</v>
      </c>
    </row>
    <row r="252" spans="1:9" x14ac:dyDescent="0.35">
      <c r="A252" t="s">
        <v>1566</v>
      </c>
      <c r="B252" t="s">
        <v>252</v>
      </c>
      <c r="C252">
        <v>14</v>
      </c>
      <c r="D252">
        <v>0</v>
      </c>
      <c r="E252" t="s">
        <v>2770</v>
      </c>
      <c r="F252" t="s">
        <v>2773</v>
      </c>
      <c r="G252" s="113">
        <v>0</v>
      </c>
      <c r="H252" s="113">
        <v>1</v>
      </c>
    </row>
    <row r="253" spans="1:9" x14ac:dyDescent="0.35">
      <c r="A253" t="s">
        <v>1568</v>
      </c>
      <c r="B253" t="s">
        <v>254</v>
      </c>
      <c r="C253">
        <v>14</v>
      </c>
      <c r="D253">
        <v>0</v>
      </c>
      <c r="E253" t="s">
        <v>2791</v>
      </c>
      <c r="F253" t="s">
        <v>2768</v>
      </c>
      <c r="G253" s="113">
        <v>1</v>
      </c>
      <c r="H253" s="113">
        <v>1</v>
      </c>
    </row>
    <row r="254" spans="1:9" x14ac:dyDescent="0.35">
      <c r="A254" t="s">
        <v>1567</v>
      </c>
      <c r="B254" t="s">
        <v>253</v>
      </c>
      <c r="C254">
        <v>14</v>
      </c>
      <c r="D254">
        <v>14</v>
      </c>
      <c r="E254" s="112">
        <v>46327</v>
      </c>
      <c r="F254" s="112">
        <v>46344</v>
      </c>
      <c r="G254" s="113">
        <v>0</v>
      </c>
      <c r="H254" s="113">
        <v>0</v>
      </c>
      <c r="I254">
        <v>48</v>
      </c>
    </row>
    <row r="255" spans="1:9" x14ac:dyDescent="0.35">
      <c r="A255" t="s">
        <v>2918</v>
      </c>
      <c r="C255">
        <v>14</v>
      </c>
      <c r="D255">
        <v>3</v>
      </c>
      <c r="E255" t="s">
        <v>2770</v>
      </c>
      <c r="F255" s="112">
        <v>46329</v>
      </c>
      <c r="G255" s="113">
        <v>0</v>
      </c>
      <c r="H255" s="113">
        <v>0.8</v>
      </c>
      <c r="I255">
        <v>52</v>
      </c>
    </row>
    <row r="256" spans="1:9" x14ac:dyDescent="0.35">
      <c r="A256" t="s">
        <v>1569</v>
      </c>
      <c r="B256" t="s">
        <v>256</v>
      </c>
      <c r="C256">
        <v>14</v>
      </c>
      <c r="D256">
        <v>3</v>
      </c>
      <c r="E256" t="s">
        <v>2770</v>
      </c>
      <c r="F256" s="112">
        <v>46329</v>
      </c>
      <c r="G256" s="113">
        <v>0</v>
      </c>
      <c r="H256" s="113">
        <v>0.8</v>
      </c>
      <c r="I256">
        <v>52</v>
      </c>
    </row>
    <row r="257" spans="1:9" x14ac:dyDescent="0.35">
      <c r="A257" t="s">
        <v>2919</v>
      </c>
      <c r="C257">
        <v>134</v>
      </c>
      <c r="D257">
        <v>4</v>
      </c>
      <c r="E257" t="s">
        <v>2782</v>
      </c>
      <c r="F257" s="112">
        <v>46329</v>
      </c>
      <c r="G257" s="113">
        <v>0</v>
      </c>
      <c r="H257" s="22">
        <v>0.9708</v>
      </c>
      <c r="I257">
        <v>90</v>
      </c>
    </row>
    <row r="258" spans="1:9" x14ac:dyDescent="0.35">
      <c r="A258" t="s">
        <v>2920</v>
      </c>
      <c r="C258">
        <v>94</v>
      </c>
      <c r="D258">
        <v>3</v>
      </c>
      <c r="E258" t="s">
        <v>2782</v>
      </c>
      <c r="F258" s="112">
        <v>46328</v>
      </c>
      <c r="G258" s="113">
        <v>0</v>
      </c>
      <c r="H258" s="22">
        <v>0.97819999999999996</v>
      </c>
      <c r="I258">
        <v>68</v>
      </c>
    </row>
    <row r="259" spans="1:9" x14ac:dyDescent="0.35">
      <c r="A259" t="s">
        <v>2921</v>
      </c>
      <c r="C259">
        <v>54</v>
      </c>
      <c r="D259">
        <v>0</v>
      </c>
      <c r="E259" t="s">
        <v>2782</v>
      </c>
      <c r="F259" t="s">
        <v>2740</v>
      </c>
      <c r="G259" s="113">
        <v>0</v>
      </c>
      <c r="H259" s="113">
        <v>1</v>
      </c>
    </row>
    <row r="260" spans="1:9" x14ac:dyDescent="0.35">
      <c r="A260" t="s">
        <v>1571</v>
      </c>
      <c r="B260" t="s">
        <v>260</v>
      </c>
      <c r="C260">
        <v>20</v>
      </c>
      <c r="D260">
        <v>0</v>
      </c>
      <c r="E260" t="s">
        <v>2782</v>
      </c>
      <c r="F260" t="s">
        <v>2783</v>
      </c>
      <c r="G260" s="113">
        <v>0</v>
      </c>
      <c r="H260" s="113">
        <v>1</v>
      </c>
    </row>
    <row r="261" spans="1:9" x14ac:dyDescent="0.35">
      <c r="A261" t="s">
        <v>1572</v>
      </c>
      <c r="B261" t="s">
        <v>261</v>
      </c>
      <c r="C261">
        <v>20</v>
      </c>
      <c r="D261">
        <v>0</v>
      </c>
      <c r="E261" t="s">
        <v>2782</v>
      </c>
      <c r="F261" t="s">
        <v>2783</v>
      </c>
      <c r="G261" s="113">
        <v>0</v>
      </c>
      <c r="H261" s="113">
        <v>1</v>
      </c>
    </row>
    <row r="262" spans="1:9" x14ac:dyDescent="0.35">
      <c r="A262" t="s">
        <v>1570</v>
      </c>
      <c r="B262" t="s">
        <v>259</v>
      </c>
      <c r="C262">
        <v>20</v>
      </c>
      <c r="D262">
        <v>0</v>
      </c>
      <c r="E262" t="s">
        <v>2727</v>
      </c>
      <c r="F262" t="s">
        <v>2784</v>
      </c>
      <c r="G262" s="113">
        <v>0</v>
      </c>
      <c r="H262" s="113">
        <v>1</v>
      </c>
    </row>
    <row r="263" spans="1:9" x14ac:dyDescent="0.35">
      <c r="A263" t="s">
        <v>1573</v>
      </c>
      <c r="B263" t="s">
        <v>262</v>
      </c>
      <c r="C263">
        <v>10</v>
      </c>
      <c r="D263">
        <v>0</v>
      </c>
      <c r="E263" t="s">
        <v>2741</v>
      </c>
      <c r="F263" t="s">
        <v>2746</v>
      </c>
      <c r="G263" s="113">
        <v>0</v>
      </c>
      <c r="H263" s="113">
        <v>1</v>
      </c>
    </row>
    <row r="264" spans="1:9" x14ac:dyDescent="0.35">
      <c r="A264" t="s">
        <v>1574</v>
      </c>
      <c r="B264" t="s">
        <v>263</v>
      </c>
      <c r="C264">
        <v>14</v>
      </c>
      <c r="D264">
        <v>0</v>
      </c>
      <c r="E264" t="s">
        <v>2743</v>
      </c>
      <c r="F264" t="s">
        <v>2740</v>
      </c>
      <c r="G264" s="113">
        <v>0</v>
      </c>
      <c r="H264" s="113">
        <v>1</v>
      </c>
    </row>
    <row r="265" spans="1:9" x14ac:dyDescent="0.35">
      <c r="A265" t="s">
        <v>2922</v>
      </c>
      <c r="C265">
        <v>40</v>
      </c>
      <c r="D265">
        <v>3</v>
      </c>
      <c r="E265" t="s">
        <v>2728</v>
      </c>
      <c r="F265" s="112">
        <v>46328</v>
      </c>
      <c r="G265" s="113">
        <v>0</v>
      </c>
      <c r="H265" s="22">
        <v>0.92330000000000001</v>
      </c>
      <c r="I265">
        <v>68</v>
      </c>
    </row>
    <row r="266" spans="1:9" x14ac:dyDescent="0.35">
      <c r="A266" t="s">
        <v>1575</v>
      </c>
      <c r="B266" t="s">
        <v>264</v>
      </c>
      <c r="C266">
        <v>20</v>
      </c>
      <c r="D266">
        <v>3</v>
      </c>
      <c r="E266" t="s">
        <v>2728</v>
      </c>
      <c r="F266" s="112">
        <v>46328</v>
      </c>
      <c r="G266" s="113">
        <v>0</v>
      </c>
      <c r="H266" s="113">
        <v>0.9</v>
      </c>
      <c r="I266">
        <v>41</v>
      </c>
    </row>
    <row r="267" spans="1:9" x14ac:dyDescent="0.35">
      <c r="A267" t="s">
        <v>1576</v>
      </c>
      <c r="B267" t="s">
        <v>265</v>
      </c>
      <c r="C267">
        <v>20</v>
      </c>
      <c r="D267">
        <v>0</v>
      </c>
      <c r="E267" t="s">
        <v>2728</v>
      </c>
      <c r="F267" t="s">
        <v>2740</v>
      </c>
      <c r="G267" s="113">
        <v>0</v>
      </c>
      <c r="H267" s="113">
        <v>1</v>
      </c>
    </row>
    <row r="268" spans="1:9" x14ac:dyDescent="0.35">
      <c r="A268" t="s">
        <v>2923</v>
      </c>
      <c r="C268">
        <v>75</v>
      </c>
      <c r="D268">
        <v>3</v>
      </c>
      <c r="E268" t="s">
        <v>2728</v>
      </c>
      <c r="F268" s="112">
        <v>46329</v>
      </c>
      <c r="G268" s="113">
        <v>0</v>
      </c>
      <c r="H268" s="22">
        <v>0.96340000000000003</v>
      </c>
      <c r="I268">
        <v>64</v>
      </c>
    </row>
    <row r="269" spans="1:9" x14ac:dyDescent="0.35">
      <c r="A269" t="s">
        <v>2924</v>
      </c>
      <c r="C269">
        <v>42</v>
      </c>
      <c r="D269">
        <v>2</v>
      </c>
      <c r="E269" t="s">
        <v>2728</v>
      </c>
      <c r="F269" s="112">
        <v>46328</v>
      </c>
      <c r="G269" s="113">
        <v>0</v>
      </c>
      <c r="H269" s="22">
        <v>0.97929999999999995</v>
      </c>
      <c r="I269">
        <v>65</v>
      </c>
    </row>
    <row r="270" spans="1:9" x14ac:dyDescent="0.35">
      <c r="A270" t="s">
        <v>1579</v>
      </c>
      <c r="B270" t="s">
        <v>269</v>
      </c>
      <c r="C270">
        <v>14</v>
      </c>
      <c r="D270">
        <v>2</v>
      </c>
      <c r="E270" t="s">
        <v>2728</v>
      </c>
      <c r="F270" s="112">
        <v>46328</v>
      </c>
      <c r="G270" s="113">
        <v>0</v>
      </c>
      <c r="H270" s="113">
        <v>0.95</v>
      </c>
      <c r="I270">
        <v>-51</v>
      </c>
    </row>
    <row r="271" spans="1:9" x14ac:dyDescent="0.35">
      <c r="A271" t="s">
        <v>1580</v>
      </c>
      <c r="B271" t="s">
        <v>270</v>
      </c>
      <c r="C271">
        <v>14</v>
      </c>
      <c r="D271">
        <v>0</v>
      </c>
      <c r="E271" t="s">
        <v>2728</v>
      </c>
      <c r="F271" t="s">
        <v>2746</v>
      </c>
      <c r="G271" s="113">
        <v>0</v>
      </c>
      <c r="H271" s="113">
        <v>1</v>
      </c>
    </row>
    <row r="272" spans="1:9" x14ac:dyDescent="0.35">
      <c r="A272" t="s">
        <v>1578</v>
      </c>
      <c r="B272" t="s">
        <v>268</v>
      </c>
      <c r="C272">
        <v>14</v>
      </c>
      <c r="D272">
        <v>0</v>
      </c>
      <c r="E272" t="s">
        <v>2751</v>
      </c>
      <c r="F272" t="s">
        <v>2752</v>
      </c>
      <c r="G272" s="113">
        <v>0</v>
      </c>
      <c r="H272" s="113">
        <v>1</v>
      </c>
    </row>
    <row r="273" spans="1:9" x14ac:dyDescent="0.35">
      <c r="A273" t="s">
        <v>1577</v>
      </c>
      <c r="B273" t="s">
        <v>267</v>
      </c>
      <c r="C273">
        <v>14</v>
      </c>
      <c r="D273">
        <v>0</v>
      </c>
      <c r="E273" t="s">
        <v>2792</v>
      </c>
      <c r="F273" t="s">
        <v>2723</v>
      </c>
      <c r="G273" s="113">
        <v>0</v>
      </c>
      <c r="H273" s="113">
        <v>1</v>
      </c>
    </row>
    <row r="274" spans="1:9" x14ac:dyDescent="0.35">
      <c r="A274" t="s">
        <v>1581</v>
      </c>
      <c r="B274" t="s">
        <v>271</v>
      </c>
      <c r="C274">
        <v>14</v>
      </c>
      <c r="D274">
        <v>0</v>
      </c>
      <c r="E274" t="s">
        <v>2749</v>
      </c>
      <c r="F274" t="s">
        <v>2742</v>
      </c>
      <c r="G274" s="113">
        <v>0</v>
      </c>
      <c r="H274" s="113">
        <v>1</v>
      </c>
    </row>
    <row r="275" spans="1:9" x14ac:dyDescent="0.35">
      <c r="A275" t="s">
        <v>2925</v>
      </c>
      <c r="C275">
        <v>30</v>
      </c>
      <c r="D275">
        <v>3</v>
      </c>
      <c r="E275" t="s">
        <v>2728</v>
      </c>
      <c r="F275" s="112">
        <v>46329</v>
      </c>
      <c r="G275" s="113">
        <v>0</v>
      </c>
      <c r="H275" s="22">
        <v>0.92330000000000001</v>
      </c>
      <c r="I275">
        <v>56</v>
      </c>
    </row>
    <row r="276" spans="1:9" x14ac:dyDescent="0.35">
      <c r="A276" t="s">
        <v>1582</v>
      </c>
      <c r="B276" t="s">
        <v>272</v>
      </c>
      <c r="C276">
        <v>14</v>
      </c>
      <c r="D276">
        <v>3</v>
      </c>
      <c r="E276" t="s">
        <v>2728</v>
      </c>
      <c r="F276" s="112">
        <v>46329</v>
      </c>
      <c r="G276" s="113">
        <v>0</v>
      </c>
      <c r="H276" s="113">
        <v>0.9</v>
      </c>
      <c r="I276">
        <v>34</v>
      </c>
    </row>
    <row r="277" spans="1:9" x14ac:dyDescent="0.35">
      <c r="A277" t="s">
        <v>1583</v>
      </c>
      <c r="B277" t="s">
        <v>273</v>
      </c>
      <c r="C277">
        <v>14</v>
      </c>
      <c r="D277">
        <v>0</v>
      </c>
      <c r="E277" t="s">
        <v>2716</v>
      </c>
      <c r="F277" t="s">
        <v>2765</v>
      </c>
      <c r="G277" s="113">
        <v>0</v>
      </c>
      <c r="H277" s="113">
        <v>1</v>
      </c>
    </row>
    <row r="278" spans="1:9" x14ac:dyDescent="0.35">
      <c r="A278" t="s">
        <v>2926</v>
      </c>
      <c r="C278">
        <v>426</v>
      </c>
      <c r="D278">
        <v>92</v>
      </c>
      <c r="E278" t="s">
        <v>2793</v>
      </c>
      <c r="F278" s="112">
        <v>46416</v>
      </c>
      <c r="G278" s="22">
        <v>8.5800000000000001E-2</v>
      </c>
      <c r="H278" s="22">
        <v>0.68279999999999996</v>
      </c>
      <c r="I278">
        <v>61</v>
      </c>
    </row>
    <row r="279" spans="1:9" x14ac:dyDescent="0.35">
      <c r="A279" t="s">
        <v>2927</v>
      </c>
      <c r="C279">
        <v>426</v>
      </c>
      <c r="D279">
        <v>92</v>
      </c>
      <c r="E279" t="s">
        <v>2793</v>
      </c>
      <c r="F279" s="112">
        <v>46416</v>
      </c>
      <c r="G279" s="22">
        <v>0.10349999999999999</v>
      </c>
      <c r="H279" s="22">
        <v>0.66039999999999999</v>
      </c>
      <c r="I279">
        <v>61</v>
      </c>
    </row>
    <row r="280" spans="1:9" x14ac:dyDescent="0.35">
      <c r="A280" t="s">
        <v>2928</v>
      </c>
      <c r="C280">
        <v>378</v>
      </c>
      <c r="D280">
        <v>67</v>
      </c>
      <c r="E280" t="s">
        <v>2793</v>
      </c>
      <c r="F280" s="112">
        <v>46391</v>
      </c>
      <c r="G280" s="22">
        <v>0.40060000000000001</v>
      </c>
      <c r="H280" s="22">
        <v>0.63119999999999998</v>
      </c>
      <c r="I280">
        <v>86</v>
      </c>
    </row>
    <row r="281" spans="1:9" x14ac:dyDescent="0.35">
      <c r="A281" t="s">
        <v>2929</v>
      </c>
      <c r="C281">
        <v>284</v>
      </c>
      <c r="D281">
        <v>7</v>
      </c>
      <c r="E281" t="s">
        <v>2793</v>
      </c>
      <c r="F281" s="112">
        <v>46333</v>
      </c>
      <c r="G281" s="113">
        <v>0.46650000000000003</v>
      </c>
      <c r="H281" s="22">
        <v>0.98719999999999997</v>
      </c>
      <c r="I281">
        <v>107</v>
      </c>
    </row>
    <row r="282" spans="1:9" x14ac:dyDescent="0.35">
      <c r="A282" t="s">
        <v>2930</v>
      </c>
      <c r="C282">
        <v>98</v>
      </c>
      <c r="D282">
        <v>0</v>
      </c>
      <c r="E282" t="s">
        <v>2793</v>
      </c>
      <c r="F282" t="s">
        <v>2733</v>
      </c>
      <c r="G282" s="113">
        <v>0.6714</v>
      </c>
      <c r="H282" s="113">
        <v>1</v>
      </c>
    </row>
    <row r="283" spans="1:9" x14ac:dyDescent="0.35">
      <c r="A283" t="s">
        <v>1584</v>
      </c>
      <c r="B283" t="s">
        <v>278</v>
      </c>
      <c r="C283">
        <v>14</v>
      </c>
      <c r="D283">
        <v>0</v>
      </c>
      <c r="E283" t="s">
        <v>2793</v>
      </c>
      <c r="F283" t="s">
        <v>2794</v>
      </c>
      <c r="G283" s="113">
        <v>1</v>
      </c>
      <c r="H283" s="113">
        <v>1</v>
      </c>
    </row>
    <row r="284" spans="1:9" x14ac:dyDescent="0.35">
      <c r="A284" t="s">
        <v>1585</v>
      </c>
      <c r="B284" t="s">
        <v>279</v>
      </c>
      <c r="C284">
        <v>12</v>
      </c>
      <c r="D284">
        <v>0</v>
      </c>
      <c r="E284" t="s">
        <v>2735</v>
      </c>
      <c r="F284" t="s">
        <v>2733</v>
      </c>
      <c r="G284" s="113">
        <v>0</v>
      </c>
      <c r="H284" s="113">
        <v>1</v>
      </c>
    </row>
    <row r="285" spans="1:9" x14ac:dyDescent="0.35">
      <c r="A285" t="s">
        <v>2931</v>
      </c>
      <c r="C285">
        <v>246</v>
      </c>
      <c r="D285">
        <v>7</v>
      </c>
      <c r="E285" t="s">
        <v>2716</v>
      </c>
      <c r="F285" s="112">
        <v>46333</v>
      </c>
      <c r="G285" s="113">
        <v>0.3528</v>
      </c>
      <c r="H285" s="22">
        <v>0.88919999999999999</v>
      </c>
      <c r="I285">
        <v>104</v>
      </c>
    </row>
    <row r="286" spans="1:9" x14ac:dyDescent="0.35">
      <c r="A286" t="s">
        <v>1588</v>
      </c>
      <c r="B286" t="s">
        <v>283</v>
      </c>
      <c r="C286">
        <v>12</v>
      </c>
      <c r="D286">
        <v>0</v>
      </c>
      <c r="E286" t="s">
        <v>2716</v>
      </c>
      <c r="F286" t="s">
        <v>2758</v>
      </c>
      <c r="G286" s="113">
        <v>0</v>
      </c>
      <c r="H286" s="113">
        <v>1</v>
      </c>
    </row>
    <row r="287" spans="1:9" x14ac:dyDescent="0.35">
      <c r="A287" t="s">
        <v>1590</v>
      </c>
      <c r="B287" t="s">
        <v>285</v>
      </c>
      <c r="C287">
        <v>12</v>
      </c>
      <c r="D287">
        <v>0</v>
      </c>
      <c r="E287" t="s">
        <v>2743</v>
      </c>
      <c r="F287" t="s">
        <v>2740</v>
      </c>
      <c r="G287" s="113">
        <v>0</v>
      </c>
      <c r="H287" s="113">
        <v>1</v>
      </c>
    </row>
    <row r="288" spans="1:9" x14ac:dyDescent="0.35">
      <c r="A288" t="s">
        <v>1586</v>
      </c>
      <c r="B288" t="s">
        <v>281</v>
      </c>
      <c r="C288">
        <v>14</v>
      </c>
      <c r="D288">
        <v>7</v>
      </c>
      <c r="E288" t="s">
        <v>2770</v>
      </c>
      <c r="F288" s="112">
        <v>46333</v>
      </c>
      <c r="G288" s="113">
        <v>0</v>
      </c>
      <c r="H288" s="113">
        <v>0.5</v>
      </c>
      <c r="I288">
        <v>0</v>
      </c>
    </row>
    <row r="289" spans="1:8" x14ac:dyDescent="0.35">
      <c r="A289" t="s">
        <v>1589</v>
      </c>
      <c r="B289" t="s">
        <v>284</v>
      </c>
      <c r="C289">
        <v>12</v>
      </c>
      <c r="D289">
        <v>0</v>
      </c>
      <c r="E289" t="s">
        <v>2715</v>
      </c>
      <c r="F289" t="s">
        <v>2745</v>
      </c>
      <c r="G289" s="113">
        <v>1</v>
      </c>
      <c r="H289" s="113">
        <v>1</v>
      </c>
    </row>
    <row r="290" spans="1:8" x14ac:dyDescent="0.35">
      <c r="A290" t="s">
        <v>1587</v>
      </c>
      <c r="B290" t="s">
        <v>282</v>
      </c>
      <c r="C290">
        <v>12</v>
      </c>
      <c r="D290">
        <v>0</v>
      </c>
      <c r="E290" t="s">
        <v>2791</v>
      </c>
      <c r="F290" t="s">
        <v>2768</v>
      </c>
      <c r="G290" s="113">
        <v>1</v>
      </c>
      <c r="H290" s="113">
        <v>1</v>
      </c>
    </row>
    <row r="291" spans="1:8" x14ac:dyDescent="0.35">
      <c r="A291" t="s">
        <v>2932</v>
      </c>
      <c r="C291">
        <v>18</v>
      </c>
      <c r="D291">
        <v>0</v>
      </c>
      <c r="E291" t="s">
        <v>2727</v>
      </c>
      <c r="F291" t="s">
        <v>2784</v>
      </c>
      <c r="G291" s="113">
        <v>0</v>
      </c>
      <c r="H291" s="113">
        <v>1</v>
      </c>
    </row>
    <row r="292" spans="1:8" x14ac:dyDescent="0.35">
      <c r="A292" t="s">
        <v>1591</v>
      </c>
      <c r="B292" t="s">
        <v>287</v>
      </c>
      <c r="C292">
        <v>18</v>
      </c>
      <c r="D292">
        <v>0</v>
      </c>
      <c r="E292" t="s">
        <v>2727</v>
      </c>
      <c r="F292" t="s">
        <v>2784</v>
      </c>
      <c r="G292" s="113">
        <v>0</v>
      </c>
      <c r="H292" s="113">
        <v>1</v>
      </c>
    </row>
    <row r="293" spans="1:8" x14ac:dyDescent="0.35">
      <c r="A293" t="s">
        <v>2933</v>
      </c>
      <c r="C293">
        <v>38</v>
      </c>
      <c r="D293">
        <v>0</v>
      </c>
      <c r="E293" t="s">
        <v>2727</v>
      </c>
      <c r="F293" t="s">
        <v>2758</v>
      </c>
      <c r="G293" s="113">
        <v>0</v>
      </c>
      <c r="H293" s="113">
        <v>1</v>
      </c>
    </row>
    <row r="294" spans="1:8" x14ac:dyDescent="0.35">
      <c r="A294" t="s">
        <v>1592</v>
      </c>
      <c r="B294" t="s">
        <v>289</v>
      </c>
      <c r="C294">
        <v>16</v>
      </c>
      <c r="D294">
        <v>0</v>
      </c>
      <c r="E294" t="s">
        <v>2727</v>
      </c>
      <c r="F294" t="s">
        <v>2784</v>
      </c>
      <c r="G294" s="113">
        <v>0</v>
      </c>
      <c r="H294" s="113">
        <v>1</v>
      </c>
    </row>
    <row r="295" spans="1:8" x14ac:dyDescent="0.35">
      <c r="A295" t="s">
        <v>1593</v>
      </c>
      <c r="B295" t="s">
        <v>290</v>
      </c>
      <c r="C295">
        <v>20</v>
      </c>
      <c r="D295">
        <v>0</v>
      </c>
      <c r="E295" t="s">
        <v>2741</v>
      </c>
      <c r="F295" t="s">
        <v>2726</v>
      </c>
      <c r="G295" s="113">
        <v>0</v>
      </c>
      <c r="H295" s="113">
        <v>1</v>
      </c>
    </row>
    <row r="296" spans="1:8" x14ac:dyDescent="0.35">
      <c r="A296" t="s">
        <v>1594</v>
      </c>
      <c r="B296" t="s">
        <v>291</v>
      </c>
      <c r="C296">
        <v>18</v>
      </c>
      <c r="D296">
        <v>0</v>
      </c>
      <c r="E296" t="s">
        <v>2716</v>
      </c>
      <c r="F296" t="s">
        <v>2758</v>
      </c>
      <c r="G296" s="113">
        <v>0</v>
      </c>
      <c r="H296" s="113">
        <v>1</v>
      </c>
    </row>
    <row r="297" spans="1:8" x14ac:dyDescent="0.35">
      <c r="A297" t="s">
        <v>2934</v>
      </c>
      <c r="C297">
        <v>38</v>
      </c>
      <c r="D297">
        <v>0</v>
      </c>
      <c r="E297" t="s">
        <v>2738</v>
      </c>
      <c r="F297" t="s">
        <v>2758</v>
      </c>
      <c r="G297" s="113">
        <v>0</v>
      </c>
      <c r="H297" s="113">
        <v>1</v>
      </c>
    </row>
    <row r="298" spans="1:8" x14ac:dyDescent="0.35">
      <c r="A298" t="s">
        <v>1596</v>
      </c>
      <c r="B298" t="s">
        <v>294</v>
      </c>
      <c r="C298">
        <v>20</v>
      </c>
      <c r="D298">
        <v>0</v>
      </c>
      <c r="E298" t="s">
        <v>2738</v>
      </c>
      <c r="F298" t="s">
        <v>2736</v>
      </c>
      <c r="G298" s="113">
        <v>0</v>
      </c>
      <c r="H298" s="113">
        <v>1</v>
      </c>
    </row>
    <row r="299" spans="1:8" x14ac:dyDescent="0.35">
      <c r="A299" t="s">
        <v>1595</v>
      </c>
      <c r="B299" t="s">
        <v>293</v>
      </c>
      <c r="C299">
        <v>18</v>
      </c>
      <c r="D299">
        <v>0</v>
      </c>
      <c r="E299" t="s">
        <v>2728</v>
      </c>
      <c r="F299" t="s">
        <v>2746</v>
      </c>
      <c r="G299" s="113">
        <v>0</v>
      </c>
      <c r="H299" s="113">
        <v>1</v>
      </c>
    </row>
    <row r="300" spans="1:8" x14ac:dyDescent="0.35">
      <c r="A300" t="s">
        <v>1597</v>
      </c>
      <c r="B300" t="s">
        <v>295</v>
      </c>
      <c r="C300">
        <v>18</v>
      </c>
      <c r="D300">
        <v>0</v>
      </c>
      <c r="E300" t="s">
        <v>2716</v>
      </c>
      <c r="F300" t="s">
        <v>2758</v>
      </c>
      <c r="G300" s="113">
        <v>0</v>
      </c>
      <c r="H300" s="113">
        <v>1</v>
      </c>
    </row>
    <row r="301" spans="1:8" x14ac:dyDescent="0.35">
      <c r="A301" t="s">
        <v>2935</v>
      </c>
      <c r="C301">
        <v>258</v>
      </c>
      <c r="D301">
        <v>0</v>
      </c>
      <c r="E301" t="s">
        <v>2732</v>
      </c>
      <c r="F301" t="s">
        <v>2795</v>
      </c>
      <c r="G301" s="113">
        <v>0.4194</v>
      </c>
      <c r="H301" s="113">
        <v>1</v>
      </c>
    </row>
    <row r="302" spans="1:8" x14ac:dyDescent="0.35">
      <c r="A302" t="s">
        <v>1598</v>
      </c>
      <c r="B302" t="s">
        <v>297</v>
      </c>
      <c r="C302">
        <v>18</v>
      </c>
      <c r="D302">
        <v>0</v>
      </c>
      <c r="E302" t="s">
        <v>2732</v>
      </c>
      <c r="F302" t="s">
        <v>2733</v>
      </c>
      <c r="G302" s="113">
        <v>0</v>
      </c>
      <c r="H302" s="113">
        <v>1</v>
      </c>
    </row>
    <row r="303" spans="1:8" x14ac:dyDescent="0.35">
      <c r="A303" t="s">
        <v>1601</v>
      </c>
      <c r="B303" t="s">
        <v>300</v>
      </c>
      <c r="C303">
        <v>18</v>
      </c>
      <c r="D303">
        <v>0</v>
      </c>
      <c r="E303" t="s">
        <v>2734</v>
      </c>
      <c r="F303" t="s">
        <v>2723</v>
      </c>
      <c r="G303" s="113">
        <v>0</v>
      </c>
      <c r="H303" s="113">
        <v>1</v>
      </c>
    </row>
    <row r="304" spans="1:8" x14ac:dyDescent="0.35">
      <c r="A304" t="s">
        <v>1599</v>
      </c>
      <c r="B304" t="s">
        <v>298</v>
      </c>
      <c r="C304">
        <v>18</v>
      </c>
      <c r="D304">
        <v>0</v>
      </c>
      <c r="E304" t="s">
        <v>2715</v>
      </c>
      <c r="F304" t="s">
        <v>2745</v>
      </c>
      <c r="G304" s="113">
        <v>1</v>
      </c>
      <c r="H304" s="113">
        <v>1</v>
      </c>
    </row>
    <row r="305" spans="1:9" x14ac:dyDescent="0.35">
      <c r="A305" t="s">
        <v>1600</v>
      </c>
      <c r="B305" t="s">
        <v>299</v>
      </c>
      <c r="C305">
        <v>20</v>
      </c>
      <c r="D305">
        <v>0</v>
      </c>
      <c r="E305" t="s">
        <v>2796</v>
      </c>
      <c r="F305" t="s">
        <v>2795</v>
      </c>
      <c r="G305" s="113">
        <v>1</v>
      </c>
      <c r="H305" s="113">
        <v>1</v>
      </c>
    </row>
    <row r="306" spans="1:9" x14ac:dyDescent="0.35">
      <c r="A306" t="s">
        <v>2936</v>
      </c>
      <c r="C306">
        <v>48</v>
      </c>
      <c r="D306">
        <v>0</v>
      </c>
      <c r="E306" t="s">
        <v>2741</v>
      </c>
      <c r="F306" t="s">
        <v>2740</v>
      </c>
      <c r="G306" s="113">
        <v>0</v>
      </c>
      <c r="H306" s="113">
        <v>1</v>
      </c>
    </row>
    <row r="307" spans="1:9" x14ac:dyDescent="0.35">
      <c r="A307" t="s">
        <v>1602</v>
      </c>
      <c r="B307" t="s">
        <v>302</v>
      </c>
      <c r="C307">
        <v>16</v>
      </c>
      <c r="D307">
        <v>0</v>
      </c>
      <c r="E307" t="s">
        <v>2741</v>
      </c>
      <c r="F307" t="s">
        <v>2726</v>
      </c>
      <c r="G307" s="113">
        <v>0</v>
      </c>
      <c r="H307" s="113">
        <v>1</v>
      </c>
    </row>
    <row r="308" spans="1:9" x14ac:dyDescent="0.35">
      <c r="A308" t="s">
        <v>1603</v>
      </c>
      <c r="B308" t="s">
        <v>303</v>
      </c>
      <c r="C308">
        <v>12</v>
      </c>
      <c r="D308">
        <v>0</v>
      </c>
      <c r="E308" t="s">
        <v>2716</v>
      </c>
      <c r="F308" t="s">
        <v>2758</v>
      </c>
      <c r="G308" s="113">
        <v>0</v>
      </c>
      <c r="H308" s="113">
        <v>1</v>
      </c>
    </row>
    <row r="309" spans="1:9" x14ac:dyDescent="0.35">
      <c r="A309" t="s">
        <v>1605</v>
      </c>
      <c r="B309" t="s">
        <v>305</v>
      </c>
      <c r="C309">
        <v>20</v>
      </c>
      <c r="D309">
        <v>0</v>
      </c>
      <c r="E309" t="s">
        <v>2734</v>
      </c>
      <c r="F309" t="s">
        <v>2723</v>
      </c>
      <c r="G309" s="113">
        <v>0</v>
      </c>
      <c r="H309" s="113">
        <v>1</v>
      </c>
    </row>
    <row r="310" spans="1:9" x14ac:dyDescent="0.35">
      <c r="A310" t="s">
        <v>1604</v>
      </c>
      <c r="B310" t="s">
        <v>304</v>
      </c>
      <c r="C310">
        <v>12</v>
      </c>
      <c r="D310">
        <v>0</v>
      </c>
      <c r="E310" t="s">
        <v>2734</v>
      </c>
      <c r="F310" t="s">
        <v>2740</v>
      </c>
      <c r="G310" s="113">
        <v>0</v>
      </c>
      <c r="H310" s="113">
        <v>1</v>
      </c>
    </row>
    <row r="311" spans="1:9" x14ac:dyDescent="0.35">
      <c r="A311" t="s">
        <v>2937</v>
      </c>
      <c r="C311">
        <v>16</v>
      </c>
      <c r="D311">
        <v>0</v>
      </c>
      <c r="E311" t="s">
        <v>2741</v>
      </c>
      <c r="F311" t="s">
        <v>2723</v>
      </c>
      <c r="G311" s="113">
        <v>0</v>
      </c>
      <c r="H311" s="113">
        <v>1</v>
      </c>
    </row>
    <row r="312" spans="1:9" x14ac:dyDescent="0.35">
      <c r="A312" t="s">
        <v>1608</v>
      </c>
      <c r="B312" t="s">
        <v>309</v>
      </c>
      <c r="C312">
        <v>16</v>
      </c>
      <c r="D312">
        <v>0</v>
      </c>
      <c r="E312" t="s">
        <v>2741</v>
      </c>
      <c r="F312" t="s">
        <v>2726</v>
      </c>
      <c r="G312" s="113">
        <v>0</v>
      </c>
      <c r="H312" s="113">
        <v>1</v>
      </c>
    </row>
    <row r="313" spans="1:9" x14ac:dyDescent="0.35">
      <c r="A313" t="s">
        <v>1606</v>
      </c>
      <c r="B313" t="s">
        <v>307</v>
      </c>
      <c r="C313">
        <v>16</v>
      </c>
      <c r="D313">
        <v>0</v>
      </c>
      <c r="E313" t="s">
        <v>2734</v>
      </c>
      <c r="F313" t="s">
        <v>2723</v>
      </c>
      <c r="G313" s="113">
        <v>0</v>
      </c>
      <c r="H313" s="113">
        <v>1</v>
      </c>
    </row>
    <row r="314" spans="1:9" x14ac:dyDescent="0.35">
      <c r="A314" t="s">
        <v>1607</v>
      </c>
      <c r="B314" t="s">
        <v>308</v>
      </c>
      <c r="C314">
        <v>16</v>
      </c>
      <c r="D314">
        <v>0</v>
      </c>
      <c r="E314" t="s">
        <v>2734</v>
      </c>
      <c r="F314" t="s">
        <v>2723</v>
      </c>
      <c r="G314" s="113">
        <v>0</v>
      </c>
      <c r="H314" s="113">
        <v>1</v>
      </c>
    </row>
    <row r="315" spans="1:9" x14ac:dyDescent="0.35">
      <c r="A315" t="s">
        <v>2938</v>
      </c>
      <c r="C315">
        <v>32</v>
      </c>
      <c r="D315">
        <v>0</v>
      </c>
      <c r="E315" t="s">
        <v>2797</v>
      </c>
      <c r="F315" t="s">
        <v>2798</v>
      </c>
      <c r="G315" s="113">
        <v>1</v>
      </c>
      <c r="H315" s="113">
        <v>1</v>
      </c>
    </row>
    <row r="316" spans="1:9" x14ac:dyDescent="0.35">
      <c r="A316" t="s">
        <v>1610</v>
      </c>
      <c r="B316" t="s">
        <v>312</v>
      </c>
      <c r="C316">
        <v>30</v>
      </c>
      <c r="D316">
        <v>0</v>
      </c>
      <c r="E316" t="s">
        <v>2797</v>
      </c>
      <c r="F316" t="s">
        <v>2799</v>
      </c>
      <c r="G316" s="113">
        <v>1</v>
      </c>
      <c r="H316" s="113">
        <v>1</v>
      </c>
    </row>
    <row r="317" spans="1:9" x14ac:dyDescent="0.35">
      <c r="A317" t="s">
        <v>1609</v>
      </c>
      <c r="B317" t="s">
        <v>311</v>
      </c>
      <c r="C317">
        <v>30</v>
      </c>
      <c r="D317">
        <v>0</v>
      </c>
      <c r="E317" t="s">
        <v>2769</v>
      </c>
      <c r="F317" t="s">
        <v>2798</v>
      </c>
      <c r="G317" s="113">
        <v>1</v>
      </c>
      <c r="H317" s="113">
        <v>1</v>
      </c>
    </row>
    <row r="318" spans="1:9" x14ac:dyDescent="0.35">
      <c r="A318" t="s">
        <v>2939</v>
      </c>
      <c r="C318">
        <v>245</v>
      </c>
      <c r="D318">
        <v>14</v>
      </c>
      <c r="E318" t="s">
        <v>2725</v>
      </c>
      <c r="F318" s="112">
        <v>46344</v>
      </c>
      <c r="G318" s="22">
        <v>0.51139999999999997</v>
      </c>
      <c r="H318" s="22">
        <v>0.84230000000000005</v>
      </c>
      <c r="I318">
        <v>91</v>
      </c>
    </row>
    <row r="319" spans="1:9" x14ac:dyDescent="0.35">
      <c r="A319" t="s">
        <v>2940</v>
      </c>
      <c r="C319">
        <v>83</v>
      </c>
      <c r="D319">
        <v>0</v>
      </c>
      <c r="E319" t="s">
        <v>2725</v>
      </c>
      <c r="F319" t="s">
        <v>2768</v>
      </c>
      <c r="G319" s="113">
        <v>0.6714</v>
      </c>
      <c r="H319" s="113">
        <v>1</v>
      </c>
    </row>
    <row r="320" spans="1:9" x14ac:dyDescent="0.35">
      <c r="A320" t="s">
        <v>1611</v>
      </c>
      <c r="B320" t="s">
        <v>315</v>
      </c>
      <c r="C320">
        <v>14</v>
      </c>
      <c r="D320">
        <v>0</v>
      </c>
      <c r="E320" t="s">
        <v>2725</v>
      </c>
      <c r="F320" t="s">
        <v>2726</v>
      </c>
      <c r="G320" s="113">
        <v>1</v>
      </c>
      <c r="H320" s="113">
        <v>1</v>
      </c>
    </row>
    <row r="321" spans="1:9" x14ac:dyDescent="0.35">
      <c r="A321" t="s">
        <v>1612</v>
      </c>
      <c r="B321" t="s">
        <v>316</v>
      </c>
      <c r="C321">
        <v>14</v>
      </c>
      <c r="D321">
        <v>0</v>
      </c>
      <c r="E321" t="s">
        <v>2751</v>
      </c>
      <c r="F321" t="s">
        <v>2768</v>
      </c>
      <c r="G321" s="113">
        <v>0</v>
      </c>
      <c r="H321" s="113">
        <v>1</v>
      </c>
    </row>
    <row r="322" spans="1:9" x14ac:dyDescent="0.35">
      <c r="A322" t="s">
        <v>2941</v>
      </c>
      <c r="C322">
        <v>178</v>
      </c>
      <c r="D322">
        <v>14</v>
      </c>
      <c r="E322" t="s">
        <v>2743</v>
      </c>
      <c r="F322" s="112">
        <v>46344</v>
      </c>
      <c r="G322" s="113">
        <v>0.4909</v>
      </c>
      <c r="H322" s="22">
        <v>0.43459999999999999</v>
      </c>
      <c r="I322">
        <v>91</v>
      </c>
    </row>
    <row r="323" spans="1:9" x14ac:dyDescent="0.35">
      <c r="A323" t="s">
        <v>1615</v>
      </c>
      <c r="B323" t="s">
        <v>320</v>
      </c>
      <c r="C323">
        <v>14</v>
      </c>
      <c r="D323">
        <v>7</v>
      </c>
      <c r="E323" t="s">
        <v>2743</v>
      </c>
      <c r="F323" s="112">
        <v>46335</v>
      </c>
      <c r="G323" s="113">
        <v>0</v>
      </c>
      <c r="H323" s="113">
        <v>0.5</v>
      </c>
      <c r="I323">
        <v>55</v>
      </c>
    </row>
    <row r="324" spans="1:9" x14ac:dyDescent="0.35">
      <c r="A324" t="s">
        <v>1616</v>
      </c>
      <c r="B324" t="s">
        <v>321</v>
      </c>
      <c r="C324">
        <v>14</v>
      </c>
      <c r="D324">
        <v>0</v>
      </c>
      <c r="E324" t="s">
        <v>2715</v>
      </c>
      <c r="F324" t="s">
        <v>2745</v>
      </c>
      <c r="G324" s="113">
        <v>1</v>
      </c>
      <c r="H324" s="113">
        <v>1</v>
      </c>
    </row>
    <row r="325" spans="1:9" x14ac:dyDescent="0.35">
      <c r="A325" t="s">
        <v>1613</v>
      </c>
      <c r="B325" t="s">
        <v>318</v>
      </c>
      <c r="C325">
        <v>14</v>
      </c>
      <c r="D325">
        <v>7</v>
      </c>
      <c r="E325" t="s">
        <v>2791</v>
      </c>
      <c r="F325" s="112">
        <v>46335</v>
      </c>
      <c r="G325" s="113">
        <v>1</v>
      </c>
      <c r="H325" s="113">
        <v>0.5</v>
      </c>
      <c r="I325">
        <v>0</v>
      </c>
    </row>
    <row r="326" spans="1:9" x14ac:dyDescent="0.35">
      <c r="A326" t="s">
        <v>1614</v>
      </c>
      <c r="B326" t="s">
        <v>319</v>
      </c>
      <c r="C326">
        <v>14</v>
      </c>
      <c r="D326">
        <v>13</v>
      </c>
      <c r="E326" s="112" t="s">
        <v>2835</v>
      </c>
      <c r="F326" s="112">
        <v>46343</v>
      </c>
      <c r="G326" s="113">
        <v>0.35709999999999997</v>
      </c>
      <c r="H326" s="113">
        <v>0.1</v>
      </c>
      <c r="I326">
        <v>37</v>
      </c>
    </row>
    <row r="327" spans="1:9" x14ac:dyDescent="0.35">
      <c r="A327" t="s">
        <v>1617</v>
      </c>
      <c r="B327" t="s">
        <v>322</v>
      </c>
      <c r="C327">
        <v>14</v>
      </c>
      <c r="D327">
        <v>14</v>
      </c>
      <c r="E327" s="112">
        <v>46327</v>
      </c>
      <c r="F327" s="112">
        <v>46344</v>
      </c>
      <c r="G327" s="113">
        <v>0</v>
      </c>
      <c r="H327" s="113">
        <v>0</v>
      </c>
      <c r="I327">
        <v>91</v>
      </c>
    </row>
    <row r="328" spans="1:9" x14ac:dyDescent="0.35">
      <c r="A328" t="s">
        <v>2942</v>
      </c>
      <c r="C328">
        <v>14</v>
      </c>
      <c r="D328">
        <v>0</v>
      </c>
      <c r="E328" t="s">
        <v>2738</v>
      </c>
      <c r="F328" t="s">
        <v>2736</v>
      </c>
      <c r="G328" s="113">
        <v>0</v>
      </c>
      <c r="H328" s="113">
        <v>1</v>
      </c>
    </row>
    <row r="329" spans="1:9" x14ac:dyDescent="0.35">
      <c r="A329" t="s">
        <v>1618</v>
      </c>
      <c r="B329" t="s">
        <v>324</v>
      </c>
      <c r="C329">
        <v>14</v>
      </c>
      <c r="D329">
        <v>0</v>
      </c>
      <c r="E329" t="s">
        <v>2738</v>
      </c>
      <c r="F329" t="s">
        <v>2736</v>
      </c>
      <c r="G329" s="113">
        <v>0</v>
      </c>
      <c r="H329" s="113">
        <v>1</v>
      </c>
    </row>
    <row r="330" spans="1:9" x14ac:dyDescent="0.35">
      <c r="A330" t="s">
        <v>2943</v>
      </c>
      <c r="C330">
        <v>32</v>
      </c>
      <c r="D330">
        <v>0</v>
      </c>
      <c r="E330" t="s">
        <v>2735</v>
      </c>
      <c r="F330" t="s">
        <v>2746</v>
      </c>
      <c r="G330" s="113">
        <v>0</v>
      </c>
      <c r="H330" s="113">
        <v>1</v>
      </c>
    </row>
    <row r="331" spans="1:9" x14ac:dyDescent="0.35">
      <c r="A331" t="s">
        <v>1620</v>
      </c>
      <c r="B331" t="s">
        <v>327</v>
      </c>
      <c r="C331">
        <v>14</v>
      </c>
      <c r="D331">
        <v>0</v>
      </c>
      <c r="E331" t="s">
        <v>2735</v>
      </c>
      <c r="F331" t="s">
        <v>2746</v>
      </c>
      <c r="G331" s="113">
        <v>0</v>
      </c>
      <c r="H331" s="113">
        <v>1</v>
      </c>
    </row>
    <row r="332" spans="1:9" x14ac:dyDescent="0.35">
      <c r="A332" t="s">
        <v>1619</v>
      </c>
      <c r="B332" t="s">
        <v>326</v>
      </c>
      <c r="C332">
        <v>14</v>
      </c>
      <c r="D332">
        <v>0</v>
      </c>
      <c r="E332" t="s">
        <v>2735</v>
      </c>
      <c r="F332" t="s">
        <v>2746</v>
      </c>
      <c r="G332" s="113">
        <v>0</v>
      </c>
      <c r="H332" s="113">
        <v>1</v>
      </c>
    </row>
    <row r="333" spans="1:9" x14ac:dyDescent="0.35">
      <c r="A333" t="s">
        <v>1621</v>
      </c>
      <c r="B333" t="s">
        <v>328</v>
      </c>
      <c r="C333">
        <v>14</v>
      </c>
      <c r="D333">
        <v>0</v>
      </c>
      <c r="E333" t="s">
        <v>2728</v>
      </c>
      <c r="F333" t="s">
        <v>2746</v>
      </c>
      <c r="G333" s="113">
        <v>0</v>
      </c>
      <c r="H333" s="113">
        <v>1</v>
      </c>
    </row>
    <row r="334" spans="1:9" x14ac:dyDescent="0.35">
      <c r="A334" t="s">
        <v>2944</v>
      </c>
      <c r="C334">
        <v>30</v>
      </c>
      <c r="D334">
        <v>0</v>
      </c>
      <c r="E334" t="s">
        <v>2728</v>
      </c>
      <c r="F334" t="s">
        <v>2765</v>
      </c>
      <c r="G334" s="113">
        <v>0</v>
      </c>
      <c r="H334" s="113">
        <v>1</v>
      </c>
    </row>
    <row r="335" spans="1:9" x14ac:dyDescent="0.35">
      <c r="A335" t="s">
        <v>1623</v>
      </c>
      <c r="B335" t="s">
        <v>331</v>
      </c>
      <c r="C335">
        <v>14</v>
      </c>
      <c r="D335">
        <v>0</v>
      </c>
      <c r="E335" t="s">
        <v>2728</v>
      </c>
      <c r="F335" t="s">
        <v>2746</v>
      </c>
      <c r="G335" s="113">
        <v>0</v>
      </c>
      <c r="H335" s="113">
        <v>1</v>
      </c>
    </row>
    <row r="336" spans="1:9" x14ac:dyDescent="0.35">
      <c r="A336" t="s">
        <v>1622</v>
      </c>
      <c r="B336" t="s">
        <v>330</v>
      </c>
      <c r="C336">
        <v>14</v>
      </c>
      <c r="D336">
        <v>0</v>
      </c>
      <c r="E336" t="s">
        <v>2728</v>
      </c>
      <c r="F336" t="s">
        <v>2746</v>
      </c>
      <c r="G336" s="113">
        <v>0</v>
      </c>
      <c r="H336" s="113">
        <v>1</v>
      </c>
    </row>
    <row r="337" spans="1:9" x14ac:dyDescent="0.35">
      <c r="A337" t="s">
        <v>1624</v>
      </c>
      <c r="B337" t="s">
        <v>332</v>
      </c>
      <c r="C337">
        <v>14</v>
      </c>
      <c r="D337">
        <v>0</v>
      </c>
      <c r="E337" t="s">
        <v>2716</v>
      </c>
      <c r="F337" t="s">
        <v>2765</v>
      </c>
      <c r="G337" s="113">
        <v>0</v>
      </c>
      <c r="H337" s="113">
        <v>1</v>
      </c>
    </row>
    <row r="338" spans="1:9" x14ac:dyDescent="0.35">
      <c r="A338" t="s">
        <v>2945</v>
      </c>
      <c r="C338">
        <v>193</v>
      </c>
      <c r="D338">
        <v>11</v>
      </c>
      <c r="E338" t="s">
        <v>2732</v>
      </c>
      <c r="F338" s="112">
        <v>46341</v>
      </c>
      <c r="G338" s="113">
        <v>0.81130000000000002</v>
      </c>
      <c r="H338" s="22">
        <v>0.72740000000000005</v>
      </c>
      <c r="I338">
        <v>94</v>
      </c>
    </row>
    <row r="339" spans="1:9" x14ac:dyDescent="0.35">
      <c r="A339" t="s">
        <v>1625</v>
      </c>
      <c r="B339" t="s">
        <v>334</v>
      </c>
      <c r="C339">
        <v>14</v>
      </c>
      <c r="D339">
        <v>0</v>
      </c>
      <c r="E339" t="s">
        <v>2732</v>
      </c>
      <c r="F339" t="s">
        <v>2733</v>
      </c>
      <c r="G339" s="113">
        <v>0</v>
      </c>
      <c r="H339" s="113">
        <v>1</v>
      </c>
    </row>
    <row r="340" spans="1:9" x14ac:dyDescent="0.35">
      <c r="A340" t="s">
        <v>1628</v>
      </c>
      <c r="B340" t="s">
        <v>337</v>
      </c>
      <c r="C340">
        <v>14</v>
      </c>
      <c r="D340">
        <v>0</v>
      </c>
      <c r="E340" t="s">
        <v>2771</v>
      </c>
      <c r="F340" t="s">
        <v>2800</v>
      </c>
      <c r="G340" s="113">
        <v>1</v>
      </c>
      <c r="H340" s="113">
        <v>1</v>
      </c>
    </row>
    <row r="341" spans="1:9" x14ac:dyDescent="0.35">
      <c r="A341" t="s">
        <v>1626</v>
      </c>
      <c r="B341" t="s">
        <v>335</v>
      </c>
      <c r="C341">
        <v>14</v>
      </c>
      <c r="D341">
        <v>0</v>
      </c>
      <c r="E341" t="s">
        <v>2771</v>
      </c>
      <c r="F341" t="s">
        <v>2801</v>
      </c>
      <c r="G341" s="113">
        <v>1</v>
      </c>
      <c r="H341" s="113">
        <v>1</v>
      </c>
    </row>
    <row r="342" spans="1:9" x14ac:dyDescent="0.35">
      <c r="A342" t="s">
        <v>1627</v>
      </c>
      <c r="B342" t="s">
        <v>336</v>
      </c>
      <c r="C342">
        <v>14</v>
      </c>
      <c r="D342">
        <v>11</v>
      </c>
      <c r="E342" t="s">
        <v>2802</v>
      </c>
      <c r="F342" s="112">
        <v>46341</v>
      </c>
      <c r="G342" s="113">
        <v>1</v>
      </c>
      <c r="H342" s="113">
        <v>0.2</v>
      </c>
      <c r="I342">
        <v>94</v>
      </c>
    </row>
    <row r="343" spans="1:9" x14ac:dyDescent="0.35">
      <c r="A343" t="s">
        <v>2946</v>
      </c>
      <c r="C343">
        <v>232</v>
      </c>
      <c r="D343">
        <v>0</v>
      </c>
      <c r="E343" t="s">
        <v>2734</v>
      </c>
      <c r="F343" t="s">
        <v>2803</v>
      </c>
      <c r="G343" s="113">
        <v>0.61980000000000002</v>
      </c>
      <c r="H343" s="113">
        <v>1</v>
      </c>
    </row>
    <row r="344" spans="1:9" x14ac:dyDescent="0.35">
      <c r="A344" t="s">
        <v>1629</v>
      </c>
      <c r="B344" t="s">
        <v>339</v>
      </c>
      <c r="C344">
        <v>14</v>
      </c>
      <c r="D344">
        <v>0</v>
      </c>
      <c r="E344" t="s">
        <v>2734</v>
      </c>
      <c r="F344" t="s">
        <v>2723</v>
      </c>
      <c r="G344" s="113">
        <v>0</v>
      </c>
      <c r="H344" s="113">
        <v>1</v>
      </c>
    </row>
    <row r="345" spans="1:9" x14ac:dyDescent="0.35">
      <c r="A345" t="s">
        <v>1632</v>
      </c>
      <c r="B345" t="s">
        <v>342</v>
      </c>
      <c r="C345">
        <v>14</v>
      </c>
      <c r="D345">
        <v>0</v>
      </c>
      <c r="E345" t="s">
        <v>2743</v>
      </c>
      <c r="F345" t="s">
        <v>2765</v>
      </c>
      <c r="G345" s="113">
        <v>0</v>
      </c>
      <c r="H345" s="113">
        <v>1</v>
      </c>
    </row>
    <row r="346" spans="1:9" x14ac:dyDescent="0.35">
      <c r="A346" t="s">
        <v>1631</v>
      </c>
      <c r="B346" t="s">
        <v>341</v>
      </c>
      <c r="C346">
        <v>14</v>
      </c>
      <c r="D346">
        <v>0</v>
      </c>
      <c r="E346" t="s">
        <v>2743</v>
      </c>
      <c r="F346" t="s">
        <v>2765</v>
      </c>
      <c r="G346" s="113">
        <v>0</v>
      </c>
      <c r="H346" s="113">
        <v>1</v>
      </c>
    </row>
    <row r="347" spans="1:9" x14ac:dyDescent="0.35">
      <c r="A347" t="s">
        <v>1630</v>
      </c>
      <c r="B347" t="s">
        <v>340</v>
      </c>
      <c r="C347">
        <v>14</v>
      </c>
      <c r="D347">
        <v>0</v>
      </c>
      <c r="E347" t="s">
        <v>2771</v>
      </c>
      <c r="F347" t="s">
        <v>2803</v>
      </c>
      <c r="G347" s="113">
        <v>1</v>
      </c>
      <c r="H347" s="113">
        <v>1</v>
      </c>
    </row>
    <row r="348" spans="1:9" x14ac:dyDescent="0.35">
      <c r="A348" t="s">
        <v>2947</v>
      </c>
      <c r="C348">
        <v>182</v>
      </c>
      <c r="D348">
        <v>14</v>
      </c>
      <c r="E348" t="s">
        <v>2716</v>
      </c>
      <c r="F348" s="112">
        <v>46344</v>
      </c>
      <c r="G348" s="22">
        <v>0</v>
      </c>
      <c r="H348" s="22">
        <v>0.26319999999999999</v>
      </c>
      <c r="I348">
        <v>91</v>
      </c>
    </row>
    <row r="349" spans="1:9" x14ac:dyDescent="0.35">
      <c r="A349" t="s">
        <v>1635</v>
      </c>
      <c r="B349" t="s">
        <v>346</v>
      </c>
      <c r="C349">
        <v>14</v>
      </c>
      <c r="D349">
        <v>0</v>
      </c>
      <c r="E349" t="s">
        <v>2716</v>
      </c>
      <c r="F349" t="s">
        <v>2804</v>
      </c>
      <c r="G349" s="22">
        <v>0</v>
      </c>
      <c r="H349" s="113">
        <v>1</v>
      </c>
    </row>
    <row r="350" spans="1:9" x14ac:dyDescent="0.35">
      <c r="A350" t="s">
        <v>1634</v>
      </c>
      <c r="B350" t="s">
        <v>345</v>
      </c>
      <c r="C350">
        <v>14</v>
      </c>
      <c r="D350">
        <v>14</v>
      </c>
      <c r="E350" s="112">
        <v>46327</v>
      </c>
      <c r="F350" s="112">
        <v>46344</v>
      </c>
      <c r="G350" s="22">
        <v>0</v>
      </c>
      <c r="H350" s="113">
        <v>0</v>
      </c>
      <c r="I350">
        <v>8</v>
      </c>
    </row>
    <row r="351" spans="1:9" x14ac:dyDescent="0.35">
      <c r="A351" t="s">
        <v>1633</v>
      </c>
      <c r="B351" t="s">
        <v>344</v>
      </c>
      <c r="C351">
        <v>14</v>
      </c>
      <c r="D351">
        <v>14</v>
      </c>
      <c r="E351" s="112">
        <v>46327</v>
      </c>
      <c r="F351" s="112">
        <v>46344</v>
      </c>
      <c r="G351" s="22">
        <v>0</v>
      </c>
      <c r="H351" s="113">
        <v>0</v>
      </c>
      <c r="I351">
        <v>91</v>
      </c>
    </row>
    <row r="352" spans="1:9" x14ac:dyDescent="0.35">
      <c r="A352" t="s">
        <v>2948</v>
      </c>
      <c r="C352">
        <v>14</v>
      </c>
      <c r="D352">
        <v>14</v>
      </c>
      <c r="E352" s="112">
        <v>46327</v>
      </c>
      <c r="F352" s="112">
        <v>46344</v>
      </c>
      <c r="G352" s="113">
        <v>0</v>
      </c>
      <c r="H352" s="113">
        <v>0</v>
      </c>
      <c r="I352">
        <v>91</v>
      </c>
    </row>
    <row r="353" spans="1:9" x14ac:dyDescent="0.35">
      <c r="A353" t="s">
        <v>1637</v>
      </c>
      <c r="B353" t="s">
        <v>349</v>
      </c>
      <c r="C353">
        <v>14</v>
      </c>
      <c r="D353">
        <v>14</v>
      </c>
      <c r="E353" s="112">
        <v>46327</v>
      </c>
      <c r="F353" s="112">
        <v>46344</v>
      </c>
      <c r="G353" s="113">
        <v>0</v>
      </c>
      <c r="H353" s="113">
        <v>0</v>
      </c>
      <c r="I353">
        <v>91</v>
      </c>
    </row>
    <row r="354" spans="1:9" x14ac:dyDescent="0.35">
      <c r="A354" t="s">
        <v>1636</v>
      </c>
      <c r="B354" t="s">
        <v>348</v>
      </c>
      <c r="C354">
        <v>14</v>
      </c>
      <c r="D354">
        <v>14</v>
      </c>
      <c r="E354" s="112">
        <v>46327</v>
      </c>
      <c r="F354" s="112">
        <v>46344</v>
      </c>
      <c r="G354" s="113">
        <v>0</v>
      </c>
      <c r="H354" s="113">
        <v>0</v>
      </c>
      <c r="I354">
        <v>91</v>
      </c>
    </row>
    <row r="355" spans="1:9" x14ac:dyDescent="0.35">
      <c r="A355" t="s">
        <v>2949</v>
      </c>
      <c r="C355">
        <v>305</v>
      </c>
      <c r="D355">
        <v>16</v>
      </c>
      <c r="E355" t="s">
        <v>2785</v>
      </c>
      <c r="F355" s="112">
        <v>46363</v>
      </c>
      <c r="G355" s="22">
        <v>0.40939999999999999</v>
      </c>
      <c r="H355" s="22">
        <v>0.97889999999999999</v>
      </c>
      <c r="I355">
        <v>49</v>
      </c>
    </row>
    <row r="356" spans="1:9" x14ac:dyDescent="0.35">
      <c r="A356" t="s">
        <v>2950</v>
      </c>
      <c r="C356">
        <v>95</v>
      </c>
      <c r="D356">
        <v>0</v>
      </c>
      <c r="E356" t="s">
        <v>2785</v>
      </c>
      <c r="F356" t="s">
        <v>2757</v>
      </c>
      <c r="G356" s="113">
        <v>0.6714</v>
      </c>
      <c r="H356" s="113">
        <v>1</v>
      </c>
    </row>
    <row r="357" spans="1:9" x14ac:dyDescent="0.35">
      <c r="A357" t="s">
        <v>1638</v>
      </c>
      <c r="B357" t="s">
        <v>352</v>
      </c>
      <c r="C357">
        <v>10</v>
      </c>
      <c r="D357">
        <v>0</v>
      </c>
      <c r="E357" t="s">
        <v>2785</v>
      </c>
      <c r="F357" t="s">
        <v>2786</v>
      </c>
      <c r="G357" s="113">
        <v>1</v>
      </c>
      <c r="H357" s="113">
        <v>1</v>
      </c>
    </row>
    <row r="358" spans="1:9" x14ac:dyDescent="0.35">
      <c r="A358" t="s">
        <v>1639</v>
      </c>
      <c r="B358" t="s">
        <v>353</v>
      </c>
      <c r="C358">
        <v>12</v>
      </c>
      <c r="D358">
        <v>0</v>
      </c>
      <c r="E358" t="s">
        <v>2732</v>
      </c>
      <c r="F358" t="s">
        <v>2757</v>
      </c>
      <c r="G358" s="113">
        <v>0</v>
      </c>
      <c r="H358" s="113">
        <v>1</v>
      </c>
    </row>
    <row r="359" spans="1:9" x14ac:dyDescent="0.35">
      <c r="A359" t="s">
        <v>2951</v>
      </c>
      <c r="C359">
        <v>264</v>
      </c>
      <c r="D359">
        <v>0</v>
      </c>
      <c r="E359" t="s">
        <v>2744</v>
      </c>
      <c r="F359" s="112" t="s">
        <v>2836</v>
      </c>
      <c r="G359" s="113">
        <v>0.44450000000000001</v>
      </c>
      <c r="H359" s="22">
        <v>1</v>
      </c>
    </row>
    <row r="360" spans="1:9" x14ac:dyDescent="0.35">
      <c r="A360" t="s">
        <v>1642</v>
      </c>
      <c r="B360" t="s">
        <v>357</v>
      </c>
      <c r="C360">
        <v>18</v>
      </c>
      <c r="D360">
        <v>0</v>
      </c>
      <c r="E360" t="s">
        <v>2744</v>
      </c>
      <c r="F360" t="s">
        <v>2717</v>
      </c>
      <c r="G360" s="113">
        <v>0</v>
      </c>
      <c r="H360" s="113">
        <v>1</v>
      </c>
    </row>
    <row r="361" spans="1:9" x14ac:dyDescent="0.35">
      <c r="A361" t="s">
        <v>1644</v>
      </c>
      <c r="B361" t="s">
        <v>359</v>
      </c>
      <c r="C361">
        <v>12</v>
      </c>
      <c r="D361">
        <v>0</v>
      </c>
      <c r="E361" t="s">
        <v>2775</v>
      </c>
      <c r="F361" t="s">
        <v>2776</v>
      </c>
      <c r="G361" s="113">
        <v>0</v>
      </c>
      <c r="H361" s="113">
        <v>1</v>
      </c>
    </row>
    <row r="362" spans="1:9" x14ac:dyDescent="0.35">
      <c r="A362" t="s">
        <v>1643</v>
      </c>
      <c r="B362" t="s">
        <v>358</v>
      </c>
      <c r="C362">
        <v>18</v>
      </c>
      <c r="D362">
        <v>0</v>
      </c>
      <c r="E362" t="s">
        <v>2805</v>
      </c>
      <c r="F362" t="s">
        <v>2806</v>
      </c>
      <c r="G362" s="113">
        <v>1</v>
      </c>
      <c r="H362" s="113">
        <v>1</v>
      </c>
    </row>
    <row r="363" spans="1:9" x14ac:dyDescent="0.35">
      <c r="A363" t="s">
        <v>1640</v>
      </c>
      <c r="B363" t="s">
        <v>355</v>
      </c>
      <c r="C363">
        <v>12</v>
      </c>
      <c r="D363">
        <v>0</v>
      </c>
      <c r="E363" t="s">
        <v>2796</v>
      </c>
      <c r="F363" s="112" t="s">
        <v>2836</v>
      </c>
      <c r="G363" s="113">
        <v>1</v>
      </c>
      <c r="H363" s="113">
        <v>1</v>
      </c>
    </row>
    <row r="364" spans="1:9" x14ac:dyDescent="0.35">
      <c r="A364" t="s">
        <v>1641</v>
      </c>
      <c r="B364" t="s">
        <v>356</v>
      </c>
      <c r="C364">
        <v>18</v>
      </c>
      <c r="D364">
        <v>0</v>
      </c>
      <c r="E364" s="112" t="s">
        <v>2835</v>
      </c>
      <c r="F364" s="112" t="s">
        <v>2836</v>
      </c>
      <c r="G364" s="113">
        <v>0</v>
      </c>
      <c r="H364" s="113">
        <v>1</v>
      </c>
    </row>
    <row r="365" spans="1:9" x14ac:dyDescent="0.35">
      <c r="A365" t="s">
        <v>2952</v>
      </c>
      <c r="C365">
        <v>20</v>
      </c>
      <c r="D365">
        <v>0</v>
      </c>
      <c r="E365" t="s">
        <v>2744</v>
      </c>
      <c r="F365" t="s">
        <v>2717</v>
      </c>
      <c r="G365" s="113">
        <v>0</v>
      </c>
      <c r="H365" s="113">
        <v>1</v>
      </c>
    </row>
    <row r="366" spans="1:9" x14ac:dyDescent="0.35">
      <c r="A366" t="s">
        <v>1645</v>
      </c>
      <c r="B366" t="s">
        <v>361</v>
      </c>
      <c r="C366">
        <v>20</v>
      </c>
      <c r="D366">
        <v>0</v>
      </c>
      <c r="E366" t="s">
        <v>2744</v>
      </c>
      <c r="F366" t="s">
        <v>2717</v>
      </c>
      <c r="G366" s="113">
        <v>0</v>
      </c>
      <c r="H366" s="113">
        <v>1</v>
      </c>
    </row>
    <row r="367" spans="1:9" x14ac:dyDescent="0.35">
      <c r="A367" t="s">
        <v>2953</v>
      </c>
      <c r="C367">
        <v>42</v>
      </c>
      <c r="D367">
        <v>0</v>
      </c>
      <c r="E367" t="s">
        <v>2770</v>
      </c>
      <c r="F367" t="s">
        <v>2765</v>
      </c>
      <c r="G367" s="113">
        <v>0</v>
      </c>
      <c r="H367" s="113">
        <v>1</v>
      </c>
    </row>
    <row r="368" spans="1:9" x14ac:dyDescent="0.35">
      <c r="A368" t="s">
        <v>1647</v>
      </c>
      <c r="B368" t="s">
        <v>364</v>
      </c>
      <c r="C368">
        <v>18</v>
      </c>
      <c r="D368">
        <v>0</v>
      </c>
      <c r="E368" t="s">
        <v>2770</v>
      </c>
      <c r="F368" t="s">
        <v>2765</v>
      </c>
      <c r="G368" s="113">
        <v>0</v>
      </c>
      <c r="H368" s="113">
        <v>1</v>
      </c>
    </row>
    <row r="369" spans="1:8" x14ac:dyDescent="0.35">
      <c r="A369" t="s">
        <v>1646</v>
      </c>
      <c r="B369" t="s">
        <v>363</v>
      </c>
      <c r="C369">
        <v>18</v>
      </c>
      <c r="D369">
        <v>0</v>
      </c>
      <c r="E369" t="s">
        <v>2770</v>
      </c>
      <c r="F369" t="s">
        <v>2765</v>
      </c>
      <c r="G369" s="113">
        <v>0</v>
      </c>
      <c r="H369" s="113">
        <v>1</v>
      </c>
    </row>
    <row r="370" spans="1:8" x14ac:dyDescent="0.35">
      <c r="A370" t="s">
        <v>1648</v>
      </c>
      <c r="B370" t="s">
        <v>365</v>
      </c>
      <c r="C370">
        <v>20</v>
      </c>
      <c r="D370">
        <v>0</v>
      </c>
      <c r="E370" t="s">
        <v>2770</v>
      </c>
      <c r="F370" t="s">
        <v>2765</v>
      </c>
      <c r="G370" s="113">
        <v>0</v>
      </c>
      <c r="H370" s="113">
        <v>1</v>
      </c>
    </row>
    <row r="371" spans="1:8" x14ac:dyDescent="0.35">
      <c r="A371" t="s">
        <v>2954</v>
      </c>
      <c r="C371">
        <v>40</v>
      </c>
      <c r="D371">
        <v>0</v>
      </c>
      <c r="E371" t="s">
        <v>2770</v>
      </c>
      <c r="F371" t="s">
        <v>2776</v>
      </c>
      <c r="G371" s="113">
        <v>0</v>
      </c>
      <c r="H371" s="113">
        <v>1</v>
      </c>
    </row>
    <row r="372" spans="1:8" x14ac:dyDescent="0.35">
      <c r="A372" t="s">
        <v>1650</v>
      </c>
      <c r="B372" t="s">
        <v>368</v>
      </c>
      <c r="C372">
        <v>20</v>
      </c>
      <c r="D372">
        <v>0</v>
      </c>
      <c r="E372" t="s">
        <v>2770</v>
      </c>
      <c r="F372" t="s">
        <v>2765</v>
      </c>
      <c r="G372" s="113">
        <v>0</v>
      </c>
      <c r="H372" s="113">
        <v>1</v>
      </c>
    </row>
    <row r="373" spans="1:8" x14ac:dyDescent="0.35">
      <c r="A373" t="s">
        <v>1649</v>
      </c>
      <c r="B373" t="s">
        <v>367</v>
      </c>
      <c r="C373">
        <v>20</v>
      </c>
      <c r="D373">
        <v>0</v>
      </c>
      <c r="E373" t="s">
        <v>2770</v>
      </c>
      <c r="F373" t="s">
        <v>2765</v>
      </c>
      <c r="G373" s="113">
        <v>0</v>
      </c>
      <c r="H373" s="113">
        <v>1</v>
      </c>
    </row>
    <row r="374" spans="1:8" x14ac:dyDescent="0.35">
      <c r="A374" t="s">
        <v>1651</v>
      </c>
      <c r="B374" t="s">
        <v>369</v>
      </c>
      <c r="C374">
        <v>20</v>
      </c>
      <c r="D374">
        <v>0</v>
      </c>
      <c r="E374" t="s">
        <v>2775</v>
      </c>
      <c r="F374" t="s">
        <v>2776</v>
      </c>
      <c r="G374" s="113">
        <v>0</v>
      </c>
      <c r="H374" s="113">
        <v>1</v>
      </c>
    </row>
    <row r="375" spans="1:8" x14ac:dyDescent="0.35">
      <c r="A375" t="s">
        <v>2955</v>
      </c>
      <c r="C375">
        <v>54</v>
      </c>
      <c r="D375">
        <v>0</v>
      </c>
      <c r="E375" t="s">
        <v>2744</v>
      </c>
      <c r="F375" t="s">
        <v>2776</v>
      </c>
      <c r="G375" s="113">
        <v>0</v>
      </c>
      <c r="H375" s="113">
        <v>1</v>
      </c>
    </row>
    <row r="376" spans="1:8" x14ac:dyDescent="0.35">
      <c r="A376" t="s">
        <v>1654</v>
      </c>
      <c r="B376" t="s">
        <v>373</v>
      </c>
      <c r="C376">
        <v>20</v>
      </c>
      <c r="D376">
        <v>0</v>
      </c>
      <c r="E376" t="s">
        <v>2744</v>
      </c>
      <c r="F376" t="s">
        <v>2717</v>
      </c>
      <c r="G376" s="113">
        <v>0</v>
      </c>
      <c r="H376" s="113">
        <v>1</v>
      </c>
    </row>
    <row r="377" spans="1:8" x14ac:dyDescent="0.35">
      <c r="A377" t="s">
        <v>1652</v>
      </c>
      <c r="B377" t="s">
        <v>371</v>
      </c>
      <c r="C377">
        <v>16</v>
      </c>
      <c r="D377">
        <v>0</v>
      </c>
      <c r="E377" t="s">
        <v>2744</v>
      </c>
      <c r="F377" t="s">
        <v>2717</v>
      </c>
      <c r="G377" s="113">
        <v>0</v>
      </c>
      <c r="H377" s="113">
        <v>1</v>
      </c>
    </row>
    <row r="378" spans="1:8" x14ac:dyDescent="0.35">
      <c r="A378" t="s">
        <v>1653</v>
      </c>
      <c r="B378" t="s">
        <v>372</v>
      </c>
      <c r="C378">
        <v>16</v>
      </c>
      <c r="D378">
        <v>0</v>
      </c>
      <c r="E378" t="s">
        <v>2744</v>
      </c>
      <c r="F378" t="s">
        <v>2717</v>
      </c>
      <c r="G378" s="113">
        <v>0</v>
      </c>
      <c r="H378" s="113">
        <v>1</v>
      </c>
    </row>
    <row r="379" spans="1:8" x14ac:dyDescent="0.35">
      <c r="A379" t="s">
        <v>1655</v>
      </c>
      <c r="B379" t="s">
        <v>374</v>
      </c>
      <c r="C379">
        <v>16</v>
      </c>
      <c r="D379">
        <v>0</v>
      </c>
      <c r="E379" t="s">
        <v>2775</v>
      </c>
      <c r="F379" t="s">
        <v>2776</v>
      </c>
      <c r="G379" s="113">
        <v>0</v>
      </c>
      <c r="H379" s="113">
        <v>1</v>
      </c>
    </row>
    <row r="380" spans="1:8" x14ac:dyDescent="0.35">
      <c r="A380" t="s">
        <v>2956</v>
      </c>
      <c r="C380">
        <v>52</v>
      </c>
      <c r="D380">
        <v>0</v>
      </c>
      <c r="E380" t="s">
        <v>2770</v>
      </c>
      <c r="F380" t="s">
        <v>2776</v>
      </c>
      <c r="G380" s="22">
        <v>0</v>
      </c>
      <c r="H380" s="113">
        <v>1</v>
      </c>
    </row>
    <row r="381" spans="1:8" x14ac:dyDescent="0.35">
      <c r="A381" t="s">
        <v>1656</v>
      </c>
      <c r="B381" t="s">
        <v>376</v>
      </c>
      <c r="C381">
        <v>18</v>
      </c>
      <c r="D381">
        <v>0</v>
      </c>
      <c r="E381" t="s">
        <v>2770</v>
      </c>
      <c r="F381" t="s">
        <v>2765</v>
      </c>
      <c r="G381" s="113">
        <v>0</v>
      </c>
      <c r="H381" s="113">
        <v>1</v>
      </c>
    </row>
    <row r="382" spans="1:8" x14ac:dyDescent="0.35">
      <c r="A382" t="s">
        <v>1658</v>
      </c>
      <c r="B382" t="s">
        <v>378</v>
      </c>
      <c r="C382">
        <v>20</v>
      </c>
      <c r="D382">
        <v>0</v>
      </c>
      <c r="E382" t="s">
        <v>2775</v>
      </c>
      <c r="F382" t="s">
        <v>2776</v>
      </c>
      <c r="G382" s="113">
        <v>0</v>
      </c>
      <c r="H382" s="113">
        <v>1</v>
      </c>
    </row>
    <row r="383" spans="1:8" x14ac:dyDescent="0.35">
      <c r="A383" t="s">
        <v>1659</v>
      </c>
      <c r="B383" t="s">
        <v>379</v>
      </c>
      <c r="C383">
        <v>20</v>
      </c>
      <c r="D383">
        <v>0</v>
      </c>
      <c r="E383" t="s">
        <v>2775</v>
      </c>
      <c r="F383" t="s">
        <v>2776</v>
      </c>
      <c r="G383" s="113">
        <v>0</v>
      </c>
      <c r="H383" s="113">
        <v>1</v>
      </c>
    </row>
    <row r="384" spans="1:8" x14ac:dyDescent="0.35">
      <c r="A384" t="s">
        <v>1657</v>
      </c>
      <c r="B384" t="s">
        <v>377</v>
      </c>
      <c r="C384">
        <v>18</v>
      </c>
      <c r="D384">
        <v>0</v>
      </c>
      <c r="E384" t="s">
        <v>2775</v>
      </c>
      <c r="F384" t="s">
        <v>2776</v>
      </c>
      <c r="G384" s="113">
        <v>0</v>
      </c>
      <c r="H384" s="113">
        <v>1</v>
      </c>
    </row>
    <row r="385" spans="1:9" x14ac:dyDescent="0.35">
      <c r="A385" t="s">
        <v>2957</v>
      </c>
      <c r="C385">
        <v>219</v>
      </c>
      <c r="D385">
        <v>16</v>
      </c>
      <c r="E385" t="s">
        <v>2770</v>
      </c>
      <c r="F385" s="112">
        <v>46363</v>
      </c>
      <c r="G385" s="113">
        <v>0</v>
      </c>
      <c r="H385" s="22">
        <v>0.54210000000000003</v>
      </c>
      <c r="I385">
        <v>23</v>
      </c>
    </row>
    <row r="386" spans="1:9" x14ac:dyDescent="0.35">
      <c r="A386" t="s">
        <v>1662</v>
      </c>
      <c r="B386" t="s">
        <v>383</v>
      </c>
      <c r="C386">
        <v>16</v>
      </c>
      <c r="D386">
        <v>0</v>
      </c>
      <c r="E386" t="s">
        <v>2770</v>
      </c>
      <c r="F386" t="s">
        <v>2765</v>
      </c>
      <c r="G386" s="113">
        <v>0</v>
      </c>
      <c r="H386" s="113">
        <v>1</v>
      </c>
    </row>
    <row r="387" spans="1:9" x14ac:dyDescent="0.35">
      <c r="A387" t="s">
        <v>1660</v>
      </c>
      <c r="B387" t="s">
        <v>381</v>
      </c>
      <c r="C387">
        <v>16</v>
      </c>
      <c r="D387">
        <v>0</v>
      </c>
      <c r="E387" t="s">
        <v>2775</v>
      </c>
      <c r="F387" t="s">
        <v>2776</v>
      </c>
      <c r="G387" s="113">
        <v>0</v>
      </c>
      <c r="H387" s="113">
        <v>1</v>
      </c>
    </row>
    <row r="388" spans="1:9" x14ac:dyDescent="0.35">
      <c r="A388" t="s">
        <v>1661</v>
      </c>
      <c r="B388" t="s">
        <v>382</v>
      </c>
      <c r="C388">
        <v>16</v>
      </c>
      <c r="D388">
        <v>16</v>
      </c>
      <c r="E388" s="112">
        <v>46345</v>
      </c>
      <c r="F388" s="112">
        <v>46363</v>
      </c>
      <c r="G388" s="113">
        <v>0</v>
      </c>
      <c r="H388" s="113">
        <v>0</v>
      </c>
      <c r="I388">
        <v>10</v>
      </c>
    </row>
    <row r="389" spans="1:9" x14ac:dyDescent="0.35">
      <c r="A389" t="s">
        <v>2958</v>
      </c>
      <c r="C389">
        <v>56</v>
      </c>
      <c r="D389">
        <v>0</v>
      </c>
      <c r="E389" t="s">
        <v>2770</v>
      </c>
      <c r="F389" t="s">
        <v>2776</v>
      </c>
      <c r="G389" s="113">
        <v>0</v>
      </c>
      <c r="H389" s="113">
        <v>1</v>
      </c>
    </row>
    <row r="390" spans="1:9" x14ac:dyDescent="0.35">
      <c r="A390" t="s">
        <v>1663</v>
      </c>
      <c r="B390" t="s">
        <v>385</v>
      </c>
      <c r="C390">
        <v>40</v>
      </c>
      <c r="D390">
        <v>0</v>
      </c>
      <c r="E390" t="s">
        <v>2770</v>
      </c>
      <c r="F390" t="s">
        <v>2765</v>
      </c>
      <c r="G390" s="113">
        <v>0</v>
      </c>
      <c r="H390" s="113">
        <v>1</v>
      </c>
    </row>
    <row r="391" spans="1:9" x14ac:dyDescent="0.35">
      <c r="A391" t="s">
        <v>1664</v>
      </c>
      <c r="B391" t="s">
        <v>386</v>
      </c>
      <c r="C391">
        <v>25</v>
      </c>
      <c r="D391">
        <v>0</v>
      </c>
      <c r="E391" t="s">
        <v>2775</v>
      </c>
      <c r="F391" t="s">
        <v>2776</v>
      </c>
      <c r="G391" s="113">
        <v>0</v>
      </c>
      <c r="H391" s="113">
        <v>1</v>
      </c>
    </row>
    <row r="392" spans="1:9" x14ac:dyDescent="0.35">
      <c r="A392" t="s">
        <v>2959</v>
      </c>
      <c r="C392">
        <v>115</v>
      </c>
      <c r="D392">
        <v>67</v>
      </c>
      <c r="E392" t="s">
        <v>2807</v>
      </c>
      <c r="F392" s="112">
        <v>46391</v>
      </c>
      <c r="G392" s="22">
        <v>0.36820000000000003</v>
      </c>
      <c r="H392" s="22">
        <v>0.42070000000000002</v>
      </c>
      <c r="I392">
        <v>50</v>
      </c>
    </row>
    <row r="393" spans="1:9" x14ac:dyDescent="0.35">
      <c r="A393" t="s">
        <v>2960</v>
      </c>
      <c r="C393">
        <v>115</v>
      </c>
      <c r="D393">
        <v>11</v>
      </c>
      <c r="E393" t="s">
        <v>2807</v>
      </c>
      <c r="F393" s="112">
        <v>46335</v>
      </c>
      <c r="G393" s="113">
        <v>0.6714</v>
      </c>
      <c r="H393" s="113">
        <v>0.77</v>
      </c>
      <c r="I393">
        <v>5</v>
      </c>
    </row>
    <row r="394" spans="1:9" x14ac:dyDescent="0.35">
      <c r="A394" t="s">
        <v>1666</v>
      </c>
      <c r="B394" t="s">
        <v>390</v>
      </c>
      <c r="C394">
        <v>16</v>
      </c>
      <c r="D394">
        <v>11</v>
      </c>
      <c r="E394" t="s">
        <v>2807</v>
      </c>
      <c r="F394" s="112">
        <v>46335</v>
      </c>
      <c r="G394" s="113">
        <v>0</v>
      </c>
      <c r="H394" s="113">
        <v>0.3</v>
      </c>
      <c r="I394">
        <v>5</v>
      </c>
    </row>
    <row r="395" spans="1:9" x14ac:dyDescent="0.35">
      <c r="A395" t="s">
        <v>1665</v>
      </c>
      <c r="B395" t="s">
        <v>389</v>
      </c>
      <c r="C395">
        <v>14</v>
      </c>
      <c r="D395">
        <v>0</v>
      </c>
      <c r="E395" t="s">
        <v>2808</v>
      </c>
      <c r="F395" t="s">
        <v>2742</v>
      </c>
      <c r="G395" s="113">
        <v>1</v>
      </c>
      <c r="H395" s="113">
        <v>1</v>
      </c>
    </row>
    <row r="396" spans="1:9" x14ac:dyDescent="0.35">
      <c r="A396" t="s">
        <v>2961</v>
      </c>
      <c r="C396">
        <v>37</v>
      </c>
      <c r="D396">
        <v>37</v>
      </c>
      <c r="E396" s="112">
        <v>46325</v>
      </c>
      <c r="F396" s="112">
        <v>46361</v>
      </c>
      <c r="G396" s="22">
        <v>0</v>
      </c>
      <c r="H396" s="113">
        <v>0</v>
      </c>
      <c r="I396">
        <v>79</v>
      </c>
    </row>
    <row r="397" spans="1:9" x14ac:dyDescent="0.35">
      <c r="A397" t="s">
        <v>1671</v>
      </c>
      <c r="B397" t="s">
        <v>396</v>
      </c>
      <c r="C397">
        <v>20</v>
      </c>
      <c r="D397">
        <v>20</v>
      </c>
      <c r="E397" s="112">
        <v>46325</v>
      </c>
      <c r="F397" s="112">
        <v>46344</v>
      </c>
      <c r="G397" s="113">
        <v>0</v>
      </c>
      <c r="H397" s="113">
        <v>0</v>
      </c>
      <c r="I397">
        <v>96</v>
      </c>
    </row>
    <row r="398" spans="1:9" x14ac:dyDescent="0.35">
      <c r="A398" t="s">
        <v>1670</v>
      </c>
      <c r="B398" t="s">
        <v>395</v>
      </c>
      <c r="C398">
        <v>25</v>
      </c>
      <c r="D398">
        <v>25</v>
      </c>
      <c r="E398" s="112">
        <v>46326</v>
      </c>
      <c r="F398" s="112">
        <v>46350</v>
      </c>
      <c r="G398" s="113">
        <v>0</v>
      </c>
      <c r="H398" s="113">
        <v>0</v>
      </c>
      <c r="I398">
        <v>60</v>
      </c>
    </row>
    <row r="399" spans="1:9" x14ac:dyDescent="0.35">
      <c r="A399" t="s">
        <v>1667</v>
      </c>
      <c r="B399" t="s">
        <v>392</v>
      </c>
      <c r="C399">
        <v>30</v>
      </c>
      <c r="D399">
        <v>30</v>
      </c>
      <c r="E399" s="112">
        <v>46327</v>
      </c>
      <c r="F399" s="112">
        <v>46356</v>
      </c>
      <c r="G399" s="113">
        <v>0</v>
      </c>
      <c r="H399" s="113">
        <v>0</v>
      </c>
      <c r="I399">
        <v>0</v>
      </c>
    </row>
    <row r="400" spans="1:9" x14ac:dyDescent="0.35">
      <c r="A400" t="s">
        <v>1668</v>
      </c>
      <c r="B400" t="s">
        <v>393</v>
      </c>
      <c r="C400">
        <v>35</v>
      </c>
      <c r="D400">
        <v>35</v>
      </c>
      <c r="E400" s="112">
        <v>46327</v>
      </c>
      <c r="F400" s="112">
        <v>46361</v>
      </c>
      <c r="G400" s="113">
        <v>0</v>
      </c>
      <c r="H400" s="113">
        <v>0</v>
      </c>
      <c r="I400">
        <v>51</v>
      </c>
    </row>
    <row r="401" spans="1:9" x14ac:dyDescent="0.35">
      <c r="A401" t="s">
        <v>1669</v>
      </c>
      <c r="B401" t="s">
        <v>394</v>
      </c>
      <c r="C401">
        <v>25</v>
      </c>
      <c r="D401">
        <v>25</v>
      </c>
      <c r="E401" s="112">
        <v>46327</v>
      </c>
      <c r="F401" s="112">
        <v>46351</v>
      </c>
      <c r="G401" s="113">
        <v>0</v>
      </c>
      <c r="H401" s="113">
        <v>0</v>
      </c>
      <c r="I401">
        <v>77</v>
      </c>
    </row>
    <row r="402" spans="1:9" x14ac:dyDescent="0.35">
      <c r="A402" t="s">
        <v>2962</v>
      </c>
      <c r="C402">
        <v>25</v>
      </c>
      <c r="D402">
        <v>24</v>
      </c>
      <c r="E402" s="112" t="s">
        <v>2835</v>
      </c>
      <c r="F402" s="112">
        <v>46349</v>
      </c>
      <c r="G402" s="113">
        <v>0.24</v>
      </c>
      <c r="H402" s="113">
        <v>0.05</v>
      </c>
      <c r="I402">
        <v>29</v>
      </c>
    </row>
    <row r="403" spans="1:9" x14ac:dyDescent="0.35">
      <c r="A403" t="s">
        <v>1672</v>
      </c>
      <c r="B403" t="s">
        <v>398</v>
      </c>
      <c r="C403">
        <v>25</v>
      </c>
      <c r="D403">
        <v>24</v>
      </c>
      <c r="E403" s="112" t="s">
        <v>2835</v>
      </c>
      <c r="F403" s="112">
        <v>46349</v>
      </c>
      <c r="G403" s="113">
        <v>0.24</v>
      </c>
      <c r="H403" s="113">
        <v>0.05</v>
      </c>
      <c r="I403">
        <v>29</v>
      </c>
    </row>
    <row r="404" spans="1:9" x14ac:dyDescent="0.35">
      <c r="A404" t="s">
        <v>2963</v>
      </c>
      <c r="C404">
        <v>20</v>
      </c>
      <c r="D404">
        <v>20</v>
      </c>
      <c r="E404" s="112">
        <v>46326</v>
      </c>
      <c r="F404" s="112">
        <v>46345</v>
      </c>
      <c r="G404" s="113">
        <v>0</v>
      </c>
      <c r="H404" s="113">
        <v>0</v>
      </c>
      <c r="I404">
        <v>88</v>
      </c>
    </row>
    <row r="405" spans="1:9" x14ac:dyDescent="0.35">
      <c r="A405" t="s">
        <v>1673</v>
      </c>
      <c r="B405" t="s">
        <v>400</v>
      </c>
      <c r="C405">
        <v>20</v>
      </c>
      <c r="D405">
        <v>20</v>
      </c>
      <c r="E405" s="112">
        <v>46326</v>
      </c>
      <c r="F405" s="112">
        <v>46345</v>
      </c>
      <c r="G405" s="113">
        <v>0</v>
      </c>
      <c r="H405" s="113">
        <v>0</v>
      </c>
      <c r="I405">
        <v>-1</v>
      </c>
    </row>
    <row r="406" spans="1:9" x14ac:dyDescent="0.35">
      <c r="A406" t="s">
        <v>1674</v>
      </c>
      <c r="B406" t="s">
        <v>401</v>
      </c>
      <c r="C406">
        <v>20</v>
      </c>
      <c r="D406">
        <v>20</v>
      </c>
      <c r="E406" s="112">
        <v>46326</v>
      </c>
      <c r="F406" s="112">
        <v>46345</v>
      </c>
      <c r="G406" s="113">
        <v>0</v>
      </c>
      <c r="H406" s="113">
        <v>0</v>
      </c>
      <c r="I406">
        <v>46</v>
      </c>
    </row>
    <row r="407" spans="1:9" x14ac:dyDescent="0.35">
      <c r="A407" t="s">
        <v>1675</v>
      </c>
      <c r="B407" t="s">
        <v>402</v>
      </c>
      <c r="C407">
        <v>20</v>
      </c>
      <c r="D407">
        <v>20</v>
      </c>
      <c r="E407" s="112">
        <v>46326</v>
      </c>
      <c r="F407" s="112">
        <v>46345</v>
      </c>
      <c r="G407" s="113">
        <v>0</v>
      </c>
      <c r="H407" s="113">
        <v>0</v>
      </c>
      <c r="I407">
        <v>88</v>
      </c>
    </row>
    <row r="408" spans="1:9" x14ac:dyDescent="0.35">
      <c r="A408" t="s">
        <v>2964</v>
      </c>
      <c r="C408">
        <v>25</v>
      </c>
      <c r="D408">
        <v>25</v>
      </c>
      <c r="E408" s="112">
        <v>46326</v>
      </c>
      <c r="F408" s="112">
        <v>46350</v>
      </c>
      <c r="G408" s="22">
        <v>0</v>
      </c>
      <c r="H408" s="113">
        <v>0</v>
      </c>
      <c r="I408">
        <v>69</v>
      </c>
    </row>
    <row r="409" spans="1:9" x14ac:dyDescent="0.35">
      <c r="A409" t="s">
        <v>1676</v>
      </c>
      <c r="B409" t="s">
        <v>404</v>
      </c>
      <c r="C409">
        <v>20</v>
      </c>
      <c r="D409">
        <v>20</v>
      </c>
      <c r="E409" s="112">
        <v>46326</v>
      </c>
      <c r="F409" s="112">
        <v>46345</v>
      </c>
      <c r="G409" s="113">
        <v>0</v>
      </c>
      <c r="H409" s="113">
        <v>0</v>
      </c>
      <c r="I409">
        <v>33</v>
      </c>
    </row>
    <row r="410" spans="1:9" x14ac:dyDescent="0.35">
      <c r="A410" t="s">
        <v>1677</v>
      </c>
      <c r="B410" t="s">
        <v>405</v>
      </c>
      <c r="C410">
        <v>25</v>
      </c>
      <c r="D410">
        <v>25</v>
      </c>
      <c r="E410" s="112">
        <v>46326</v>
      </c>
      <c r="F410" s="112">
        <v>46350</v>
      </c>
      <c r="G410" s="113">
        <v>0</v>
      </c>
      <c r="H410" s="113">
        <v>0</v>
      </c>
      <c r="I410">
        <v>40</v>
      </c>
    </row>
    <row r="411" spans="1:9" x14ac:dyDescent="0.35">
      <c r="A411" t="s">
        <v>1678</v>
      </c>
      <c r="B411" t="s">
        <v>406</v>
      </c>
      <c r="C411">
        <v>22</v>
      </c>
      <c r="D411">
        <v>22</v>
      </c>
      <c r="E411" s="112">
        <v>46326</v>
      </c>
      <c r="F411" s="112">
        <v>46347</v>
      </c>
      <c r="G411" s="22">
        <v>0</v>
      </c>
      <c r="H411" s="113">
        <v>0</v>
      </c>
      <c r="I411">
        <v>72</v>
      </c>
    </row>
    <row r="412" spans="1:9" x14ac:dyDescent="0.35">
      <c r="A412" t="s">
        <v>2965</v>
      </c>
      <c r="C412">
        <v>26</v>
      </c>
      <c r="D412">
        <v>26</v>
      </c>
      <c r="E412" s="112">
        <v>46325</v>
      </c>
      <c r="F412" s="112">
        <v>46350</v>
      </c>
      <c r="G412" s="22">
        <v>0</v>
      </c>
      <c r="H412" s="113">
        <v>0</v>
      </c>
      <c r="I412">
        <v>91</v>
      </c>
    </row>
    <row r="413" spans="1:9" x14ac:dyDescent="0.35">
      <c r="A413" t="s">
        <v>1681</v>
      </c>
      <c r="B413" t="s">
        <v>410</v>
      </c>
      <c r="C413">
        <v>26</v>
      </c>
      <c r="D413">
        <v>26</v>
      </c>
      <c r="E413" s="112">
        <v>46325</v>
      </c>
      <c r="F413" s="112">
        <v>46350</v>
      </c>
      <c r="G413" s="22">
        <v>0</v>
      </c>
      <c r="H413" s="113">
        <v>0</v>
      </c>
      <c r="I413">
        <v>63</v>
      </c>
    </row>
    <row r="414" spans="1:9" x14ac:dyDescent="0.35">
      <c r="A414" t="s">
        <v>1682</v>
      </c>
      <c r="B414" t="s">
        <v>411</v>
      </c>
      <c r="C414">
        <v>22</v>
      </c>
      <c r="D414">
        <v>22</v>
      </c>
      <c r="E414" s="112">
        <v>46325</v>
      </c>
      <c r="F414" s="112">
        <v>46346</v>
      </c>
      <c r="G414" s="113">
        <v>0</v>
      </c>
      <c r="H414" s="113">
        <v>0</v>
      </c>
      <c r="I414">
        <v>95</v>
      </c>
    </row>
    <row r="415" spans="1:9" x14ac:dyDescent="0.35">
      <c r="A415" t="s">
        <v>1679</v>
      </c>
      <c r="B415" t="s">
        <v>408</v>
      </c>
      <c r="C415">
        <v>20</v>
      </c>
      <c r="D415">
        <v>20</v>
      </c>
      <c r="E415" s="112">
        <v>46326</v>
      </c>
      <c r="F415" s="112">
        <v>46345</v>
      </c>
      <c r="G415" s="113">
        <v>0</v>
      </c>
      <c r="H415" s="113">
        <v>0</v>
      </c>
      <c r="I415">
        <v>45</v>
      </c>
    </row>
    <row r="416" spans="1:9" x14ac:dyDescent="0.35">
      <c r="A416" t="s">
        <v>1680</v>
      </c>
      <c r="B416" t="s">
        <v>409</v>
      </c>
      <c r="C416">
        <v>20</v>
      </c>
      <c r="D416">
        <v>20</v>
      </c>
      <c r="E416" s="112">
        <v>46326</v>
      </c>
      <c r="F416" s="112">
        <v>46345</v>
      </c>
      <c r="G416" s="113">
        <v>0</v>
      </c>
      <c r="H416" s="113">
        <v>0</v>
      </c>
      <c r="I416">
        <v>88</v>
      </c>
    </row>
    <row r="417" spans="1:9" x14ac:dyDescent="0.35">
      <c r="A417" t="s">
        <v>2966</v>
      </c>
      <c r="C417">
        <v>30</v>
      </c>
      <c r="D417">
        <v>30</v>
      </c>
      <c r="E417" s="112">
        <v>46326</v>
      </c>
      <c r="F417" s="112">
        <v>46355</v>
      </c>
      <c r="G417" s="22">
        <v>0</v>
      </c>
      <c r="H417" s="113">
        <v>0</v>
      </c>
      <c r="I417">
        <v>77</v>
      </c>
    </row>
    <row r="418" spans="1:9" x14ac:dyDescent="0.35">
      <c r="A418" t="s">
        <v>1683</v>
      </c>
      <c r="B418" t="s">
        <v>413</v>
      </c>
      <c r="C418">
        <v>30</v>
      </c>
      <c r="D418">
        <v>30</v>
      </c>
      <c r="E418" s="112">
        <v>46326</v>
      </c>
      <c r="F418" s="112">
        <v>46355</v>
      </c>
      <c r="G418" s="113">
        <v>0</v>
      </c>
      <c r="H418" s="113">
        <v>0</v>
      </c>
      <c r="I418">
        <v>54</v>
      </c>
    </row>
    <row r="419" spans="1:9" x14ac:dyDescent="0.35">
      <c r="A419" t="s">
        <v>1686</v>
      </c>
      <c r="B419" t="s">
        <v>416</v>
      </c>
      <c r="C419">
        <v>28</v>
      </c>
      <c r="D419">
        <v>28</v>
      </c>
      <c r="E419" s="112">
        <v>46326</v>
      </c>
      <c r="F419" s="112">
        <v>46353</v>
      </c>
      <c r="G419" s="113">
        <v>0</v>
      </c>
      <c r="H419" s="113">
        <v>0</v>
      </c>
      <c r="I419">
        <v>61</v>
      </c>
    </row>
    <row r="420" spans="1:9" x14ac:dyDescent="0.35">
      <c r="A420" t="s">
        <v>1684</v>
      </c>
      <c r="B420" t="s">
        <v>414</v>
      </c>
      <c r="C420">
        <v>25</v>
      </c>
      <c r="D420">
        <v>25</v>
      </c>
      <c r="E420" s="112">
        <v>46326</v>
      </c>
      <c r="F420" s="112">
        <v>46350</v>
      </c>
      <c r="G420" s="113">
        <v>0</v>
      </c>
      <c r="H420" s="113">
        <v>0</v>
      </c>
      <c r="I420">
        <v>76</v>
      </c>
    </row>
    <row r="421" spans="1:9" x14ac:dyDescent="0.35">
      <c r="A421" t="s">
        <v>1685</v>
      </c>
      <c r="B421" t="s">
        <v>415</v>
      </c>
      <c r="C421">
        <v>27</v>
      </c>
      <c r="D421">
        <v>27</v>
      </c>
      <c r="E421" s="112">
        <v>46326</v>
      </c>
      <c r="F421" s="112">
        <v>46352</v>
      </c>
      <c r="G421" s="22">
        <v>0</v>
      </c>
      <c r="H421" s="113">
        <v>0</v>
      </c>
      <c r="I421">
        <v>80</v>
      </c>
    </row>
    <row r="422" spans="1:9" x14ac:dyDescent="0.35">
      <c r="A422" t="s">
        <v>2967</v>
      </c>
      <c r="C422">
        <v>73</v>
      </c>
      <c r="D422">
        <v>67</v>
      </c>
      <c r="E422" s="112" t="s">
        <v>2835</v>
      </c>
      <c r="F422" s="112">
        <v>46391</v>
      </c>
      <c r="G422" s="113">
        <v>6.0699999999999997E-2</v>
      </c>
      <c r="H422" s="113">
        <v>0.1842</v>
      </c>
      <c r="I422">
        <v>12</v>
      </c>
    </row>
    <row r="423" spans="1:9" x14ac:dyDescent="0.35">
      <c r="A423" t="s">
        <v>1688</v>
      </c>
      <c r="B423" t="s">
        <v>419</v>
      </c>
      <c r="C423">
        <v>26</v>
      </c>
      <c r="D423">
        <v>8</v>
      </c>
      <c r="E423" s="112" t="s">
        <v>2835</v>
      </c>
      <c r="F423" s="112">
        <v>46333</v>
      </c>
      <c r="G423" s="113">
        <v>0.23080000000000001</v>
      </c>
      <c r="H423" s="113">
        <v>0.7</v>
      </c>
      <c r="I423">
        <v>65</v>
      </c>
    </row>
    <row r="424" spans="1:9" x14ac:dyDescent="0.35">
      <c r="A424" t="s">
        <v>1687</v>
      </c>
      <c r="B424" t="s">
        <v>418</v>
      </c>
      <c r="C424">
        <v>26</v>
      </c>
      <c r="D424">
        <v>26</v>
      </c>
      <c r="E424" s="112">
        <v>46325</v>
      </c>
      <c r="F424" s="112">
        <v>46350</v>
      </c>
      <c r="G424" s="113">
        <v>0</v>
      </c>
      <c r="H424" s="113">
        <v>0</v>
      </c>
      <c r="I424">
        <v>53</v>
      </c>
    </row>
    <row r="425" spans="1:9" x14ac:dyDescent="0.35">
      <c r="A425" t="s">
        <v>1689</v>
      </c>
      <c r="B425" t="s">
        <v>420</v>
      </c>
      <c r="C425">
        <v>28</v>
      </c>
      <c r="D425">
        <v>28</v>
      </c>
      <c r="E425" s="112">
        <v>46364</v>
      </c>
      <c r="F425" s="112">
        <v>46391</v>
      </c>
      <c r="G425" s="113">
        <v>0</v>
      </c>
      <c r="H425" s="113">
        <v>0</v>
      </c>
      <c r="I425">
        <v>12</v>
      </c>
    </row>
    <row r="426" spans="1:9" x14ac:dyDescent="0.35">
      <c r="A426" t="s">
        <v>2968</v>
      </c>
      <c r="C426">
        <v>55</v>
      </c>
      <c r="D426">
        <v>55</v>
      </c>
      <c r="E426" s="112">
        <v>46325</v>
      </c>
      <c r="F426" s="112">
        <v>46379</v>
      </c>
      <c r="G426" s="22">
        <v>0</v>
      </c>
      <c r="H426" s="113">
        <v>0</v>
      </c>
      <c r="I426">
        <v>45</v>
      </c>
    </row>
    <row r="427" spans="1:9" x14ac:dyDescent="0.35">
      <c r="A427" t="s">
        <v>1691</v>
      </c>
      <c r="B427" t="s">
        <v>423</v>
      </c>
      <c r="C427">
        <v>55</v>
      </c>
      <c r="D427">
        <v>55</v>
      </c>
      <c r="E427" s="112">
        <v>46325</v>
      </c>
      <c r="F427" s="112">
        <v>46379</v>
      </c>
      <c r="G427" s="22">
        <v>0</v>
      </c>
      <c r="H427" s="113">
        <v>0</v>
      </c>
      <c r="I427">
        <v>13</v>
      </c>
    </row>
    <row r="428" spans="1:9" x14ac:dyDescent="0.35">
      <c r="A428" t="s">
        <v>1690</v>
      </c>
      <c r="B428" t="s">
        <v>422</v>
      </c>
      <c r="C428">
        <v>35</v>
      </c>
      <c r="D428">
        <v>35</v>
      </c>
      <c r="E428" s="112">
        <v>46325</v>
      </c>
      <c r="F428" s="112">
        <v>46359</v>
      </c>
      <c r="G428" s="22">
        <v>0</v>
      </c>
      <c r="H428" s="113">
        <v>0</v>
      </c>
      <c r="I428">
        <v>65</v>
      </c>
    </row>
    <row r="429" spans="1:9" x14ac:dyDescent="0.35">
      <c r="A429" t="s">
        <v>2969</v>
      </c>
      <c r="C429">
        <v>426</v>
      </c>
      <c r="D429">
        <v>92</v>
      </c>
      <c r="E429" t="s">
        <v>2785</v>
      </c>
      <c r="F429" s="112">
        <v>46416</v>
      </c>
      <c r="G429" s="22">
        <v>5.3800000000000001E-2</v>
      </c>
      <c r="H429" s="22">
        <v>0.6653</v>
      </c>
      <c r="I429">
        <v>61</v>
      </c>
    </row>
    <row r="430" spans="1:9" x14ac:dyDescent="0.35">
      <c r="A430" t="s">
        <v>2970</v>
      </c>
      <c r="C430">
        <v>281</v>
      </c>
      <c r="D430">
        <v>8</v>
      </c>
      <c r="E430" t="s">
        <v>2785</v>
      </c>
      <c r="F430" s="112">
        <v>46334</v>
      </c>
      <c r="G430" s="113">
        <v>5.5500000000000001E-2</v>
      </c>
      <c r="H430" s="22">
        <v>0.99909999999999999</v>
      </c>
      <c r="I430">
        <v>106</v>
      </c>
    </row>
    <row r="431" spans="1:9" x14ac:dyDescent="0.35">
      <c r="A431" t="s">
        <v>2971</v>
      </c>
      <c r="C431">
        <v>95</v>
      </c>
      <c r="D431">
        <v>8</v>
      </c>
      <c r="E431" t="s">
        <v>2739</v>
      </c>
      <c r="F431" s="112">
        <v>46334</v>
      </c>
      <c r="G431" s="113">
        <v>0</v>
      </c>
      <c r="H431" s="22">
        <v>0.98040000000000005</v>
      </c>
      <c r="I431">
        <v>48</v>
      </c>
    </row>
    <row r="432" spans="1:9" x14ac:dyDescent="0.35">
      <c r="A432" t="s">
        <v>1692</v>
      </c>
      <c r="B432" t="s">
        <v>426</v>
      </c>
      <c r="C432">
        <v>35</v>
      </c>
      <c r="D432">
        <v>0</v>
      </c>
      <c r="E432" t="s">
        <v>2739</v>
      </c>
      <c r="F432" t="s">
        <v>2804</v>
      </c>
      <c r="G432" s="113">
        <v>0</v>
      </c>
      <c r="H432" s="113">
        <v>1</v>
      </c>
    </row>
    <row r="433" spans="1:9" x14ac:dyDescent="0.35">
      <c r="A433" t="s">
        <v>1693</v>
      </c>
      <c r="B433" t="s">
        <v>427</v>
      </c>
      <c r="C433">
        <v>30</v>
      </c>
      <c r="D433">
        <v>8</v>
      </c>
      <c r="E433" t="s">
        <v>2743</v>
      </c>
      <c r="F433" s="112">
        <v>46334</v>
      </c>
      <c r="G433" s="113">
        <v>0</v>
      </c>
      <c r="H433" s="113">
        <v>0.75</v>
      </c>
      <c r="I433">
        <v>48</v>
      </c>
    </row>
    <row r="434" spans="1:9" x14ac:dyDescent="0.35">
      <c r="A434" t="s">
        <v>1694</v>
      </c>
      <c r="B434" t="s">
        <v>428</v>
      </c>
      <c r="C434">
        <v>30</v>
      </c>
      <c r="D434">
        <v>0</v>
      </c>
      <c r="E434" t="s">
        <v>2743</v>
      </c>
      <c r="F434" t="s">
        <v>2740</v>
      </c>
      <c r="G434" s="113">
        <v>0</v>
      </c>
      <c r="H434" s="113">
        <v>1</v>
      </c>
    </row>
    <row r="435" spans="1:9" x14ac:dyDescent="0.35">
      <c r="A435" t="s">
        <v>2972</v>
      </c>
      <c r="C435">
        <v>22</v>
      </c>
      <c r="D435">
        <v>0</v>
      </c>
      <c r="E435" t="s">
        <v>2741</v>
      </c>
      <c r="F435" t="s">
        <v>2726</v>
      </c>
      <c r="G435" s="113">
        <v>0</v>
      </c>
      <c r="H435" s="113">
        <v>1</v>
      </c>
    </row>
    <row r="436" spans="1:9" x14ac:dyDescent="0.35">
      <c r="A436" t="s">
        <v>1695</v>
      </c>
      <c r="B436" t="s">
        <v>430</v>
      </c>
      <c r="C436">
        <v>22</v>
      </c>
      <c r="D436">
        <v>0</v>
      </c>
      <c r="E436" t="s">
        <v>2741</v>
      </c>
      <c r="F436" t="s">
        <v>2726</v>
      </c>
      <c r="G436" s="113">
        <v>0</v>
      </c>
      <c r="H436" s="113">
        <v>1</v>
      </c>
    </row>
    <row r="437" spans="1:9" x14ac:dyDescent="0.35">
      <c r="A437" t="s">
        <v>2973</v>
      </c>
      <c r="C437">
        <v>84</v>
      </c>
      <c r="D437">
        <v>0</v>
      </c>
      <c r="E437" t="s">
        <v>2735</v>
      </c>
      <c r="F437" t="s">
        <v>2736</v>
      </c>
      <c r="G437" s="113">
        <v>0</v>
      </c>
      <c r="H437" s="113">
        <v>1</v>
      </c>
    </row>
    <row r="438" spans="1:9" x14ac:dyDescent="0.35">
      <c r="A438" t="s">
        <v>1696</v>
      </c>
      <c r="B438" t="s">
        <v>431</v>
      </c>
      <c r="C438">
        <v>28</v>
      </c>
      <c r="D438">
        <v>0</v>
      </c>
      <c r="E438" t="s">
        <v>2735</v>
      </c>
      <c r="F438" t="s">
        <v>2737</v>
      </c>
      <c r="G438" s="113">
        <v>0</v>
      </c>
      <c r="H438" s="113">
        <v>1</v>
      </c>
    </row>
    <row r="439" spans="1:9" x14ac:dyDescent="0.35">
      <c r="A439" t="s">
        <v>1697</v>
      </c>
      <c r="B439" t="s">
        <v>432</v>
      </c>
      <c r="C439">
        <v>28</v>
      </c>
      <c r="D439">
        <v>0</v>
      </c>
      <c r="E439" t="s">
        <v>2735</v>
      </c>
      <c r="F439" t="s">
        <v>2737</v>
      </c>
      <c r="G439" s="113">
        <v>0</v>
      </c>
      <c r="H439" s="113">
        <v>1</v>
      </c>
    </row>
    <row r="440" spans="1:9" x14ac:dyDescent="0.35">
      <c r="A440" t="s">
        <v>1698</v>
      </c>
      <c r="B440" t="s">
        <v>433</v>
      </c>
      <c r="C440">
        <v>28</v>
      </c>
      <c r="D440">
        <v>0</v>
      </c>
      <c r="E440" t="s">
        <v>2738</v>
      </c>
      <c r="F440" t="s">
        <v>2736</v>
      </c>
      <c r="G440" s="113">
        <v>0</v>
      </c>
      <c r="H440" s="113">
        <v>1</v>
      </c>
    </row>
    <row r="441" spans="1:9" x14ac:dyDescent="0.35">
      <c r="A441" t="s">
        <v>2974</v>
      </c>
      <c r="C441">
        <v>60</v>
      </c>
      <c r="D441">
        <v>0</v>
      </c>
      <c r="E441" t="s">
        <v>2728</v>
      </c>
      <c r="F441" t="s">
        <v>2723</v>
      </c>
      <c r="G441" s="113">
        <v>0</v>
      </c>
      <c r="H441" s="113">
        <v>1</v>
      </c>
    </row>
    <row r="442" spans="1:9" x14ac:dyDescent="0.35">
      <c r="A442" t="s">
        <v>1700</v>
      </c>
      <c r="B442" t="s">
        <v>435</v>
      </c>
      <c r="C442">
        <v>30</v>
      </c>
      <c r="D442">
        <v>0</v>
      </c>
      <c r="E442" t="s">
        <v>2728</v>
      </c>
      <c r="F442" t="s">
        <v>2746</v>
      </c>
      <c r="G442" s="113">
        <v>0</v>
      </c>
      <c r="H442" s="113">
        <v>1</v>
      </c>
    </row>
    <row r="443" spans="1:9" x14ac:dyDescent="0.35">
      <c r="A443" t="s">
        <v>1699</v>
      </c>
      <c r="B443" t="s">
        <v>434</v>
      </c>
      <c r="C443">
        <v>30</v>
      </c>
      <c r="D443">
        <v>0</v>
      </c>
      <c r="E443" t="s">
        <v>2734</v>
      </c>
      <c r="F443" t="s">
        <v>2723</v>
      </c>
      <c r="G443" s="113">
        <v>0</v>
      </c>
      <c r="H443" s="113">
        <v>1</v>
      </c>
    </row>
    <row r="444" spans="1:9" x14ac:dyDescent="0.35">
      <c r="A444" t="s">
        <v>2975</v>
      </c>
      <c r="C444">
        <v>48</v>
      </c>
      <c r="D444">
        <v>0</v>
      </c>
      <c r="E444" t="s">
        <v>2728</v>
      </c>
      <c r="F444" t="s">
        <v>2731</v>
      </c>
      <c r="G444" s="113">
        <v>0</v>
      </c>
      <c r="H444" s="113">
        <v>1</v>
      </c>
    </row>
    <row r="445" spans="1:9" x14ac:dyDescent="0.35">
      <c r="A445" t="s">
        <v>1702</v>
      </c>
      <c r="B445" t="s">
        <v>437</v>
      </c>
      <c r="C445">
        <v>28</v>
      </c>
      <c r="D445">
        <v>0</v>
      </c>
      <c r="E445" t="s">
        <v>2728</v>
      </c>
      <c r="F445" t="s">
        <v>2746</v>
      </c>
      <c r="G445" s="113">
        <v>0</v>
      </c>
      <c r="H445" s="113">
        <v>1</v>
      </c>
    </row>
    <row r="446" spans="1:9" x14ac:dyDescent="0.35">
      <c r="A446" t="s">
        <v>1701</v>
      </c>
      <c r="B446" t="s">
        <v>436</v>
      </c>
      <c r="C446">
        <v>24</v>
      </c>
      <c r="D446">
        <v>0</v>
      </c>
      <c r="E446" t="s">
        <v>2728</v>
      </c>
      <c r="F446" t="s">
        <v>2746</v>
      </c>
      <c r="G446" s="113">
        <v>0</v>
      </c>
      <c r="H446" s="113">
        <v>1</v>
      </c>
    </row>
    <row r="447" spans="1:9" x14ac:dyDescent="0.35">
      <c r="A447" t="s">
        <v>1703</v>
      </c>
      <c r="B447" t="s">
        <v>438</v>
      </c>
      <c r="C447">
        <v>24</v>
      </c>
      <c r="D447">
        <v>0</v>
      </c>
      <c r="E447" t="s">
        <v>2730</v>
      </c>
      <c r="F447" t="s">
        <v>2731</v>
      </c>
      <c r="G447" s="113">
        <v>0</v>
      </c>
      <c r="H447" s="113">
        <v>1</v>
      </c>
    </row>
    <row r="448" spans="1:9" x14ac:dyDescent="0.35">
      <c r="A448" t="s">
        <v>2976</v>
      </c>
      <c r="C448">
        <v>266</v>
      </c>
      <c r="D448">
        <v>0</v>
      </c>
      <c r="E448" t="s">
        <v>2732</v>
      </c>
      <c r="F448" t="s">
        <v>2781</v>
      </c>
      <c r="G448" s="113">
        <v>0.29859999999999998</v>
      </c>
      <c r="H448" s="113">
        <v>1</v>
      </c>
    </row>
    <row r="449" spans="1:9" x14ac:dyDescent="0.35">
      <c r="A449" t="s">
        <v>1708</v>
      </c>
      <c r="B449" t="s">
        <v>443</v>
      </c>
      <c r="C449">
        <v>18</v>
      </c>
      <c r="D449">
        <v>0</v>
      </c>
      <c r="E449" t="s">
        <v>2732</v>
      </c>
      <c r="F449" t="s">
        <v>2733</v>
      </c>
      <c r="G449" s="113">
        <v>0</v>
      </c>
      <c r="H449" s="113">
        <v>1</v>
      </c>
    </row>
    <row r="450" spans="1:9" x14ac:dyDescent="0.35">
      <c r="A450" t="s">
        <v>1709</v>
      </c>
      <c r="B450" t="s">
        <v>444</v>
      </c>
      <c r="C450">
        <v>21</v>
      </c>
      <c r="D450">
        <v>0</v>
      </c>
      <c r="E450" t="s">
        <v>2732</v>
      </c>
      <c r="F450" t="s">
        <v>2733</v>
      </c>
      <c r="G450" s="113">
        <v>0</v>
      </c>
      <c r="H450" s="113">
        <v>1</v>
      </c>
    </row>
    <row r="451" spans="1:9" x14ac:dyDescent="0.35">
      <c r="A451" t="s">
        <v>1707</v>
      </c>
      <c r="B451" t="s">
        <v>442</v>
      </c>
      <c r="C451">
        <v>18</v>
      </c>
      <c r="D451">
        <v>0</v>
      </c>
      <c r="E451" t="s">
        <v>2716</v>
      </c>
      <c r="F451" t="s">
        <v>2758</v>
      </c>
      <c r="G451" s="113">
        <v>0</v>
      </c>
      <c r="H451" s="113">
        <v>1</v>
      </c>
    </row>
    <row r="452" spans="1:9" x14ac:dyDescent="0.35">
      <c r="A452" t="s">
        <v>1704</v>
      </c>
      <c r="B452" t="s">
        <v>439</v>
      </c>
      <c r="C452">
        <v>21</v>
      </c>
      <c r="D452">
        <v>0</v>
      </c>
      <c r="E452" t="s">
        <v>2744</v>
      </c>
      <c r="F452" t="s">
        <v>2717</v>
      </c>
      <c r="G452" s="113">
        <v>0</v>
      </c>
      <c r="H452" s="113">
        <v>1</v>
      </c>
    </row>
    <row r="453" spans="1:9" x14ac:dyDescent="0.35">
      <c r="A453" t="s">
        <v>1705</v>
      </c>
      <c r="B453" t="s">
        <v>440</v>
      </c>
      <c r="C453">
        <v>24</v>
      </c>
      <c r="D453">
        <v>0</v>
      </c>
      <c r="E453" t="s">
        <v>2715</v>
      </c>
      <c r="F453" t="s">
        <v>2745</v>
      </c>
      <c r="G453" s="113">
        <v>1</v>
      </c>
      <c r="H453" s="113">
        <v>1</v>
      </c>
    </row>
    <row r="454" spans="1:9" x14ac:dyDescent="0.35">
      <c r="A454" t="s">
        <v>1706</v>
      </c>
      <c r="B454" t="s">
        <v>441</v>
      </c>
      <c r="C454">
        <v>24</v>
      </c>
      <c r="D454">
        <v>0</v>
      </c>
      <c r="E454" t="s">
        <v>2715</v>
      </c>
      <c r="F454" t="s">
        <v>2745</v>
      </c>
      <c r="G454" s="113">
        <v>1</v>
      </c>
      <c r="H454" s="113">
        <v>1</v>
      </c>
    </row>
    <row r="455" spans="1:9" x14ac:dyDescent="0.35">
      <c r="A455" t="s">
        <v>1710</v>
      </c>
      <c r="B455" t="s">
        <v>445</v>
      </c>
      <c r="C455">
        <v>28</v>
      </c>
      <c r="D455">
        <v>0</v>
      </c>
      <c r="E455" t="s">
        <v>2759</v>
      </c>
      <c r="F455" t="s">
        <v>2781</v>
      </c>
      <c r="G455" s="113">
        <v>1</v>
      </c>
      <c r="H455" s="113">
        <v>1</v>
      </c>
    </row>
    <row r="456" spans="1:9" x14ac:dyDescent="0.35">
      <c r="A456" t="s">
        <v>2977</v>
      </c>
      <c r="C456">
        <v>57</v>
      </c>
      <c r="D456">
        <v>0</v>
      </c>
      <c r="E456" t="s">
        <v>2785</v>
      </c>
      <c r="F456" t="s">
        <v>2757</v>
      </c>
      <c r="G456" s="113">
        <v>0</v>
      </c>
      <c r="H456" s="113">
        <v>1</v>
      </c>
    </row>
    <row r="457" spans="1:9" x14ac:dyDescent="0.35">
      <c r="A457" t="s">
        <v>1711</v>
      </c>
      <c r="B457" t="s">
        <v>447</v>
      </c>
      <c r="C457">
        <v>37</v>
      </c>
      <c r="D457">
        <v>0</v>
      </c>
      <c r="E457" t="s">
        <v>2785</v>
      </c>
      <c r="F457" t="s">
        <v>2757</v>
      </c>
      <c r="G457" s="113">
        <v>0</v>
      </c>
      <c r="H457" s="113">
        <v>1</v>
      </c>
    </row>
    <row r="458" spans="1:9" x14ac:dyDescent="0.35">
      <c r="A458" t="s">
        <v>1712</v>
      </c>
      <c r="B458" t="s">
        <v>448</v>
      </c>
      <c r="C458">
        <v>30</v>
      </c>
      <c r="D458">
        <v>0</v>
      </c>
      <c r="E458" t="s">
        <v>2730</v>
      </c>
      <c r="F458" t="s">
        <v>2731</v>
      </c>
      <c r="G458" s="113">
        <v>0</v>
      </c>
      <c r="H458" s="113">
        <v>1</v>
      </c>
    </row>
    <row r="459" spans="1:9" x14ac:dyDescent="0.35">
      <c r="A459" t="s">
        <v>2978</v>
      </c>
      <c r="C459">
        <v>241</v>
      </c>
      <c r="D459">
        <v>20</v>
      </c>
      <c r="E459" t="s">
        <v>2787</v>
      </c>
      <c r="F459" s="112">
        <v>46352</v>
      </c>
      <c r="G459" s="113">
        <v>0.12620000000000001</v>
      </c>
      <c r="H459" s="22">
        <v>0.96989999999999998</v>
      </c>
      <c r="I459">
        <v>85</v>
      </c>
    </row>
    <row r="460" spans="1:9" x14ac:dyDescent="0.35">
      <c r="A460" t="s">
        <v>2979</v>
      </c>
      <c r="C460">
        <v>146</v>
      </c>
      <c r="D460">
        <v>20</v>
      </c>
      <c r="E460" t="s">
        <v>2743</v>
      </c>
      <c r="F460" s="112">
        <v>46352</v>
      </c>
      <c r="G460" s="113">
        <v>0</v>
      </c>
      <c r="H460" s="22">
        <v>0.86309999999999998</v>
      </c>
      <c r="I460">
        <v>85</v>
      </c>
    </row>
    <row r="461" spans="1:9" x14ac:dyDescent="0.35">
      <c r="A461" t="s">
        <v>1715</v>
      </c>
      <c r="B461" t="s">
        <v>452</v>
      </c>
      <c r="C461">
        <v>14</v>
      </c>
      <c r="D461">
        <v>3</v>
      </c>
      <c r="E461" t="s">
        <v>2743</v>
      </c>
      <c r="F461" s="112">
        <v>46329</v>
      </c>
      <c r="G461" s="113">
        <v>0</v>
      </c>
      <c r="H461" s="113">
        <v>0.9</v>
      </c>
      <c r="I461">
        <v>40</v>
      </c>
    </row>
    <row r="462" spans="1:9" x14ac:dyDescent="0.35">
      <c r="A462" t="s">
        <v>1713</v>
      </c>
      <c r="B462" t="s">
        <v>450</v>
      </c>
      <c r="C462">
        <v>14</v>
      </c>
      <c r="D462">
        <v>0</v>
      </c>
      <c r="E462" t="s">
        <v>2743</v>
      </c>
      <c r="F462" t="s">
        <v>2765</v>
      </c>
      <c r="G462" s="113">
        <v>0</v>
      </c>
      <c r="H462" s="113">
        <v>1</v>
      </c>
    </row>
    <row r="463" spans="1:9" x14ac:dyDescent="0.35">
      <c r="A463" t="s">
        <v>1714</v>
      </c>
      <c r="B463" t="s">
        <v>451</v>
      </c>
      <c r="C463">
        <v>14</v>
      </c>
      <c r="D463">
        <v>14</v>
      </c>
      <c r="E463" s="112">
        <v>46335</v>
      </c>
      <c r="F463" s="112">
        <v>46352</v>
      </c>
      <c r="G463" s="113">
        <v>0</v>
      </c>
      <c r="H463" s="113">
        <v>0</v>
      </c>
      <c r="I463">
        <v>85</v>
      </c>
    </row>
    <row r="464" spans="1:9" x14ac:dyDescent="0.35">
      <c r="A464" t="s">
        <v>2980</v>
      </c>
      <c r="C464">
        <v>14</v>
      </c>
      <c r="D464">
        <v>0</v>
      </c>
      <c r="E464" t="s">
        <v>2767</v>
      </c>
      <c r="F464" t="s">
        <v>2764</v>
      </c>
      <c r="G464" s="113">
        <v>0</v>
      </c>
      <c r="H464" s="113">
        <v>1</v>
      </c>
    </row>
    <row r="465" spans="1:9" x14ac:dyDescent="0.35">
      <c r="A465" t="s">
        <v>1716</v>
      </c>
      <c r="B465" t="s">
        <v>454</v>
      </c>
      <c r="C465">
        <v>14</v>
      </c>
      <c r="D465">
        <v>0</v>
      </c>
      <c r="E465" t="s">
        <v>2767</v>
      </c>
      <c r="F465" t="s">
        <v>2764</v>
      </c>
      <c r="G465" s="113">
        <v>0</v>
      </c>
      <c r="H465" s="113">
        <v>1</v>
      </c>
    </row>
    <row r="466" spans="1:9" x14ac:dyDescent="0.35">
      <c r="A466" t="s">
        <v>2981</v>
      </c>
      <c r="C466">
        <v>60</v>
      </c>
      <c r="D466">
        <v>0</v>
      </c>
      <c r="E466" t="s">
        <v>2730</v>
      </c>
      <c r="F466" t="s">
        <v>2731</v>
      </c>
      <c r="G466" s="113">
        <v>0</v>
      </c>
      <c r="H466" s="113">
        <v>1</v>
      </c>
    </row>
    <row r="467" spans="1:9" x14ac:dyDescent="0.35">
      <c r="A467" t="s">
        <v>1717</v>
      </c>
      <c r="B467" t="s">
        <v>455</v>
      </c>
      <c r="C467">
        <v>14</v>
      </c>
      <c r="D467">
        <v>0</v>
      </c>
      <c r="E467" t="s">
        <v>2730</v>
      </c>
      <c r="F467" t="s">
        <v>2731</v>
      </c>
      <c r="G467" s="113">
        <v>0</v>
      </c>
      <c r="H467" s="113">
        <v>1</v>
      </c>
    </row>
    <row r="468" spans="1:9" x14ac:dyDescent="0.35">
      <c r="A468" t="s">
        <v>1718</v>
      </c>
      <c r="B468" t="s">
        <v>456</v>
      </c>
      <c r="C468">
        <v>14</v>
      </c>
      <c r="D468">
        <v>0</v>
      </c>
      <c r="E468" t="s">
        <v>2730</v>
      </c>
      <c r="F468" t="s">
        <v>2731</v>
      </c>
      <c r="G468" s="113">
        <v>0</v>
      </c>
      <c r="H468" s="113">
        <v>1</v>
      </c>
    </row>
    <row r="469" spans="1:9" x14ac:dyDescent="0.35">
      <c r="A469" t="s">
        <v>1719</v>
      </c>
      <c r="B469" t="s">
        <v>457</v>
      </c>
      <c r="C469">
        <v>14</v>
      </c>
      <c r="D469">
        <v>0</v>
      </c>
      <c r="E469" t="s">
        <v>2730</v>
      </c>
      <c r="F469" t="s">
        <v>2731</v>
      </c>
      <c r="G469" s="113">
        <v>0</v>
      </c>
      <c r="H469" s="113">
        <v>1</v>
      </c>
    </row>
    <row r="470" spans="1:9" x14ac:dyDescent="0.35">
      <c r="A470" t="s">
        <v>2982</v>
      </c>
      <c r="C470">
        <v>38</v>
      </c>
      <c r="D470">
        <v>0</v>
      </c>
      <c r="E470" t="s">
        <v>2732</v>
      </c>
      <c r="F470" t="s">
        <v>2801</v>
      </c>
      <c r="G470" s="113">
        <v>0</v>
      </c>
      <c r="H470" s="113">
        <v>1</v>
      </c>
    </row>
    <row r="471" spans="1:9" x14ac:dyDescent="0.35">
      <c r="A471" t="s">
        <v>1721</v>
      </c>
      <c r="B471" t="s">
        <v>459</v>
      </c>
      <c r="C471">
        <v>14</v>
      </c>
      <c r="D471">
        <v>0</v>
      </c>
      <c r="E471" t="s">
        <v>2732</v>
      </c>
      <c r="F471" t="s">
        <v>2801</v>
      </c>
      <c r="G471" s="113">
        <v>0</v>
      </c>
      <c r="H471" s="113">
        <v>1</v>
      </c>
    </row>
    <row r="472" spans="1:9" x14ac:dyDescent="0.35">
      <c r="A472" t="s">
        <v>1720</v>
      </c>
      <c r="B472" t="s">
        <v>458</v>
      </c>
      <c r="C472">
        <v>14</v>
      </c>
      <c r="D472">
        <v>0</v>
      </c>
      <c r="E472" t="s">
        <v>2734</v>
      </c>
      <c r="F472" t="s">
        <v>2745</v>
      </c>
      <c r="G472" s="113">
        <v>0</v>
      </c>
      <c r="H472" s="113">
        <v>1</v>
      </c>
    </row>
    <row r="473" spans="1:9" x14ac:dyDescent="0.35">
      <c r="A473" t="s">
        <v>2983</v>
      </c>
      <c r="C473">
        <v>34</v>
      </c>
      <c r="D473">
        <v>0</v>
      </c>
      <c r="E473" t="s">
        <v>2730</v>
      </c>
      <c r="F473" t="s">
        <v>2765</v>
      </c>
      <c r="G473" s="113">
        <v>0</v>
      </c>
      <c r="H473" s="113">
        <v>1</v>
      </c>
    </row>
    <row r="474" spans="1:9" x14ac:dyDescent="0.35">
      <c r="A474" t="s">
        <v>1723</v>
      </c>
      <c r="B474" t="s">
        <v>462</v>
      </c>
      <c r="C474">
        <v>14</v>
      </c>
      <c r="D474">
        <v>0</v>
      </c>
      <c r="E474" t="s">
        <v>2730</v>
      </c>
      <c r="F474" t="s">
        <v>2765</v>
      </c>
      <c r="G474" s="113">
        <v>0</v>
      </c>
      <c r="H474" s="113">
        <v>1</v>
      </c>
    </row>
    <row r="475" spans="1:9" x14ac:dyDescent="0.35">
      <c r="A475" t="s">
        <v>1722</v>
      </c>
      <c r="B475" t="s">
        <v>461</v>
      </c>
      <c r="C475">
        <v>14</v>
      </c>
      <c r="D475">
        <v>0</v>
      </c>
      <c r="E475" t="s">
        <v>2730</v>
      </c>
      <c r="F475" t="s">
        <v>2765</v>
      </c>
      <c r="G475" s="113">
        <v>0</v>
      </c>
      <c r="H475" s="113">
        <v>1</v>
      </c>
    </row>
    <row r="476" spans="1:9" x14ac:dyDescent="0.35">
      <c r="A476" t="s">
        <v>1724</v>
      </c>
      <c r="B476" t="s">
        <v>463</v>
      </c>
      <c r="C476">
        <v>14</v>
      </c>
      <c r="D476">
        <v>0</v>
      </c>
      <c r="E476" t="s">
        <v>2716</v>
      </c>
      <c r="F476" t="s">
        <v>2765</v>
      </c>
      <c r="G476" s="113">
        <v>0</v>
      </c>
      <c r="H476" s="113">
        <v>1</v>
      </c>
    </row>
    <row r="477" spans="1:9" x14ac:dyDescent="0.35">
      <c r="A477" t="s">
        <v>2984</v>
      </c>
      <c r="C477">
        <v>229</v>
      </c>
      <c r="D477">
        <v>11</v>
      </c>
      <c r="E477" t="s">
        <v>2716</v>
      </c>
      <c r="F477" s="112">
        <v>46341</v>
      </c>
      <c r="G477" s="113">
        <v>0.67879999999999996</v>
      </c>
      <c r="H477" s="22">
        <v>0.87109999999999999</v>
      </c>
      <c r="I477">
        <v>94</v>
      </c>
    </row>
    <row r="478" spans="1:9" x14ac:dyDescent="0.35">
      <c r="A478" t="s">
        <v>1729</v>
      </c>
      <c r="B478" t="s">
        <v>468</v>
      </c>
      <c r="C478">
        <v>14</v>
      </c>
      <c r="D478">
        <v>0</v>
      </c>
      <c r="E478" t="s">
        <v>2716</v>
      </c>
      <c r="F478" t="s">
        <v>2765</v>
      </c>
      <c r="G478" s="113">
        <v>0</v>
      </c>
      <c r="H478" s="113">
        <v>1</v>
      </c>
    </row>
    <row r="479" spans="1:9" x14ac:dyDescent="0.35">
      <c r="A479" t="s">
        <v>1728</v>
      </c>
      <c r="B479" t="s">
        <v>467</v>
      </c>
      <c r="C479">
        <v>14</v>
      </c>
      <c r="D479">
        <v>0</v>
      </c>
      <c r="E479" t="s">
        <v>2716</v>
      </c>
      <c r="F479" t="s">
        <v>2765</v>
      </c>
      <c r="G479" s="113">
        <v>0</v>
      </c>
      <c r="H479" s="113">
        <v>1</v>
      </c>
    </row>
    <row r="480" spans="1:9" x14ac:dyDescent="0.35">
      <c r="A480" t="s">
        <v>1730</v>
      </c>
      <c r="B480" t="s">
        <v>469</v>
      </c>
      <c r="C480">
        <v>14</v>
      </c>
      <c r="D480">
        <v>0</v>
      </c>
      <c r="E480" t="s">
        <v>2716</v>
      </c>
      <c r="F480" t="s">
        <v>2803</v>
      </c>
      <c r="G480" s="113">
        <v>0</v>
      </c>
      <c r="H480" s="113">
        <v>1</v>
      </c>
    </row>
    <row r="481" spans="1:9" x14ac:dyDescent="0.35">
      <c r="A481" t="s">
        <v>1726</v>
      </c>
      <c r="B481" t="s">
        <v>465</v>
      </c>
      <c r="C481">
        <v>14</v>
      </c>
      <c r="D481">
        <v>5</v>
      </c>
      <c r="E481" t="s">
        <v>2771</v>
      </c>
      <c r="F481" s="112">
        <v>46331</v>
      </c>
      <c r="G481" s="113">
        <v>1</v>
      </c>
      <c r="H481" s="113">
        <v>0.7</v>
      </c>
      <c r="I481">
        <v>20</v>
      </c>
    </row>
    <row r="482" spans="1:9" x14ac:dyDescent="0.35">
      <c r="A482" t="s">
        <v>1727</v>
      </c>
      <c r="B482" t="s">
        <v>466</v>
      </c>
      <c r="C482">
        <v>14</v>
      </c>
      <c r="D482">
        <v>0</v>
      </c>
      <c r="E482" t="s">
        <v>2771</v>
      </c>
      <c r="F482" t="s">
        <v>2801</v>
      </c>
      <c r="G482" s="113">
        <v>1</v>
      </c>
      <c r="H482" s="113">
        <v>1</v>
      </c>
    </row>
    <row r="483" spans="1:9" x14ac:dyDescent="0.35">
      <c r="A483" t="s">
        <v>1725</v>
      </c>
      <c r="B483" t="s">
        <v>464</v>
      </c>
      <c r="C483">
        <v>14</v>
      </c>
      <c r="D483">
        <v>2</v>
      </c>
      <c r="E483" t="s">
        <v>2777</v>
      </c>
      <c r="F483" s="112">
        <v>46328</v>
      </c>
      <c r="G483" s="113">
        <v>1</v>
      </c>
      <c r="H483" s="113">
        <v>0.95</v>
      </c>
      <c r="I483">
        <v>15</v>
      </c>
    </row>
    <row r="484" spans="1:9" x14ac:dyDescent="0.35">
      <c r="A484" t="s">
        <v>1731</v>
      </c>
      <c r="B484" t="s">
        <v>470</v>
      </c>
      <c r="C484">
        <v>14</v>
      </c>
      <c r="D484">
        <v>11</v>
      </c>
      <c r="E484" t="s">
        <v>2802</v>
      </c>
      <c r="F484" s="112">
        <v>46341</v>
      </c>
      <c r="G484" s="113">
        <v>1</v>
      </c>
      <c r="H484" s="113">
        <v>0.2</v>
      </c>
      <c r="I484">
        <v>94</v>
      </c>
    </row>
    <row r="485" spans="1:9" x14ac:dyDescent="0.35">
      <c r="A485" t="s">
        <v>2985</v>
      </c>
      <c r="C485">
        <v>30</v>
      </c>
      <c r="D485">
        <v>0</v>
      </c>
      <c r="E485" t="s">
        <v>2787</v>
      </c>
      <c r="F485" t="s">
        <v>2765</v>
      </c>
      <c r="G485" s="113">
        <v>0</v>
      </c>
      <c r="H485" s="113">
        <v>1</v>
      </c>
    </row>
    <row r="486" spans="1:9" x14ac:dyDescent="0.35">
      <c r="A486" t="s">
        <v>1732</v>
      </c>
      <c r="B486" t="s">
        <v>472</v>
      </c>
      <c r="C486">
        <v>14</v>
      </c>
      <c r="D486">
        <v>0</v>
      </c>
      <c r="E486" t="s">
        <v>2787</v>
      </c>
      <c r="F486" t="s">
        <v>2765</v>
      </c>
      <c r="G486" s="113">
        <v>0</v>
      </c>
      <c r="H486" s="113">
        <v>1</v>
      </c>
    </row>
    <row r="487" spans="1:9" x14ac:dyDescent="0.35">
      <c r="A487" t="s">
        <v>1733</v>
      </c>
      <c r="B487" t="s">
        <v>473</v>
      </c>
      <c r="C487">
        <v>14</v>
      </c>
      <c r="D487">
        <v>0</v>
      </c>
      <c r="E487" t="s">
        <v>2809</v>
      </c>
      <c r="F487" t="s">
        <v>2758</v>
      </c>
      <c r="G487" s="113">
        <v>0</v>
      </c>
      <c r="H487" s="113">
        <v>1</v>
      </c>
    </row>
    <row r="488" spans="1:9" x14ac:dyDescent="0.35">
      <c r="A488" t="s">
        <v>2986</v>
      </c>
      <c r="C488">
        <v>318</v>
      </c>
      <c r="D488">
        <v>0</v>
      </c>
      <c r="E488" t="s">
        <v>2761</v>
      </c>
      <c r="F488" t="s">
        <v>2810</v>
      </c>
      <c r="G488" s="113">
        <v>5.5300000000000002E-2</v>
      </c>
      <c r="H488" s="113">
        <v>1</v>
      </c>
    </row>
    <row r="489" spans="1:9" x14ac:dyDescent="0.35">
      <c r="A489" t="s">
        <v>2987</v>
      </c>
      <c r="C489">
        <v>75</v>
      </c>
      <c r="D489">
        <v>0</v>
      </c>
      <c r="E489" t="s">
        <v>2749</v>
      </c>
      <c r="F489" t="s">
        <v>2776</v>
      </c>
      <c r="G489" s="113">
        <v>0</v>
      </c>
      <c r="H489" s="113">
        <v>1</v>
      </c>
    </row>
    <row r="490" spans="1:9" x14ac:dyDescent="0.35">
      <c r="A490" t="s">
        <v>1734</v>
      </c>
      <c r="B490" t="s">
        <v>475</v>
      </c>
      <c r="C490">
        <v>20</v>
      </c>
      <c r="D490">
        <v>0</v>
      </c>
      <c r="E490" t="s">
        <v>2749</v>
      </c>
      <c r="F490" t="s">
        <v>2750</v>
      </c>
      <c r="G490" s="113">
        <v>0</v>
      </c>
      <c r="H490" s="113">
        <v>1</v>
      </c>
    </row>
    <row r="491" spans="1:9" x14ac:dyDescent="0.35">
      <c r="A491" t="s">
        <v>1736</v>
      </c>
      <c r="B491" t="s">
        <v>477</v>
      </c>
      <c r="C491">
        <v>16</v>
      </c>
      <c r="D491">
        <v>0</v>
      </c>
      <c r="E491" t="s">
        <v>2775</v>
      </c>
      <c r="F491" t="s">
        <v>2776</v>
      </c>
      <c r="G491" s="113">
        <v>0</v>
      </c>
      <c r="H491" s="113">
        <v>1</v>
      </c>
    </row>
    <row r="492" spans="1:9" x14ac:dyDescent="0.35">
      <c r="A492" t="s">
        <v>1735</v>
      </c>
      <c r="B492" t="s">
        <v>476</v>
      </c>
      <c r="C492">
        <v>22</v>
      </c>
      <c r="D492">
        <v>0</v>
      </c>
      <c r="E492" t="s">
        <v>2775</v>
      </c>
      <c r="F492" t="s">
        <v>2776</v>
      </c>
      <c r="G492" s="113">
        <v>0</v>
      </c>
      <c r="H492" s="113">
        <v>1</v>
      </c>
    </row>
    <row r="493" spans="1:9" x14ac:dyDescent="0.35">
      <c r="A493" t="s">
        <v>2988</v>
      </c>
      <c r="C493">
        <v>24</v>
      </c>
      <c r="D493">
        <v>0</v>
      </c>
      <c r="E493" t="s">
        <v>2749</v>
      </c>
      <c r="F493" t="s">
        <v>2750</v>
      </c>
      <c r="G493" s="113">
        <v>0</v>
      </c>
      <c r="H493" s="113">
        <v>1</v>
      </c>
    </row>
    <row r="494" spans="1:9" x14ac:dyDescent="0.35">
      <c r="A494" t="s">
        <v>1737</v>
      </c>
      <c r="B494" t="s">
        <v>479</v>
      </c>
      <c r="C494">
        <v>24</v>
      </c>
      <c r="D494">
        <v>0</v>
      </c>
      <c r="E494" t="s">
        <v>2749</v>
      </c>
      <c r="F494" t="s">
        <v>2750</v>
      </c>
      <c r="G494" s="113">
        <v>0</v>
      </c>
      <c r="H494" s="113">
        <v>1</v>
      </c>
    </row>
    <row r="495" spans="1:9" x14ac:dyDescent="0.35">
      <c r="A495" t="s">
        <v>2989</v>
      </c>
      <c r="C495">
        <v>317</v>
      </c>
      <c r="D495">
        <v>0</v>
      </c>
      <c r="E495" t="s">
        <v>2775</v>
      </c>
      <c r="F495" t="s">
        <v>2745</v>
      </c>
      <c r="G495" s="113">
        <v>0.1008</v>
      </c>
      <c r="H495" s="113">
        <v>1</v>
      </c>
    </row>
    <row r="496" spans="1:9" x14ac:dyDescent="0.35">
      <c r="A496" t="s">
        <v>1738</v>
      </c>
      <c r="B496" t="s">
        <v>480</v>
      </c>
      <c r="C496">
        <v>24</v>
      </c>
      <c r="D496">
        <v>0</v>
      </c>
      <c r="E496" t="s">
        <v>2775</v>
      </c>
      <c r="F496" t="s">
        <v>2776</v>
      </c>
      <c r="G496" s="113">
        <v>0</v>
      </c>
      <c r="H496" s="113">
        <v>1</v>
      </c>
    </row>
    <row r="497" spans="1:8" x14ac:dyDescent="0.35">
      <c r="A497" t="s">
        <v>1740</v>
      </c>
      <c r="B497" t="s">
        <v>482</v>
      </c>
      <c r="C497">
        <v>20</v>
      </c>
      <c r="D497">
        <v>0</v>
      </c>
      <c r="E497" t="s">
        <v>2775</v>
      </c>
      <c r="F497" t="s">
        <v>2776</v>
      </c>
      <c r="G497" s="113">
        <v>0</v>
      </c>
      <c r="H497" s="113">
        <v>1</v>
      </c>
    </row>
    <row r="498" spans="1:8" x14ac:dyDescent="0.35">
      <c r="A498" t="s">
        <v>1739</v>
      </c>
      <c r="B498" t="s">
        <v>481</v>
      </c>
      <c r="C498">
        <v>22</v>
      </c>
      <c r="D498">
        <v>0</v>
      </c>
      <c r="E498" t="s">
        <v>2715</v>
      </c>
      <c r="F498" t="s">
        <v>2745</v>
      </c>
      <c r="G498" s="113">
        <v>1</v>
      </c>
      <c r="H498" s="113">
        <v>1</v>
      </c>
    </row>
    <row r="499" spans="1:8" x14ac:dyDescent="0.35">
      <c r="A499" t="s">
        <v>2990</v>
      </c>
      <c r="C499">
        <v>60</v>
      </c>
      <c r="D499">
        <v>0</v>
      </c>
      <c r="E499" t="s">
        <v>2770</v>
      </c>
      <c r="F499" t="s">
        <v>2765</v>
      </c>
      <c r="G499" s="113">
        <v>0</v>
      </c>
      <c r="H499" s="113">
        <v>1</v>
      </c>
    </row>
    <row r="500" spans="1:8" x14ac:dyDescent="0.35">
      <c r="A500" t="s">
        <v>1741</v>
      </c>
      <c r="B500" t="s">
        <v>483</v>
      </c>
      <c r="C500">
        <v>30</v>
      </c>
      <c r="D500">
        <v>0</v>
      </c>
      <c r="E500" t="s">
        <v>2770</v>
      </c>
      <c r="F500" t="s">
        <v>2765</v>
      </c>
      <c r="G500" s="113">
        <v>0</v>
      </c>
      <c r="H500" s="113">
        <v>1</v>
      </c>
    </row>
    <row r="501" spans="1:8" x14ac:dyDescent="0.35">
      <c r="A501" t="s">
        <v>1742</v>
      </c>
      <c r="B501" t="s">
        <v>484</v>
      </c>
      <c r="C501">
        <v>30</v>
      </c>
      <c r="D501">
        <v>0</v>
      </c>
      <c r="E501" t="s">
        <v>2770</v>
      </c>
      <c r="F501" t="s">
        <v>2765</v>
      </c>
      <c r="G501" s="113">
        <v>0</v>
      </c>
      <c r="H501" s="113">
        <v>1</v>
      </c>
    </row>
    <row r="502" spans="1:8" x14ac:dyDescent="0.35">
      <c r="A502" t="s">
        <v>2991</v>
      </c>
      <c r="C502">
        <v>49</v>
      </c>
      <c r="D502">
        <v>0</v>
      </c>
      <c r="E502" t="s">
        <v>2770</v>
      </c>
      <c r="F502" t="s">
        <v>2765</v>
      </c>
      <c r="G502" s="113">
        <v>0</v>
      </c>
      <c r="H502" s="113">
        <v>1</v>
      </c>
    </row>
    <row r="503" spans="1:8" x14ac:dyDescent="0.35">
      <c r="A503" t="s">
        <v>1745</v>
      </c>
      <c r="B503" t="s">
        <v>487</v>
      </c>
      <c r="C503">
        <v>25</v>
      </c>
      <c r="D503">
        <v>0</v>
      </c>
      <c r="E503" t="s">
        <v>2770</v>
      </c>
      <c r="F503" t="s">
        <v>2765</v>
      </c>
      <c r="G503" s="113">
        <v>0</v>
      </c>
      <c r="H503" s="113">
        <v>1</v>
      </c>
    </row>
    <row r="504" spans="1:8" x14ac:dyDescent="0.35">
      <c r="A504" t="s">
        <v>1744</v>
      </c>
      <c r="B504" t="s">
        <v>486</v>
      </c>
      <c r="C504">
        <v>25</v>
      </c>
      <c r="D504">
        <v>0</v>
      </c>
      <c r="E504" t="s">
        <v>2770</v>
      </c>
      <c r="F504" t="s">
        <v>2765</v>
      </c>
      <c r="G504" s="113">
        <v>0</v>
      </c>
      <c r="H504" s="113">
        <v>1</v>
      </c>
    </row>
    <row r="505" spans="1:8" x14ac:dyDescent="0.35">
      <c r="A505" t="s">
        <v>1743</v>
      </c>
      <c r="B505" t="s">
        <v>485</v>
      </c>
      <c r="C505">
        <v>25</v>
      </c>
      <c r="D505">
        <v>0</v>
      </c>
      <c r="E505" t="s">
        <v>2770</v>
      </c>
      <c r="F505" t="s">
        <v>2765</v>
      </c>
      <c r="G505" s="113">
        <v>0</v>
      </c>
      <c r="H505" s="113">
        <v>1</v>
      </c>
    </row>
    <row r="506" spans="1:8" x14ac:dyDescent="0.35">
      <c r="A506" t="s">
        <v>2992</v>
      </c>
      <c r="C506">
        <v>306</v>
      </c>
      <c r="D506">
        <v>0</v>
      </c>
      <c r="E506" t="s">
        <v>2744</v>
      </c>
      <c r="F506" t="s">
        <v>2810</v>
      </c>
      <c r="G506" s="113">
        <v>0.22339999999999999</v>
      </c>
      <c r="H506" s="113">
        <v>1</v>
      </c>
    </row>
    <row r="507" spans="1:8" x14ac:dyDescent="0.35">
      <c r="A507" t="s">
        <v>1751</v>
      </c>
      <c r="B507" t="s">
        <v>493</v>
      </c>
      <c r="C507">
        <v>20</v>
      </c>
      <c r="D507">
        <v>0</v>
      </c>
      <c r="E507" t="s">
        <v>2744</v>
      </c>
      <c r="F507" t="s">
        <v>2717</v>
      </c>
      <c r="G507" s="113">
        <v>0</v>
      </c>
      <c r="H507" s="113">
        <v>1</v>
      </c>
    </row>
    <row r="508" spans="1:8" x14ac:dyDescent="0.35">
      <c r="A508" t="s">
        <v>1746</v>
      </c>
      <c r="B508" t="s">
        <v>488</v>
      </c>
      <c r="C508">
        <v>25</v>
      </c>
      <c r="D508">
        <v>0</v>
      </c>
      <c r="E508" t="s">
        <v>2775</v>
      </c>
      <c r="F508" t="s">
        <v>2776</v>
      </c>
      <c r="G508" s="113">
        <v>0</v>
      </c>
      <c r="H508" s="113">
        <v>1</v>
      </c>
    </row>
    <row r="509" spans="1:8" x14ac:dyDescent="0.35">
      <c r="A509" t="s">
        <v>1752</v>
      </c>
      <c r="B509" t="s">
        <v>494</v>
      </c>
      <c r="C509">
        <v>28</v>
      </c>
      <c r="D509">
        <v>0</v>
      </c>
      <c r="E509" t="s">
        <v>2775</v>
      </c>
      <c r="F509" t="s">
        <v>2776</v>
      </c>
      <c r="G509" s="113">
        <v>0</v>
      </c>
      <c r="H509" s="113">
        <v>1</v>
      </c>
    </row>
    <row r="510" spans="1:8" x14ac:dyDescent="0.35">
      <c r="A510" t="s">
        <v>1748</v>
      </c>
      <c r="B510" t="s">
        <v>490</v>
      </c>
      <c r="C510">
        <v>18</v>
      </c>
      <c r="D510">
        <v>0</v>
      </c>
      <c r="E510" t="s">
        <v>2714</v>
      </c>
      <c r="F510" t="s">
        <v>2742</v>
      </c>
      <c r="G510" s="113">
        <v>0</v>
      </c>
      <c r="H510" s="113">
        <v>1</v>
      </c>
    </row>
    <row r="511" spans="1:8" x14ac:dyDescent="0.35">
      <c r="A511" t="s">
        <v>1750</v>
      </c>
      <c r="B511" t="s">
        <v>492</v>
      </c>
      <c r="C511">
        <v>18</v>
      </c>
      <c r="D511">
        <v>0</v>
      </c>
      <c r="E511" t="s">
        <v>2777</v>
      </c>
      <c r="F511" t="s">
        <v>2774</v>
      </c>
      <c r="G511" s="113">
        <v>1</v>
      </c>
      <c r="H511" s="113">
        <v>1</v>
      </c>
    </row>
    <row r="512" spans="1:8" x14ac:dyDescent="0.35">
      <c r="A512" t="s">
        <v>1747</v>
      </c>
      <c r="B512" t="s">
        <v>489</v>
      </c>
      <c r="C512">
        <v>20</v>
      </c>
      <c r="D512">
        <v>0</v>
      </c>
      <c r="E512" t="s">
        <v>2778</v>
      </c>
      <c r="F512" t="s">
        <v>2810</v>
      </c>
      <c r="G512" s="113">
        <v>1</v>
      </c>
      <c r="H512" s="113">
        <v>1</v>
      </c>
    </row>
    <row r="513" spans="1:9" x14ac:dyDescent="0.35">
      <c r="A513" t="s">
        <v>1749</v>
      </c>
      <c r="B513" t="s">
        <v>491</v>
      </c>
      <c r="C513">
        <v>28</v>
      </c>
      <c r="D513">
        <v>0</v>
      </c>
      <c r="E513" t="s">
        <v>2778</v>
      </c>
      <c r="F513" t="s">
        <v>2810</v>
      </c>
      <c r="G513" s="113">
        <v>1</v>
      </c>
      <c r="H513" s="113">
        <v>1</v>
      </c>
    </row>
    <row r="514" spans="1:9" x14ac:dyDescent="0.35">
      <c r="A514" t="s">
        <v>2993</v>
      </c>
      <c r="C514">
        <v>55</v>
      </c>
      <c r="D514">
        <v>0</v>
      </c>
      <c r="E514" t="s">
        <v>2761</v>
      </c>
      <c r="F514" t="s">
        <v>2776</v>
      </c>
      <c r="G514" s="113">
        <v>0</v>
      </c>
      <c r="H514" s="113">
        <v>1</v>
      </c>
    </row>
    <row r="515" spans="1:9" x14ac:dyDescent="0.35">
      <c r="A515" t="s">
        <v>1754</v>
      </c>
      <c r="B515" t="s">
        <v>497</v>
      </c>
      <c r="C515">
        <v>55</v>
      </c>
      <c r="D515">
        <v>0</v>
      </c>
      <c r="E515" t="s">
        <v>2761</v>
      </c>
      <c r="F515" t="s">
        <v>2784</v>
      </c>
      <c r="G515" s="113">
        <v>0</v>
      </c>
      <c r="H515" s="113">
        <v>1</v>
      </c>
    </row>
    <row r="516" spans="1:9" x14ac:dyDescent="0.35">
      <c r="A516" t="s">
        <v>1753</v>
      </c>
      <c r="B516" t="s">
        <v>496</v>
      </c>
      <c r="C516">
        <v>20</v>
      </c>
      <c r="D516">
        <v>0</v>
      </c>
      <c r="E516" t="s">
        <v>2775</v>
      </c>
      <c r="F516" t="s">
        <v>2776</v>
      </c>
      <c r="G516" s="113">
        <v>0</v>
      </c>
      <c r="H516" s="113">
        <v>1</v>
      </c>
    </row>
    <row r="517" spans="1:9" x14ac:dyDescent="0.35">
      <c r="A517" t="s">
        <v>2994</v>
      </c>
      <c r="C517">
        <v>343</v>
      </c>
      <c r="D517">
        <v>92</v>
      </c>
      <c r="E517" t="s">
        <v>2714</v>
      </c>
      <c r="F517" s="112">
        <v>46416</v>
      </c>
      <c r="G517" s="22">
        <v>2.7400000000000001E-2</v>
      </c>
      <c r="H517" s="22">
        <v>0.20469999999999999</v>
      </c>
      <c r="I517">
        <v>26</v>
      </c>
    </row>
    <row r="518" spans="1:9" x14ac:dyDescent="0.35">
      <c r="A518" t="s">
        <v>2995</v>
      </c>
      <c r="C518">
        <v>70</v>
      </c>
      <c r="D518">
        <v>70</v>
      </c>
      <c r="E518" s="112">
        <v>46325</v>
      </c>
      <c r="F518" s="112">
        <v>46394</v>
      </c>
      <c r="G518" s="22">
        <v>0</v>
      </c>
      <c r="H518" s="113">
        <v>0</v>
      </c>
      <c r="I518">
        <v>36</v>
      </c>
    </row>
    <row r="519" spans="1:9" x14ac:dyDescent="0.35">
      <c r="A519" t="s">
        <v>1755</v>
      </c>
      <c r="B519" t="s">
        <v>499</v>
      </c>
      <c r="C519">
        <v>70</v>
      </c>
      <c r="D519">
        <v>70</v>
      </c>
      <c r="E519" s="112">
        <v>46325</v>
      </c>
      <c r="F519" s="112">
        <v>46394</v>
      </c>
      <c r="G519" s="113">
        <v>0</v>
      </c>
      <c r="H519" s="113">
        <v>0</v>
      </c>
      <c r="I519">
        <v>26</v>
      </c>
    </row>
    <row r="520" spans="1:9" x14ac:dyDescent="0.35">
      <c r="A520" t="s">
        <v>1756</v>
      </c>
      <c r="B520" t="s">
        <v>500</v>
      </c>
      <c r="C520">
        <v>50</v>
      </c>
      <c r="D520">
        <v>50</v>
      </c>
      <c r="E520" s="112">
        <v>46325</v>
      </c>
      <c r="F520" s="112">
        <v>46374</v>
      </c>
      <c r="G520" s="113">
        <v>0</v>
      </c>
      <c r="H520" s="113">
        <v>0</v>
      </c>
      <c r="I520">
        <v>56</v>
      </c>
    </row>
    <row r="521" spans="1:9" x14ac:dyDescent="0.35">
      <c r="A521" t="s">
        <v>1757</v>
      </c>
      <c r="B521" t="s">
        <v>501</v>
      </c>
      <c r="C521">
        <v>50</v>
      </c>
      <c r="D521">
        <v>50</v>
      </c>
      <c r="E521" s="112">
        <v>46327</v>
      </c>
      <c r="F521" s="112">
        <v>46376</v>
      </c>
      <c r="G521" s="113">
        <v>0</v>
      </c>
      <c r="H521" s="113">
        <v>0</v>
      </c>
      <c r="I521">
        <v>54</v>
      </c>
    </row>
    <row r="522" spans="1:9" x14ac:dyDescent="0.35">
      <c r="A522" t="s">
        <v>2996</v>
      </c>
      <c r="C522">
        <v>65</v>
      </c>
      <c r="D522">
        <v>65</v>
      </c>
      <c r="E522" s="112">
        <v>46325</v>
      </c>
      <c r="F522" s="112">
        <v>46389</v>
      </c>
      <c r="G522" s="22">
        <v>0</v>
      </c>
      <c r="H522" s="113">
        <v>0</v>
      </c>
      <c r="I522">
        <v>46</v>
      </c>
    </row>
    <row r="523" spans="1:9" x14ac:dyDescent="0.35">
      <c r="A523" t="s">
        <v>1758</v>
      </c>
      <c r="B523" t="s">
        <v>503</v>
      </c>
      <c r="C523">
        <v>65</v>
      </c>
      <c r="D523">
        <v>65</v>
      </c>
      <c r="E523" s="112">
        <v>46325</v>
      </c>
      <c r="F523" s="112">
        <v>46389</v>
      </c>
      <c r="G523" s="22">
        <v>0</v>
      </c>
      <c r="H523" s="113">
        <v>0</v>
      </c>
      <c r="I523">
        <v>46</v>
      </c>
    </row>
    <row r="524" spans="1:9" x14ac:dyDescent="0.35">
      <c r="A524" t="s">
        <v>2997</v>
      </c>
      <c r="C524">
        <v>70</v>
      </c>
      <c r="D524">
        <v>70</v>
      </c>
      <c r="E524" s="112">
        <v>46325</v>
      </c>
      <c r="F524" s="112">
        <v>46394</v>
      </c>
      <c r="G524" s="22">
        <v>0</v>
      </c>
      <c r="H524" s="113">
        <v>0</v>
      </c>
      <c r="I524">
        <v>39</v>
      </c>
    </row>
    <row r="525" spans="1:9" x14ac:dyDescent="0.35">
      <c r="A525" t="s">
        <v>1759</v>
      </c>
      <c r="B525" t="s">
        <v>504</v>
      </c>
      <c r="C525">
        <v>65</v>
      </c>
      <c r="D525">
        <v>65</v>
      </c>
      <c r="E525" s="112">
        <v>46325</v>
      </c>
      <c r="F525" s="112">
        <v>46389</v>
      </c>
      <c r="G525" s="22">
        <v>0</v>
      </c>
      <c r="H525" s="113">
        <v>0</v>
      </c>
      <c r="I525">
        <v>13</v>
      </c>
    </row>
    <row r="526" spans="1:9" x14ac:dyDescent="0.35">
      <c r="A526" t="s">
        <v>1760</v>
      </c>
      <c r="B526" t="s">
        <v>505</v>
      </c>
      <c r="C526">
        <v>65</v>
      </c>
      <c r="D526">
        <v>65</v>
      </c>
      <c r="E526" s="112">
        <v>46325</v>
      </c>
      <c r="F526" s="112">
        <v>46389</v>
      </c>
      <c r="G526" s="22">
        <v>0</v>
      </c>
      <c r="H526" s="113">
        <v>0</v>
      </c>
      <c r="I526">
        <v>36</v>
      </c>
    </row>
    <row r="527" spans="1:9" x14ac:dyDescent="0.35">
      <c r="A527" t="s">
        <v>1761</v>
      </c>
      <c r="B527" t="s">
        <v>506</v>
      </c>
      <c r="C527">
        <v>70</v>
      </c>
      <c r="D527">
        <v>70</v>
      </c>
      <c r="E527" s="112">
        <v>46325</v>
      </c>
      <c r="F527" s="112">
        <v>46394</v>
      </c>
      <c r="G527" s="113">
        <v>0</v>
      </c>
      <c r="H527" s="113">
        <v>0</v>
      </c>
      <c r="I527">
        <v>39</v>
      </c>
    </row>
    <row r="528" spans="1:9" x14ac:dyDescent="0.35">
      <c r="A528" t="s">
        <v>2998</v>
      </c>
      <c r="C528">
        <v>90</v>
      </c>
      <c r="D528">
        <v>79</v>
      </c>
      <c r="E528" s="112" t="s">
        <v>2835</v>
      </c>
      <c r="F528" s="112">
        <v>46403</v>
      </c>
      <c r="G528" s="22">
        <v>4.3999999999999997E-2</v>
      </c>
      <c r="H528" s="113">
        <v>6.7900000000000002E-2</v>
      </c>
      <c r="I528">
        <v>11</v>
      </c>
    </row>
    <row r="529" spans="1:9" x14ac:dyDescent="0.35">
      <c r="A529" t="s">
        <v>1762</v>
      </c>
      <c r="B529" t="s">
        <v>507</v>
      </c>
      <c r="C529">
        <v>90</v>
      </c>
      <c r="D529">
        <v>79</v>
      </c>
      <c r="E529" s="112" t="s">
        <v>2835</v>
      </c>
      <c r="F529" s="112">
        <v>46403</v>
      </c>
      <c r="G529" s="22">
        <v>7.7799999999999994E-2</v>
      </c>
      <c r="H529" s="113">
        <v>0.12</v>
      </c>
      <c r="I529">
        <v>11</v>
      </c>
    </row>
    <row r="530" spans="1:9" x14ac:dyDescent="0.35">
      <c r="A530" t="s">
        <v>1763</v>
      </c>
      <c r="B530" t="s">
        <v>508</v>
      </c>
      <c r="C530">
        <v>70</v>
      </c>
      <c r="D530">
        <v>70</v>
      </c>
      <c r="E530" s="112">
        <v>46325</v>
      </c>
      <c r="F530" s="112">
        <v>46394</v>
      </c>
      <c r="G530" s="22">
        <v>0</v>
      </c>
      <c r="H530" s="113">
        <v>0</v>
      </c>
      <c r="I530">
        <v>19</v>
      </c>
    </row>
    <row r="531" spans="1:9" x14ac:dyDescent="0.35">
      <c r="A531" t="s">
        <v>2999</v>
      </c>
      <c r="C531">
        <v>92</v>
      </c>
      <c r="D531">
        <v>50</v>
      </c>
      <c r="E531" t="s">
        <v>2811</v>
      </c>
      <c r="F531" s="112">
        <v>46374</v>
      </c>
      <c r="G531" s="22">
        <v>0.27910000000000001</v>
      </c>
      <c r="H531" s="22">
        <v>0.4093</v>
      </c>
      <c r="I531">
        <v>47</v>
      </c>
    </row>
    <row r="532" spans="1:9" x14ac:dyDescent="0.35">
      <c r="A532" t="s">
        <v>1765</v>
      </c>
      <c r="B532" t="s">
        <v>510</v>
      </c>
      <c r="C532">
        <v>60</v>
      </c>
      <c r="D532">
        <v>0</v>
      </c>
      <c r="E532" t="s">
        <v>2811</v>
      </c>
      <c r="F532" s="112" t="s">
        <v>2836</v>
      </c>
      <c r="G532" s="22">
        <v>0.7</v>
      </c>
      <c r="H532" s="113">
        <v>1</v>
      </c>
    </row>
    <row r="533" spans="1:9" x14ac:dyDescent="0.35">
      <c r="A533" t="s">
        <v>1764</v>
      </c>
      <c r="B533" t="s">
        <v>509</v>
      </c>
      <c r="C533">
        <v>50</v>
      </c>
      <c r="D533">
        <v>33</v>
      </c>
      <c r="E533" s="112" t="s">
        <v>2835</v>
      </c>
      <c r="F533" s="112">
        <v>46357</v>
      </c>
      <c r="G533" s="113">
        <v>0.14000000000000001</v>
      </c>
      <c r="H533" s="113">
        <v>0.35</v>
      </c>
      <c r="I533">
        <v>57</v>
      </c>
    </row>
    <row r="534" spans="1:9" x14ac:dyDescent="0.35">
      <c r="A534" t="s">
        <v>1766</v>
      </c>
      <c r="B534" t="s">
        <v>511</v>
      </c>
      <c r="C534">
        <v>50</v>
      </c>
      <c r="D534">
        <v>50</v>
      </c>
      <c r="E534" s="112">
        <v>46325</v>
      </c>
      <c r="F534" s="112">
        <v>46374</v>
      </c>
      <c r="G534" s="113">
        <v>0</v>
      </c>
      <c r="H534" s="113">
        <v>0</v>
      </c>
      <c r="I534">
        <v>25</v>
      </c>
    </row>
    <row r="535" spans="1:9" x14ac:dyDescent="0.35">
      <c r="A535" t="s">
        <v>3000</v>
      </c>
      <c r="C535">
        <v>92</v>
      </c>
      <c r="D535">
        <v>92</v>
      </c>
      <c r="E535" s="112">
        <v>46325</v>
      </c>
      <c r="F535" s="112">
        <v>46416</v>
      </c>
      <c r="G535" s="22">
        <v>0</v>
      </c>
      <c r="H535" s="113">
        <v>0</v>
      </c>
      <c r="I535">
        <v>26</v>
      </c>
    </row>
    <row r="536" spans="1:9" x14ac:dyDescent="0.35">
      <c r="A536" t="s">
        <v>1773</v>
      </c>
      <c r="B536" t="s">
        <v>518</v>
      </c>
      <c r="C536">
        <v>90</v>
      </c>
      <c r="D536">
        <v>90</v>
      </c>
      <c r="E536" s="112">
        <v>46325</v>
      </c>
      <c r="F536" s="112">
        <v>46414</v>
      </c>
      <c r="G536" s="22">
        <v>0</v>
      </c>
      <c r="H536" s="113">
        <v>0</v>
      </c>
      <c r="I536">
        <v>3</v>
      </c>
    </row>
    <row r="537" spans="1:9" x14ac:dyDescent="0.35">
      <c r="A537" t="s">
        <v>1767</v>
      </c>
      <c r="B537" t="s">
        <v>512</v>
      </c>
      <c r="C537">
        <v>40</v>
      </c>
      <c r="D537">
        <v>40</v>
      </c>
      <c r="E537" s="112">
        <v>46325</v>
      </c>
      <c r="F537" s="112">
        <v>46364</v>
      </c>
      <c r="G537" s="113">
        <v>0</v>
      </c>
      <c r="H537" s="113">
        <v>0</v>
      </c>
      <c r="I537">
        <v>35</v>
      </c>
    </row>
    <row r="538" spans="1:9" x14ac:dyDescent="0.35">
      <c r="A538" t="s">
        <v>1768</v>
      </c>
      <c r="B538" t="s">
        <v>513</v>
      </c>
      <c r="C538">
        <v>40</v>
      </c>
      <c r="D538">
        <v>40</v>
      </c>
      <c r="E538" s="112">
        <v>46325</v>
      </c>
      <c r="F538" s="112">
        <v>46364</v>
      </c>
      <c r="G538" s="113">
        <v>0</v>
      </c>
      <c r="H538" s="113">
        <v>0</v>
      </c>
      <c r="I538">
        <v>66</v>
      </c>
    </row>
    <row r="539" spans="1:9" x14ac:dyDescent="0.35">
      <c r="A539" t="s">
        <v>1770</v>
      </c>
      <c r="B539" t="s">
        <v>515</v>
      </c>
      <c r="C539">
        <v>40</v>
      </c>
      <c r="D539">
        <v>40</v>
      </c>
      <c r="E539" s="112">
        <v>46325</v>
      </c>
      <c r="F539" s="112">
        <v>46364</v>
      </c>
      <c r="G539" s="113">
        <v>0</v>
      </c>
      <c r="H539" s="113">
        <v>0</v>
      </c>
      <c r="I539">
        <v>71</v>
      </c>
    </row>
    <row r="540" spans="1:9" x14ac:dyDescent="0.35">
      <c r="A540" t="s">
        <v>1771</v>
      </c>
      <c r="B540" t="s">
        <v>516</v>
      </c>
      <c r="C540">
        <v>35</v>
      </c>
      <c r="D540">
        <v>35</v>
      </c>
      <c r="E540" s="112">
        <v>46325</v>
      </c>
      <c r="F540" s="112">
        <v>46359</v>
      </c>
      <c r="G540" s="22">
        <v>0</v>
      </c>
      <c r="H540" s="113">
        <v>0</v>
      </c>
      <c r="I540">
        <v>75</v>
      </c>
    </row>
    <row r="541" spans="1:9" x14ac:dyDescent="0.35">
      <c r="A541" t="s">
        <v>1769</v>
      </c>
      <c r="B541" t="s">
        <v>514</v>
      </c>
      <c r="C541">
        <v>90</v>
      </c>
      <c r="D541">
        <v>90</v>
      </c>
      <c r="E541" s="112">
        <v>46327</v>
      </c>
      <c r="F541" s="112">
        <v>46416</v>
      </c>
      <c r="G541" s="22">
        <v>0</v>
      </c>
      <c r="H541" s="113">
        <v>0</v>
      </c>
      <c r="I541">
        <v>21</v>
      </c>
    </row>
    <row r="542" spans="1:9" x14ac:dyDescent="0.35">
      <c r="A542" t="s">
        <v>1772</v>
      </c>
      <c r="B542" t="s">
        <v>517</v>
      </c>
      <c r="C542">
        <v>90</v>
      </c>
      <c r="D542">
        <v>90</v>
      </c>
      <c r="E542" s="112">
        <v>46327</v>
      </c>
      <c r="F542" s="112">
        <v>46416</v>
      </c>
      <c r="G542" s="22">
        <v>0</v>
      </c>
      <c r="H542" s="113">
        <v>0</v>
      </c>
      <c r="I542">
        <v>26</v>
      </c>
    </row>
    <row r="543" spans="1:9" x14ac:dyDescent="0.35">
      <c r="A543" t="s">
        <v>3001</v>
      </c>
      <c r="C543">
        <v>301</v>
      </c>
      <c r="D543">
        <v>60</v>
      </c>
      <c r="E543" t="s">
        <v>2714</v>
      </c>
      <c r="F543" s="112">
        <v>46384</v>
      </c>
      <c r="G543" s="22">
        <v>0</v>
      </c>
      <c r="H543" s="22">
        <v>0.37469999999999998</v>
      </c>
      <c r="I543">
        <v>53</v>
      </c>
    </row>
    <row r="544" spans="1:9" x14ac:dyDescent="0.35">
      <c r="A544" t="s">
        <v>1775</v>
      </c>
      <c r="B544" t="s">
        <v>521</v>
      </c>
      <c r="C544">
        <v>91</v>
      </c>
      <c r="D544">
        <v>54</v>
      </c>
      <c r="E544" t="s">
        <v>2714</v>
      </c>
      <c r="F544" s="112">
        <v>46378</v>
      </c>
      <c r="G544" s="22">
        <v>0</v>
      </c>
      <c r="H544" s="22">
        <v>0.41120000000000001</v>
      </c>
      <c r="I544">
        <v>-22</v>
      </c>
    </row>
    <row r="545" spans="1:9" x14ac:dyDescent="0.35">
      <c r="A545" t="s">
        <v>1774</v>
      </c>
      <c r="B545" t="s">
        <v>520</v>
      </c>
      <c r="C545">
        <v>60</v>
      </c>
      <c r="D545">
        <v>60</v>
      </c>
      <c r="E545" s="112">
        <v>46325</v>
      </c>
      <c r="F545" s="112">
        <v>46384</v>
      </c>
      <c r="G545" s="113">
        <v>0</v>
      </c>
      <c r="H545" s="113">
        <v>0</v>
      </c>
      <c r="I545">
        <v>53</v>
      </c>
    </row>
    <row r="546" spans="1:9" x14ac:dyDescent="0.35">
      <c r="A546" t="s">
        <v>3002</v>
      </c>
      <c r="C546">
        <v>347</v>
      </c>
      <c r="D546">
        <v>80</v>
      </c>
      <c r="E546" t="s">
        <v>2738</v>
      </c>
      <c r="F546" s="112">
        <v>46404</v>
      </c>
      <c r="G546" s="22">
        <v>9.6600000000000005E-2</v>
      </c>
      <c r="H546" s="22">
        <v>0.62639999999999996</v>
      </c>
      <c r="I546">
        <v>73</v>
      </c>
    </row>
    <row r="547" spans="1:9" x14ac:dyDescent="0.35">
      <c r="A547" t="s">
        <v>3003</v>
      </c>
      <c r="C547">
        <v>325</v>
      </c>
      <c r="D547">
        <v>20</v>
      </c>
      <c r="E547" t="s">
        <v>2738</v>
      </c>
      <c r="F547" s="112">
        <v>46344</v>
      </c>
      <c r="G547" s="113">
        <v>9.5399999999999999E-2</v>
      </c>
      <c r="H547" s="22">
        <v>0.62649999999999995</v>
      </c>
      <c r="I547">
        <v>133</v>
      </c>
    </row>
    <row r="548" spans="1:9" x14ac:dyDescent="0.35">
      <c r="A548" t="s">
        <v>3004</v>
      </c>
      <c r="C548">
        <v>213</v>
      </c>
      <c r="D548">
        <v>2</v>
      </c>
      <c r="E548" t="s">
        <v>2738</v>
      </c>
      <c r="F548" s="112">
        <v>46327</v>
      </c>
      <c r="G548" s="113">
        <v>0.1295</v>
      </c>
      <c r="H548" s="22">
        <v>0.99839999999999995</v>
      </c>
      <c r="I548">
        <v>111</v>
      </c>
    </row>
    <row r="549" spans="1:9" x14ac:dyDescent="0.35">
      <c r="A549" t="s">
        <v>3005</v>
      </c>
      <c r="C549">
        <v>30</v>
      </c>
      <c r="D549">
        <v>0</v>
      </c>
      <c r="E549" t="s">
        <v>2738</v>
      </c>
      <c r="F549" t="s">
        <v>2746</v>
      </c>
      <c r="G549" s="113">
        <v>0.15770000000000001</v>
      </c>
      <c r="H549" s="113">
        <v>1</v>
      </c>
    </row>
    <row r="550" spans="1:9" x14ac:dyDescent="0.35">
      <c r="A550" t="s">
        <v>1776</v>
      </c>
      <c r="B550" t="s">
        <v>523</v>
      </c>
      <c r="C550">
        <v>16</v>
      </c>
      <c r="D550">
        <v>0</v>
      </c>
      <c r="E550" t="s">
        <v>2738</v>
      </c>
      <c r="F550" t="s">
        <v>2746</v>
      </c>
      <c r="G550" s="113">
        <v>0.1875</v>
      </c>
      <c r="H550" s="113">
        <v>1</v>
      </c>
    </row>
    <row r="551" spans="1:9" x14ac:dyDescent="0.35">
      <c r="A551" t="s">
        <v>1777</v>
      </c>
      <c r="B551" t="s">
        <v>524</v>
      </c>
      <c r="C551">
        <v>14</v>
      </c>
      <c r="D551">
        <v>0</v>
      </c>
      <c r="E551" t="s">
        <v>2728</v>
      </c>
      <c r="F551" t="s">
        <v>2746</v>
      </c>
      <c r="G551" s="113">
        <v>0</v>
      </c>
      <c r="H551" s="113">
        <v>1</v>
      </c>
    </row>
    <row r="552" spans="1:9" x14ac:dyDescent="0.35">
      <c r="A552" t="s">
        <v>3006</v>
      </c>
      <c r="C552">
        <v>193</v>
      </c>
      <c r="D552">
        <v>0</v>
      </c>
      <c r="E552" t="s">
        <v>2739</v>
      </c>
      <c r="F552" s="112" t="s">
        <v>2836</v>
      </c>
      <c r="G552" s="113">
        <v>0.49230000000000002</v>
      </c>
      <c r="H552" s="22">
        <v>1</v>
      </c>
    </row>
    <row r="553" spans="1:9" x14ac:dyDescent="0.35">
      <c r="A553" t="s">
        <v>1778</v>
      </c>
      <c r="B553" t="s">
        <v>525</v>
      </c>
      <c r="C553">
        <v>20</v>
      </c>
      <c r="D553">
        <v>0</v>
      </c>
      <c r="E553" t="s">
        <v>2739</v>
      </c>
      <c r="F553" t="s">
        <v>2804</v>
      </c>
      <c r="G553" s="113">
        <v>0</v>
      </c>
      <c r="H553" s="113">
        <v>1</v>
      </c>
    </row>
    <row r="554" spans="1:9" x14ac:dyDescent="0.35">
      <c r="A554" t="s">
        <v>1779</v>
      </c>
      <c r="B554" t="s">
        <v>526</v>
      </c>
      <c r="C554">
        <v>18</v>
      </c>
      <c r="D554">
        <v>0</v>
      </c>
      <c r="E554" t="s">
        <v>2770</v>
      </c>
      <c r="F554" s="112" t="s">
        <v>2836</v>
      </c>
      <c r="G554" s="113">
        <v>0</v>
      </c>
      <c r="H554" s="113">
        <v>1</v>
      </c>
    </row>
    <row r="555" spans="1:9" x14ac:dyDescent="0.35">
      <c r="A555" t="s">
        <v>1780</v>
      </c>
      <c r="B555" t="s">
        <v>527</v>
      </c>
      <c r="C555">
        <v>16</v>
      </c>
      <c r="D555">
        <v>0</v>
      </c>
      <c r="E555" t="s">
        <v>2715</v>
      </c>
      <c r="F555" t="s">
        <v>2745</v>
      </c>
      <c r="G555" s="113">
        <v>1</v>
      </c>
      <c r="H555" s="113">
        <v>1</v>
      </c>
    </row>
    <row r="556" spans="1:9" x14ac:dyDescent="0.35">
      <c r="A556" t="s">
        <v>1783</v>
      </c>
      <c r="B556" t="s">
        <v>530</v>
      </c>
      <c r="C556">
        <v>12</v>
      </c>
      <c r="D556">
        <v>0</v>
      </c>
      <c r="E556" t="s">
        <v>2771</v>
      </c>
      <c r="F556" t="s">
        <v>2803</v>
      </c>
      <c r="G556" s="113">
        <v>1</v>
      </c>
      <c r="H556" s="113">
        <v>1</v>
      </c>
    </row>
    <row r="557" spans="1:9" x14ac:dyDescent="0.35">
      <c r="A557" t="s">
        <v>1782</v>
      </c>
      <c r="B557" t="s">
        <v>529</v>
      </c>
      <c r="C557">
        <v>16</v>
      </c>
      <c r="D557">
        <v>0</v>
      </c>
      <c r="E557" t="s">
        <v>2777</v>
      </c>
      <c r="F557" t="s">
        <v>2774</v>
      </c>
      <c r="G557" s="113">
        <v>1</v>
      </c>
      <c r="H557" s="113">
        <v>1</v>
      </c>
    </row>
    <row r="558" spans="1:9" x14ac:dyDescent="0.35">
      <c r="A558" t="s">
        <v>1781</v>
      </c>
      <c r="B558" t="s">
        <v>528</v>
      </c>
      <c r="C558">
        <v>18</v>
      </c>
      <c r="D558">
        <v>0</v>
      </c>
      <c r="E558" t="s">
        <v>2777</v>
      </c>
      <c r="F558" t="s">
        <v>2774</v>
      </c>
      <c r="G558" s="113">
        <v>1</v>
      </c>
      <c r="H558" s="113">
        <v>1</v>
      </c>
    </row>
    <row r="559" spans="1:9" x14ac:dyDescent="0.35">
      <c r="A559" t="s">
        <v>3007</v>
      </c>
      <c r="C559">
        <v>36</v>
      </c>
      <c r="D559">
        <v>0</v>
      </c>
      <c r="E559" t="s">
        <v>2728</v>
      </c>
      <c r="F559" t="s">
        <v>2733</v>
      </c>
      <c r="G559" s="113">
        <v>0</v>
      </c>
      <c r="H559" s="113">
        <v>1</v>
      </c>
    </row>
    <row r="560" spans="1:9" x14ac:dyDescent="0.35">
      <c r="A560" t="s">
        <v>1785</v>
      </c>
      <c r="B560" t="s">
        <v>532</v>
      </c>
      <c r="C560">
        <v>18</v>
      </c>
      <c r="D560">
        <v>0</v>
      </c>
      <c r="E560" t="s">
        <v>2728</v>
      </c>
      <c r="F560" t="s">
        <v>2746</v>
      </c>
      <c r="G560" s="113">
        <v>0</v>
      </c>
      <c r="H560" s="113">
        <v>1</v>
      </c>
    </row>
    <row r="561" spans="1:9" x14ac:dyDescent="0.35">
      <c r="A561" t="s">
        <v>1784</v>
      </c>
      <c r="B561" t="s">
        <v>531</v>
      </c>
      <c r="C561">
        <v>18</v>
      </c>
      <c r="D561">
        <v>0</v>
      </c>
      <c r="E561" t="s">
        <v>2732</v>
      </c>
      <c r="F561" t="s">
        <v>2733</v>
      </c>
      <c r="G561" s="113">
        <v>0</v>
      </c>
      <c r="H561" s="113">
        <v>1</v>
      </c>
    </row>
    <row r="562" spans="1:9" x14ac:dyDescent="0.35">
      <c r="A562" t="s">
        <v>3008</v>
      </c>
      <c r="C562">
        <v>20</v>
      </c>
      <c r="D562">
        <v>0</v>
      </c>
      <c r="E562" t="s">
        <v>2743</v>
      </c>
      <c r="F562" t="s">
        <v>2740</v>
      </c>
      <c r="G562" s="113">
        <v>0</v>
      </c>
      <c r="H562" s="113">
        <v>1</v>
      </c>
    </row>
    <row r="563" spans="1:9" x14ac:dyDescent="0.35">
      <c r="A563" t="s">
        <v>1786</v>
      </c>
      <c r="B563" t="s">
        <v>533</v>
      </c>
      <c r="C563">
        <v>20</v>
      </c>
      <c r="D563">
        <v>0</v>
      </c>
      <c r="E563" t="s">
        <v>2743</v>
      </c>
      <c r="F563" t="s">
        <v>2740</v>
      </c>
      <c r="G563" s="113">
        <v>0</v>
      </c>
      <c r="H563" s="113">
        <v>1</v>
      </c>
    </row>
    <row r="564" spans="1:9" x14ac:dyDescent="0.35">
      <c r="A564" t="s">
        <v>3009</v>
      </c>
      <c r="C564">
        <v>18</v>
      </c>
      <c r="D564">
        <v>0</v>
      </c>
      <c r="E564" t="s">
        <v>2716</v>
      </c>
      <c r="F564" t="s">
        <v>2740</v>
      </c>
      <c r="G564" s="113">
        <v>0</v>
      </c>
      <c r="H564" s="113">
        <v>1</v>
      </c>
    </row>
    <row r="565" spans="1:9" x14ac:dyDescent="0.35">
      <c r="A565" t="s">
        <v>1789</v>
      </c>
      <c r="B565" t="s">
        <v>536</v>
      </c>
      <c r="C565">
        <v>18</v>
      </c>
      <c r="D565">
        <v>0</v>
      </c>
      <c r="E565" t="s">
        <v>2716</v>
      </c>
      <c r="F565" t="s">
        <v>2758</v>
      </c>
      <c r="G565" s="113">
        <v>0</v>
      </c>
      <c r="H565" s="113">
        <v>1</v>
      </c>
    </row>
    <row r="566" spans="1:9" x14ac:dyDescent="0.35">
      <c r="A566" t="s">
        <v>1787</v>
      </c>
      <c r="B566" t="s">
        <v>534</v>
      </c>
      <c r="C566">
        <v>18</v>
      </c>
      <c r="D566">
        <v>0</v>
      </c>
      <c r="E566" t="s">
        <v>2743</v>
      </c>
      <c r="F566" t="s">
        <v>2740</v>
      </c>
      <c r="G566" s="113">
        <v>0</v>
      </c>
      <c r="H566" s="113">
        <v>1</v>
      </c>
    </row>
    <row r="567" spans="1:9" x14ac:dyDescent="0.35">
      <c r="A567" t="s">
        <v>1788</v>
      </c>
      <c r="B567" t="s">
        <v>535</v>
      </c>
      <c r="C567">
        <v>18</v>
      </c>
      <c r="D567">
        <v>0</v>
      </c>
      <c r="E567" t="s">
        <v>2743</v>
      </c>
      <c r="F567" t="s">
        <v>2740</v>
      </c>
      <c r="G567" s="113">
        <v>0</v>
      </c>
      <c r="H567" s="113">
        <v>1</v>
      </c>
    </row>
    <row r="568" spans="1:9" x14ac:dyDescent="0.35">
      <c r="A568" t="s">
        <v>3010</v>
      </c>
      <c r="C568">
        <v>24</v>
      </c>
      <c r="D568">
        <v>2</v>
      </c>
      <c r="E568" s="112" t="s">
        <v>2835</v>
      </c>
      <c r="F568" s="112">
        <v>46327</v>
      </c>
      <c r="G568" s="113">
        <v>0.1799</v>
      </c>
      <c r="H568" s="113">
        <v>0.98199999999999998</v>
      </c>
      <c r="I568">
        <v>111</v>
      </c>
    </row>
    <row r="569" spans="1:9" x14ac:dyDescent="0.35">
      <c r="A569" t="s">
        <v>1790</v>
      </c>
      <c r="B569" t="s">
        <v>537</v>
      </c>
      <c r="C569">
        <v>12</v>
      </c>
      <c r="D569">
        <v>2</v>
      </c>
      <c r="E569" s="112" t="s">
        <v>2835</v>
      </c>
      <c r="F569" s="112">
        <v>46327</v>
      </c>
      <c r="G569" s="113">
        <v>0.5</v>
      </c>
      <c r="H569" s="113">
        <v>0.95</v>
      </c>
      <c r="I569">
        <v>111</v>
      </c>
    </row>
    <row r="570" spans="1:9" x14ac:dyDescent="0.35">
      <c r="A570" t="s">
        <v>1791</v>
      </c>
      <c r="B570" t="s">
        <v>538</v>
      </c>
      <c r="C570">
        <v>12</v>
      </c>
      <c r="D570">
        <v>0</v>
      </c>
      <c r="E570" s="112" t="s">
        <v>2835</v>
      </c>
      <c r="F570" s="112" t="s">
        <v>2836</v>
      </c>
      <c r="G570" s="113">
        <v>0</v>
      </c>
      <c r="H570" s="113">
        <v>1</v>
      </c>
    </row>
    <row r="571" spans="1:9" x14ac:dyDescent="0.35">
      <c r="A571" t="s">
        <v>3011</v>
      </c>
      <c r="C571">
        <v>191</v>
      </c>
      <c r="D571">
        <v>14</v>
      </c>
      <c r="E571" t="s">
        <v>2738</v>
      </c>
      <c r="F571" s="112">
        <v>46344</v>
      </c>
      <c r="G571" s="113">
        <v>5.8200000000000002E-2</v>
      </c>
      <c r="H571" s="22">
        <v>0.86799999999999999</v>
      </c>
      <c r="I571">
        <v>91</v>
      </c>
    </row>
    <row r="572" spans="1:9" x14ac:dyDescent="0.35">
      <c r="A572" t="s">
        <v>3012</v>
      </c>
      <c r="C572">
        <v>26</v>
      </c>
      <c r="D572">
        <v>0</v>
      </c>
      <c r="E572" t="s">
        <v>2738</v>
      </c>
      <c r="F572" t="s">
        <v>2768</v>
      </c>
      <c r="G572" s="113">
        <v>0</v>
      </c>
      <c r="H572" s="113">
        <v>1</v>
      </c>
    </row>
    <row r="573" spans="1:9" x14ac:dyDescent="0.35">
      <c r="A573" t="s">
        <v>1792</v>
      </c>
      <c r="B573" t="s">
        <v>540</v>
      </c>
      <c r="C573">
        <v>14</v>
      </c>
      <c r="D573">
        <v>0</v>
      </c>
      <c r="E573" t="s">
        <v>2738</v>
      </c>
      <c r="F573" t="s">
        <v>2746</v>
      </c>
      <c r="G573" s="113">
        <v>0</v>
      </c>
      <c r="H573" s="113">
        <v>1</v>
      </c>
    </row>
    <row r="574" spans="1:9" x14ac:dyDescent="0.35">
      <c r="A574" t="s">
        <v>1793</v>
      </c>
      <c r="B574" t="s">
        <v>541</v>
      </c>
      <c r="C574">
        <v>14</v>
      </c>
      <c r="D574">
        <v>0</v>
      </c>
      <c r="E574" t="s">
        <v>2812</v>
      </c>
      <c r="F574" t="s">
        <v>2768</v>
      </c>
      <c r="G574" s="113">
        <v>0</v>
      </c>
      <c r="H574" s="113">
        <v>1</v>
      </c>
    </row>
    <row r="575" spans="1:9" x14ac:dyDescent="0.35">
      <c r="A575" t="s">
        <v>3013</v>
      </c>
      <c r="C575">
        <v>160</v>
      </c>
      <c r="D575">
        <v>14</v>
      </c>
      <c r="E575" t="s">
        <v>2743</v>
      </c>
      <c r="F575" s="112">
        <v>46344</v>
      </c>
      <c r="G575" s="113">
        <v>0.19170000000000001</v>
      </c>
      <c r="H575" s="22">
        <v>0.69930000000000003</v>
      </c>
      <c r="I575">
        <v>91</v>
      </c>
    </row>
    <row r="576" spans="1:9" x14ac:dyDescent="0.35">
      <c r="A576" t="s">
        <v>1794</v>
      </c>
      <c r="B576" t="s">
        <v>542</v>
      </c>
      <c r="C576">
        <v>14</v>
      </c>
      <c r="D576">
        <v>0</v>
      </c>
      <c r="E576" t="s">
        <v>2743</v>
      </c>
      <c r="F576" t="s">
        <v>2768</v>
      </c>
      <c r="G576" s="113">
        <v>0</v>
      </c>
      <c r="H576" s="113">
        <v>1</v>
      </c>
    </row>
    <row r="577" spans="1:9" x14ac:dyDescent="0.35">
      <c r="A577" t="s">
        <v>1796</v>
      </c>
      <c r="B577" t="s">
        <v>544</v>
      </c>
      <c r="C577">
        <v>14</v>
      </c>
      <c r="D577">
        <v>0</v>
      </c>
      <c r="E577" t="s">
        <v>2715</v>
      </c>
      <c r="F577" t="s">
        <v>2745</v>
      </c>
      <c r="G577" s="113">
        <v>1</v>
      </c>
      <c r="H577" s="113">
        <v>1</v>
      </c>
    </row>
    <row r="578" spans="1:9" x14ac:dyDescent="0.35">
      <c r="A578" t="s">
        <v>1797</v>
      </c>
      <c r="B578" t="s">
        <v>545</v>
      </c>
      <c r="C578">
        <v>14</v>
      </c>
      <c r="D578">
        <v>0</v>
      </c>
      <c r="E578" t="s">
        <v>2796</v>
      </c>
      <c r="F578" t="s">
        <v>2795</v>
      </c>
      <c r="G578" s="113">
        <v>1</v>
      </c>
      <c r="H578" s="113">
        <v>1</v>
      </c>
    </row>
    <row r="579" spans="1:9" x14ac:dyDescent="0.35">
      <c r="A579" t="s">
        <v>1798</v>
      </c>
      <c r="B579" t="s">
        <v>546</v>
      </c>
      <c r="C579">
        <v>14</v>
      </c>
      <c r="D579">
        <v>0</v>
      </c>
      <c r="E579" t="s">
        <v>2802</v>
      </c>
      <c r="F579" t="s">
        <v>2801</v>
      </c>
      <c r="G579" s="113">
        <v>1</v>
      </c>
      <c r="H579" s="113">
        <v>1</v>
      </c>
    </row>
    <row r="580" spans="1:9" x14ac:dyDescent="0.35">
      <c r="A580" t="s">
        <v>1795</v>
      </c>
      <c r="B580" t="s">
        <v>543</v>
      </c>
      <c r="C580">
        <v>14</v>
      </c>
      <c r="D580">
        <v>0</v>
      </c>
      <c r="E580" s="112" t="s">
        <v>2835</v>
      </c>
      <c r="F580" s="112" t="s">
        <v>2836</v>
      </c>
      <c r="G580" s="113">
        <v>0</v>
      </c>
      <c r="H580" s="113">
        <v>1</v>
      </c>
    </row>
    <row r="581" spans="1:9" x14ac:dyDescent="0.35">
      <c r="A581" t="s">
        <v>1799</v>
      </c>
      <c r="B581" t="s">
        <v>547</v>
      </c>
      <c r="C581">
        <v>14</v>
      </c>
      <c r="D581">
        <v>14</v>
      </c>
      <c r="E581" s="112">
        <v>46327</v>
      </c>
      <c r="F581" s="112">
        <v>46344</v>
      </c>
      <c r="G581" s="113">
        <v>0</v>
      </c>
      <c r="H581" s="113">
        <v>0</v>
      </c>
      <c r="I581">
        <v>91</v>
      </c>
    </row>
    <row r="582" spans="1:9" x14ac:dyDescent="0.35">
      <c r="A582" t="s">
        <v>3014</v>
      </c>
      <c r="C582">
        <v>29</v>
      </c>
      <c r="D582">
        <v>0</v>
      </c>
      <c r="E582" t="s">
        <v>2728</v>
      </c>
      <c r="F582" t="s">
        <v>2733</v>
      </c>
      <c r="G582" s="113">
        <v>0</v>
      </c>
      <c r="H582" s="113">
        <v>1</v>
      </c>
    </row>
    <row r="583" spans="1:9" x14ac:dyDescent="0.35">
      <c r="A583" t="s">
        <v>1801</v>
      </c>
      <c r="B583" t="s">
        <v>549</v>
      </c>
      <c r="C583">
        <v>14</v>
      </c>
      <c r="D583">
        <v>0</v>
      </c>
      <c r="E583" t="s">
        <v>2728</v>
      </c>
      <c r="F583" t="s">
        <v>2746</v>
      </c>
      <c r="G583" s="113">
        <v>0</v>
      </c>
      <c r="H583" s="113">
        <v>1</v>
      </c>
    </row>
    <row r="584" spans="1:9" x14ac:dyDescent="0.35">
      <c r="A584" t="s">
        <v>1800</v>
      </c>
      <c r="B584" t="s">
        <v>548</v>
      </c>
      <c r="C584">
        <v>14</v>
      </c>
      <c r="D584">
        <v>0</v>
      </c>
      <c r="E584" t="s">
        <v>2732</v>
      </c>
      <c r="F584" t="s">
        <v>2733</v>
      </c>
      <c r="G584" s="113">
        <v>0</v>
      </c>
      <c r="H584" s="113">
        <v>1</v>
      </c>
    </row>
    <row r="585" spans="1:9" x14ac:dyDescent="0.35">
      <c r="A585" t="s">
        <v>3015</v>
      </c>
      <c r="C585">
        <v>14</v>
      </c>
      <c r="D585">
        <v>0</v>
      </c>
      <c r="E585" t="s">
        <v>2743</v>
      </c>
      <c r="F585" t="s">
        <v>2765</v>
      </c>
      <c r="G585" s="113">
        <v>0</v>
      </c>
      <c r="H585" s="113">
        <v>1</v>
      </c>
    </row>
    <row r="586" spans="1:9" x14ac:dyDescent="0.35">
      <c r="A586" t="s">
        <v>1802</v>
      </c>
      <c r="B586" t="s">
        <v>550</v>
      </c>
      <c r="C586">
        <v>14</v>
      </c>
      <c r="D586">
        <v>0</v>
      </c>
      <c r="E586" t="s">
        <v>2743</v>
      </c>
      <c r="F586" t="s">
        <v>2765</v>
      </c>
      <c r="G586" s="113">
        <v>0</v>
      </c>
      <c r="H586" s="113">
        <v>1</v>
      </c>
    </row>
    <row r="587" spans="1:9" x14ac:dyDescent="0.35">
      <c r="A587" t="s">
        <v>3016</v>
      </c>
      <c r="C587">
        <v>114</v>
      </c>
      <c r="D587">
        <v>14</v>
      </c>
      <c r="E587" t="s">
        <v>2716</v>
      </c>
      <c r="F587" s="112">
        <v>46344</v>
      </c>
      <c r="G587" s="113">
        <v>0</v>
      </c>
      <c r="H587" s="22">
        <v>0.4491</v>
      </c>
      <c r="I587">
        <v>91</v>
      </c>
    </row>
    <row r="588" spans="1:9" x14ac:dyDescent="0.35">
      <c r="A588" t="s">
        <v>1805</v>
      </c>
      <c r="B588" t="s">
        <v>553</v>
      </c>
      <c r="C588">
        <v>14</v>
      </c>
      <c r="D588">
        <v>0</v>
      </c>
      <c r="E588" t="s">
        <v>2716</v>
      </c>
      <c r="F588" t="s">
        <v>2765</v>
      </c>
      <c r="G588" s="113">
        <v>0</v>
      </c>
      <c r="H588" s="113">
        <v>1</v>
      </c>
    </row>
    <row r="589" spans="1:9" x14ac:dyDescent="0.35">
      <c r="A589" t="s">
        <v>1803</v>
      </c>
      <c r="B589" t="s">
        <v>551</v>
      </c>
      <c r="C589">
        <v>14</v>
      </c>
      <c r="D589">
        <v>14</v>
      </c>
      <c r="E589" s="112">
        <v>46327</v>
      </c>
      <c r="F589" s="112">
        <v>46344</v>
      </c>
      <c r="G589" s="113">
        <v>0</v>
      </c>
      <c r="H589" s="113">
        <v>0</v>
      </c>
      <c r="I589">
        <v>91</v>
      </c>
    </row>
    <row r="590" spans="1:9" x14ac:dyDescent="0.35">
      <c r="A590" t="s">
        <v>1804</v>
      </c>
      <c r="B590" t="s">
        <v>552</v>
      </c>
      <c r="C590">
        <v>14</v>
      </c>
      <c r="D590">
        <v>14</v>
      </c>
      <c r="E590" s="112">
        <v>46327</v>
      </c>
      <c r="F590" s="112">
        <v>46344</v>
      </c>
      <c r="G590" s="113">
        <v>0</v>
      </c>
      <c r="H590" s="113">
        <v>0</v>
      </c>
      <c r="I590">
        <v>91</v>
      </c>
    </row>
    <row r="591" spans="1:9" x14ac:dyDescent="0.35">
      <c r="A591" t="s">
        <v>3017</v>
      </c>
      <c r="C591">
        <v>29</v>
      </c>
      <c r="D591">
        <v>14</v>
      </c>
      <c r="E591" t="s">
        <v>2802</v>
      </c>
      <c r="F591" s="112">
        <v>46344</v>
      </c>
      <c r="G591" s="113">
        <v>0.35980000000000001</v>
      </c>
      <c r="H591" s="22">
        <v>0.34179999999999999</v>
      </c>
      <c r="I591">
        <v>91</v>
      </c>
    </row>
    <row r="592" spans="1:9" x14ac:dyDescent="0.35">
      <c r="A592" t="s">
        <v>1806</v>
      </c>
      <c r="B592" t="s">
        <v>554</v>
      </c>
      <c r="C592">
        <v>14</v>
      </c>
      <c r="D592">
        <v>2</v>
      </c>
      <c r="E592" t="s">
        <v>2802</v>
      </c>
      <c r="F592" s="112">
        <v>46328</v>
      </c>
      <c r="G592" s="113">
        <v>1</v>
      </c>
      <c r="H592" s="113">
        <v>0.95</v>
      </c>
      <c r="I592">
        <v>103</v>
      </c>
    </row>
    <row r="593" spans="1:9" x14ac:dyDescent="0.35">
      <c r="A593" t="s">
        <v>1807</v>
      </c>
      <c r="B593" t="s">
        <v>555</v>
      </c>
      <c r="C593">
        <v>14</v>
      </c>
      <c r="D593">
        <v>14</v>
      </c>
      <c r="E593" s="112">
        <v>46327</v>
      </c>
      <c r="F593" s="112">
        <v>46344</v>
      </c>
      <c r="G593" s="113">
        <v>0</v>
      </c>
      <c r="H593" s="113">
        <v>0</v>
      </c>
      <c r="I593">
        <v>91</v>
      </c>
    </row>
    <row r="594" spans="1:9" x14ac:dyDescent="0.35">
      <c r="A594" t="s">
        <v>3018</v>
      </c>
      <c r="C594">
        <v>185</v>
      </c>
      <c r="D594">
        <v>0</v>
      </c>
      <c r="E594" t="s">
        <v>2754</v>
      </c>
      <c r="F594" s="112" t="s">
        <v>2836</v>
      </c>
      <c r="G594" s="113">
        <v>1.5E-3</v>
      </c>
      <c r="H594" s="22">
        <v>1</v>
      </c>
    </row>
    <row r="595" spans="1:9" x14ac:dyDescent="0.35">
      <c r="A595" t="s">
        <v>3019</v>
      </c>
      <c r="C595">
        <v>30</v>
      </c>
      <c r="D595">
        <v>0</v>
      </c>
      <c r="E595" t="s">
        <v>2754</v>
      </c>
      <c r="F595" t="s">
        <v>2723</v>
      </c>
      <c r="G595" s="113">
        <v>0</v>
      </c>
      <c r="H595" s="113">
        <v>1</v>
      </c>
    </row>
    <row r="596" spans="1:9" x14ac:dyDescent="0.35">
      <c r="A596" t="s">
        <v>1808</v>
      </c>
      <c r="B596" t="s">
        <v>557</v>
      </c>
      <c r="C596">
        <v>15</v>
      </c>
      <c r="D596">
        <v>0</v>
      </c>
      <c r="E596" t="s">
        <v>2754</v>
      </c>
      <c r="F596" t="s">
        <v>2733</v>
      </c>
      <c r="G596" s="113">
        <v>0</v>
      </c>
      <c r="H596" s="113">
        <v>1</v>
      </c>
    </row>
    <row r="597" spans="1:9" x14ac:dyDescent="0.35">
      <c r="A597" t="s">
        <v>1809</v>
      </c>
      <c r="B597" t="s">
        <v>558</v>
      </c>
      <c r="C597">
        <v>15</v>
      </c>
      <c r="D597">
        <v>0</v>
      </c>
      <c r="E597" t="s">
        <v>2734</v>
      </c>
      <c r="F597" t="s">
        <v>2723</v>
      </c>
      <c r="G597" s="113">
        <v>0</v>
      </c>
      <c r="H597" s="113">
        <v>1</v>
      </c>
    </row>
    <row r="598" spans="1:9" x14ac:dyDescent="0.35">
      <c r="A598" t="s">
        <v>3020</v>
      </c>
      <c r="C598">
        <v>184</v>
      </c>
      <c r="D598">
        <v>0</v>
      </c>
      <c r="E598" t="s">
        <v>2770</v>
      </c>
      <c r="F598" s="112" t="s">
        <v>2836</v>
      </c>
      <c r="G598" s="113">
        <v>1.03E-2</v>
      </c>
      <c r="H598" s="22">
        <v>1</v>
      </c>
    </row>
    <row r="599" spans="1:9" x14ac:dyDescent="0.35">
      <c r="A599" t="s">
        <v>1810</v>
      </c>
      <c r="B599" t="s">
        <v>559</v>
      </c>
      <c r="C599">
        <v>16</v>
      </c>
      <c r="D599">
        <v>0</v>
      </c>
      <c r="E599" t="s">
        <v>2770</v>
      </c>
      <c r="F599" t="s">
        <v>2765</v>
      </c>
      <c r="G599" s="113">
        <v>0</v>
      </c>
      <c r="H599" s="113">
        <v>1</v>
      </c>
    </row>
    <row r="600" spans="1:9" x14ac:dyDescent="0.35">
      <c r="A600" t="s">
        <v>1815</v>
      </c>
      <c r="B600" t="s">
        <v>564</v>
      </c>
      <c r="C600">
        <v>15</v>
      </c>
      <c r="D600">
        <v>0</v>
      </c>
      <c r="E600" t="s">
        <v>2775</v>
      </c>
      <c r="F600" t="s">
        <v>2776</v>
      </c>
      <c r="G600" s="113">
        <v>0</v>
      </c>
      <c r="H600" s="113">
        <v>1</v>
      </c>
    </row>
    <row r="601" spans="1:9" x14ac:dyDescent="0.35">
      <c r="A601" t="s">
        <v>1811</v>
      </c>
      <c r="B601" t="s">
        <v>560</v>
      </c>
      <c r="C601">
        <v>18</v>
      </c>
      <c r="D601">
        <v>0</v>
      </c>
      <c r="E601" t="s">
        <v>2775</v>
      </c>
      <c r="F601" t="s">
        <v>2776</v>
      </c>
      <c r="G601" s="113">
        <v>0</v>
      </c>
      <c r="H601" s="113">
        <v>1</v>
      </c>
    </row>
    <row r="602" spans="1:9" x14ac:dyDescent="0.35">
      <c r="A602" t="s">
        <v>1813</v>
      </c>
      <c r="B602" t="s">
        <v>562</v>
      </c>
      <c r="C602">
        <v>18</v>
      </c>
      <c r="D602">
        <v>0</v>
      </c>
      <c r="E602" t="s">
        <v>2775</v>
      </c>
      <c r="F602" t="s">
        <v>2776</v>
      </c>
      <c r="G602" s="113">
        <v>0</v>
      </c>
      <c r="H602" s="113">
        <v>1</v>
      </c>
    </row>
    <row r="603" spans="1:9" x14ac:dyDescent="0.35">
      <c r="A603" t="s">
        <v>1812</v>
      </c>
      <c r="B603" t="s">
        <v>561</v>
      </c>
      <c r="C603">
        <v>16</v>
      </c>
      <c r="D603">
        <v>0</v>
      </c>
      <c r="E603" t="s">
        <v>2775</v>
      </c>
      <c r="F603" t="s">
        <v>2776</v>
      </c>
      <c r="G603" s="113">
        <v>0</v>
      </c>
      <c r="H603" s="113">
        <v>1</v>
      </c>
    </row>
    <row r="604" spans="1:9" x14ac:dyDescent="0.35">
      <c r="A604" t="s">
        <v>1814</v>
      </c>
      <c r="B604" t="s">
        <v>563</v>
      </c>
      <c r="C604">
        <v>15</v>
      </c>
      <c r="D604">
        <v>0</v>
      </c>
      <c r="E604" s="112" t="s">
        <v>2835</v>
      </c>
      <c r="F604" s="112" t="s">
        <v>2836</v>
      </c>
      <c r="G604" s="113">
        <v>0.4</v>
      </c>
      <c r="H604" s="113">
        <v>1</v>
      </c>
    </row>
    <row r="605" spans="1:9" x14ac:dyDescent="0.35">
      <c r="A605" t="s">
        <v>3021</v>
      </c>
      <c r="C605">
        <v>36</v>
      </c>
      <c r="D605">
        <v>0</v>
      </c>
      <c r="E605" t="s">
        <v>2739</v>
      </c>
      <c r="F605" t="s">
        <v>2750</v>
      </c>
      <c r="G605" s="113">
        <v>0</v>
      </c>
      <c r="H605" s="113">
        <v>1</v>
      </c>
    </row>
    <row r="606" spans="1:9" x14ac:dyDescent="0.35">
      <c r="A606" t="s">
        <v>1816</v>
      </c>
      <c r="B606" t="s">
        <v>565</v>
      </c>
      <c r="C606">
        <v>20</v>
      </c>
      <c r="D606">
        <v>0</v>
      </c>
      <c r="E606" t="s">
        <v>2739</v>
      </c>
      <c r="F606" t="s">
        <v>2804</v>
      </c>
      <c r="G606" s="113">
        <v>0</v>
      </c>
      <c r="H606" s="113">
        <v>1</v>
      </c>
    </row>
    <row r="607" spans="1:9" x14ac:dyDescent="0.35">
      <c r="A607" t="s">
        <v>1817</v>
      </c>
      <c r="B607" t="s">
        <v>566</v>
      </c>
      <c r="C607">
        <v>18</v>
      </c>
      <c r="D607">
        <v>0</v>
      </c>
      <c r="E607" t="s">
        <v>2749</v>
      </c>
      <c r="F607" t="s">
        <v>2750</v>
      </c>
      <c r="G607" s="113">
        <v>0</v>
      </c>
      <c r="H607" s="113">
        <v>1</v>
      </c>
    </row>
    <row r="608" spans="1:9" x14ac:dyDescent="0.35">
      <c r="A608" t="s">
        <v>3022</v>
      </c>
      <c r="C608">
        <v>20</v>
      </c>
      <c r="D608">
        <v>0</v>
      </c>
      <c r="E608" t="s">
        <v>2770</v>
      </c>
      <c r="F608" t="s">
        <v>2765</v>
      </c>
      <c r="G608" s="113">
        <v>0</v>
      </c>
      <c r="H608" s="113">
        <v>1</v>
      </c>
    </row>
    <row r="609" spans="1:9" x14ac:dyDescent="0.35">
      <c r="A609" t="s">
        <v>1818</v>
      </c>
      <c r="B609" t="s">
        <v>567</v>
      </c>
      <c r="C609">
        <v>20</v>
      </c>
      <c r="D609">
        <v>0</v>
      </c>
      <c r="E609" t="s">
        <v>2770</v>
      </c>
      <c r="F609" t="s">
        <v>2765</v>
      </c>
      <c r="G609" s="113">
        <v>0</v>
      </c>
      <c r="H609" s="113">
        <v>1</v>
      </c>
    </row>
    <row r="610" spans="1:9" x14ac:dyDescent="0.35">
      <c r="A610" t="s">
        <v>3023</v>
      </c>
      <c r="C610">
        <v>18</v>
      </c>
      <c r="D610">
        <v>0</v>
      </c>
      <c r="E610" t="s">
        <v>2770</v>
      </c>
      <c r="F610" t="s">
        <v>2776</v>
      </c>
      <c r="G610" s="113">
        <v>0</v>
      </c>
      <c r="H610" s="113">
        <v>1</v>
      </c>
    </row>
    <row r="611" spans="1:9" x14ac:dyDescent="0.35">
      <c r="A611" t="s">
        <v>1821</v>
      </c>
      <c r="B611" t="s">
        <v>570</v>
      </c>
      <c r="C611">
        <v>18</v>
      </c>
      <c r="D611">
        <v>0</v>
      </c>
      <c r="E611" t="s">
        <v>2770</v>
      </c>
      <c r="F611" t="s">
        <v>2765</v>
      </c>
      <c r="G611" s="113">
        <v>0</v>
      </c>
      <c r="H611" s="113">
        <v>1</v>
      </c>
    </row>
    <row r="612" spans="1:9" x14ac:dyDescent="0.35">
      <c r="A612" t="s">
        <v>1819</v>
      </c>
      <c r="B612" t="s">
        <v>568</v>
      </c>
      <c r="C612">
        <v>18</v>
      </c>
      <c r="D612">
        <v>0</v>
      </c>
      <c r="E612" t="s">
        <v>2775</v>
      </c>
      <c r="F612" t="s">
        <v>2776</v>
      </c>
      <c r="G612" s="113">
        <v>0</v>
      </c>
      <c r="H612" s="113">
        <v>1</v>
      </c>
    </row>
    <row r="613" spans="1:9" x14ac:dyDescent="0.35">
      <c r="A613" t="s">
        <v>1820</v>
      </c>
      <c r="B613" t="s">
        <v>569</v>
      </c>
      <c r="C613">
        <v>18</v>
      </c>
      <c r="D613">
        <v>0</v>
      </c>
      <c r="E613" t="s">
        <v>2775</v>
      </c>
      <c r="F613" t="s">
        <v>2776</v>
      </c>
      <c r="G613" s="113">
        <v>0</v>
      </c>
      <c r="H613" s="113">
        <v>1</v>
      </c>
    </row>
    <row r="614" spans="1:9" x14ac:dyDescent="0.35">
      <c r="A614" t="s">
        <v>3024</v>
      </c>
      <c r="C614">
        <v>144</v>
      </c>
      <c r="D614">
        <v>0</v>
      </c>
      <c r="E614" t="s">
        <v>2714</v>
      </c>
      <c r="F614" s="112" t="s">
        <v>2836</v>
      </c>
      <c r="G614" s="113">
        <v>0</v>
      </c>
      <c r="H614" s="22">
        <v>1</v>
      </c>
    </row>
    <row r="615" spans="1:9" x14ac:dyDescent="0.35">
      <c r="A615" t="s">
        <v>1822</v>
      </c>
      <c r="B615" t="s">
        <v>571</v>
      </c>
      <c r="C615">
        <v>16</v>
      </c>
      <c r="D615">
        <v>0</v>
      </c>
      <c r="E615" t="s">
        <v>2714</v>
      </c>
      <c r="F615" t="s">
        <v>2742</v>
      </c>
      <c r="G615" s="113">
        <v>0</v>
      </c>
      <c r="H615" s="113">
        <v>1</v>
      </c>
    </row>
    <row r="616" spans="1:9" x14ac:dyDescent="0.35">
      <c r="A616" t="s">
        <v>1823</v>
      </c>
      <c r="B616" t="s">
        <v>572</v>
      </c>
      <c r="C616">
        <v>16</v>
      </c>
      <c r="D616">
        <v>0</v>
      </c>
      <c r="E616" s="112" t="s">
        <v>2835</v>
      </c>
      <c r="F616" s="112" t="s">
        <v>2836</v>
      </c>
      <c r="G616" s="113">
        <v>0</v>
      </c>
      <c r="H616" s="113">
        <v>1</v>
      </c>
    </row>
    <row r="617" spans="1:9" x14ac:dyDescent="0.35">
      <c r="A617" t="s">
        <v>3025</v>
      </c>
      <c r="C617">
        <v>175</v>
      </c>
      <c r="D617">
        <v>20</v>
      </c>
      <c r="E617" t="s">
        <v>2813</v>
      </c>
      <c r="F617" s="112">
        <v>46344</v>
      </c>
      <c r="G617" s="113">
        <v>0.1273</v>
      </c>
      <c r="H617" s="22">
        <v>0.39979999999999999</v>
      </c>
      <c r="I617">
        <v>72</v>
      </c>
    </row>
    <row r="618" spans="1:9" x14ac:dyDescent="0.35">
      <c r="A618" t="s">
        <v>3026</v>
      </c>
      <c r="C618">
        <v>35</v>
      </c>
      <c r="D618">
        <v>2</v>
      </c>
      <c r="E618" t="s">
        <v>2813</v>
      </c>
      <c r="F618" s="112">
        <v>46326</v>
      </c>
      <c r="G618" s="113">
        <v>0</v>
      </c>
      <c r="H618" s="22">
        <v>0.99209999999999998</v>
      </c>
      <c r="I618">
        <v>19</v>
      </c>
    </row>
    <row r="619" spans="1:9" x14ac:dyDescent="0.35">
      <c r="A619" t="s">
        <v>1824</v>
      </c>
      <c r="B619" t="s">
        <v>574</v>
      </c>
      <c r="C619">
        <v>20</v>
      </c>
      <c r="D619">
        <v>0</v>
      </c>
      <c r="E619" t="s">
        <v>2813</v>
      </c>
      <c r="F619" t="s">
        <v>2804</v>
      </c>
      <c r="G619" s="113">
        <v>0</v>
      </c>
      <c r="H619" s="113">
        <v>1</v>
      </c>
    </row>
    <row r="620" spans="1:9" x14ac:dyDescent="0.35">
      <c r="A620" t="s">
        <v>1825</v>
      </c>
      <c r="B620" t="s">
        <v>575</v>
      </c>
      <c r="C620">
        <v>18</v>
      </c>
      <c r="D620">
        <v>2</v>
      </c>
      <c r="E620" t="s">
        <v>2739</v>
      </c>
      <c r="F620" s="112">
        <v>46326</v>
      </c>
      <c r="G620" s="113">
        <v>0</v>
      </c>
      <c r="H620" s="113">
        <v>0.95</v>
      </c>
      <c r="I620">
        <v>19</v>
      </c>
    </row>
    <row r="621" spans="1:9" x14ac:dyDescent="0.35">
      <c r="A621" t="s">
        <v>3027</v>
      </c>
      <c r="C621">
        <v>85</v>
      </c>
      <c r="D621">
        <v>18</v>
      </c>
      <c r="E621" t="s">
        <v>2759</v>
      </c>
      <c r="F621" s="112">
        <v>46342</v>
      </c>
      <c r="G621" s="113">
        <v>0.26979999999999998</v>
      </c>
      <c r="H621" s="22">
        <v>0.29559999999999997</v>
      </c>
      <c r="I621">
        <v>74</v>
      </c>
    </row>
    <row r="622" spans="1:9" x14ac:dyDescent="0.35">
      <c r="A622" t="s">
        <v>1826</v>
      </c>
      <c r="B622" t="s">
        <v>576</v>
      </c>
      <c r="C622">
        <v>16</v>
      </c>
      <c r="D622">
        <v>0</v>
      </c>
      <c r="E622" t="s">
        <v>2759</v>
      </c>
      <c r="F622" t="s">
        <v>2814</v>
      </c>
      <c r="G622" s="113">
        <v>1</v>
      </c>
      <c r="H622" s="113">
        <v>1</v>
      </c>
    </row>
    <row r="623" spans="1:9" x14ac:dyDescent="0.35">
      <c r="A623" t="s">
        <v>1829</v>
      </c>
      <c r="B623" t="s">
        <v>579</v>
      </c>
      <c r="C623">
        <v>20</v>
      </c>
      <c r="D623">
        <v>0</v>
      </c>
      <c r="E623" t="s">
        <v>2796</v>
      </c>
      <c r="F623" t="s">
        <v>2795</v>
      </c>
      <c r="G623" s="113">
        <v>1</v>
      </c>
      <c r="H623" s="113">
        <v>1</v>
      </c>
    </row>
    <row r="624" spans="1:9" x14ac:dyDescent="0.35">
      <c r="A624" t="s">
        <v>1828</v>
      </c>
      <c r="B624" t="s">
        <v>578</v>
      </c>
      <c r="C624">
        <v>15</v>
      </c>
      <c r="D624">
        <v>0</v>
      </c>
      <c r="E624" t="s">
        <v>2802</v>
      </c>
      <c r="F624" t="s">
        <v>2801</v>
      </c>
      <c r="G624" s="113">
        <v>1</v>
      </c>
      <c r="H624" s="113">
        <v>1</v>
      </c>
    </row>
    <row r="625" spans="1:9" x14ac:dyDescent="0.35">
      <c r="A625" t="s">
        <v>1830</v>
      </c>
      <c r="B625" t="s">
        <v>580</v>
      </c>
      <c r="C625">
        <v>18</v>
      </c>
      <c r="D625">
        <v>0</v>
      </c>
      <c r="E625" s="112" t="s">
        <v>2833</v>
      </c>
      <c r="F625" s="112" t="s">
        <v>2834</v>
      </c>
      <c r="G625" s="113">
        <v>0</v>
      </c>
      <c r="H625" s="113">
        <v>1</v>
      </c>
    </row>
    <row r="626" spans="1:9" x14ac:dyDescent="0.35">
      <c r="A626" t="s">
        <v>1827</v>
      </c>
      <c r="B626" t="s">
        <v>577</v>
      </c>
      <c r="C626">
        <v>18</v>
      </c>
      <c r="D626">
        <v>18</v>
      </c>
      <c r="E626" s="112">
        <v>46325</v>
      </c>
      <c r="F626" s="112">
        <v>46342</v>
      </c>
      <c r="G626" s="113">
        <v>0</v>
      </c>
      <c r="H626" s="113">
        <v>0</v>
      </c>
      <c r="I626">
        <v>9</v>
      </c>
    </row>
    <row r="627" spans="1:9" x14ac:dyDescent="0.35">
      <c r="A627" t="s">
        <v>1831</v>
      </c>
      <c r="B627" t="s">
        <v>581</v>
      </c>
      <c r="C627">
        <v>18</v>
      </c>
      <c r="D627">
        <v>18</v>
      </c>
      <c r="E627" s="112">
        <v>46325</v>
      </c>
      <c r="F627" s="112">
        <v>46342</v>
      </c>
      <c r="G627" s="113">
        <v>0</v>
      </c>
      <c r="H627" s="113">
        <v>0</v>
      </c>
      <c r="I627">
        <v>74</v>
      </c>
    </row>
    <row r="628" spans="1:9" x14ac:dyDescent="0.35">
      <c r="A628" t="s">
        <v>3028</v>
      </c>
      <c r="C628">
        <v>112</v>
      </c>
      <c r="D628">
        <v>20</v>
      </c>
      <c r="E628" t="s">
        <v>2744</v>
      </c>
      <c r="F628" s="112">
        <v>46344</v>
      </c>
      <c r="G628" s="113">
        <v>0</v>
      </c>
      <c r="H628" s="22">
        <v>0.19059999999999999</v>
      </c>
      <c r="I628">
        <v>42</v>
      </c>
    </row>
    <row r="629" spans="1:9" x14ac:dyDescent="0.35">
      <c r="A629" t="s">
        <v>1832</v>
      </c>
      <c r="B629" t="s">
        <v>582</v>
      </c>
      <c r="C629">
        <v>16</v>
      </c>
      <c r="D629">
        <v>0</v>
      </c>
      <c r="E629" t="s">
        <v>2744</v>
      </c>
      <c r="F629" t="s">
        <v>2717</v>
      </c>
      <c r="G629" s="113">
        <v>0</v>
      </c>
      <c r="H629" s="113">
        <v>1</v>
      </c>
    </row>
    <row r="630" spans="1:9" x14ac:dyDescent="0.35">
      <c r="A630" t="s">
        <v>1833</v>
      </c>
      <c r="B630" t="s">
        <v>583</v>
      </c>
      <c r="C630">
        <v>20</v>
      </c>
      <c r="D630">
        <v>20</v>
      </c>
      <c r="E630" s="112">
        <v>46325</v>
      </c>
      <c r="F630" s="112">
        <v>46344</v>
      </c>
      <c r="G630" s="113">
        <v>0</v>
      </c>
      <c r="H630" s="113">
        <v>0</v>
      </c>
      <c r="I630">
        <v>42</v>
      </c>
    </row>
    <row r="631" spans="1:9" x14ac:dyDescent="0.35">
      <c r="A631" t="s">
        <v>3029</v>
      </c>
      <c r="C631">
        <v>20</v>
      </c>
      <c r="D631">
        <v>19</v>
      </c>
      <c r="E631" s="112" t="s">
        <v>2835</v>
      </c>
      <c r="F631" s="112">
        <v>46343</v>
      </c>
      <c r="G631" s="113">
        <v>0.35</v>
      </c>
      <c r="H631" s="113">
        <v>0.05</v>
      </c>
      <c r="I631">
        <v>42</v>
      </c>
    </row>
    <row r="632" spans="1:9" x14ac:dyDescent="0.35">
      <c r="A632" t="s">
        <v>1834</v>
      </c>
      <c r="B632" t="s">
        <v>584</v>
      </c>
      <c r="C632">
        <v>20</v>
      </c>
      <c r="D632">
        <v>19</v>
      </c>
      <c r="E632" s="112" t="s">
        <v>2835</v>
      </c>
      <c r="F632" s="112">
        <v>46343</v>
      </c>
      <c r="G632" s="113">
        <v>0.35</v>
      </c>
      <c r="H632" s="113">
        <v>0.05</v>
      </c>
      <c r="I632">
        <v>42</v>
      </c>
    </row>
    <row r="633" spans="1:9" x14ac:dyDescent="0.35">
      <c r="A633" t="s">
        <v>3030</v>
      </c>
      <c r="C633">
        <v>41</v>
      </c>
      <c r="D633">
        <v>20</v>
      </c>
      <c r="E633" t="s">
        <v>2815</v>
      </c>
      <c r="F633" s="112">
        <v>46344</v>
      </c>
      <c r="G633" s="113">
        <v>0.4491</v>
      </c>
      <c r="H633" s="22">
        <v>0.35930000000000001</v>
      </c>
      <c r="I633">
        <v>54</v>
      </c>
    </row>
    <row r="634" spans="1:9" x14ac:dyDescent="0.35">
      <c r="A634" t="s">
        <v>1837</v>
      </c>
      <c r="B634" t="s">
        <v>587</v>
      </c>
      <c r="C634">
        <v>20</v>
      </c>
      <c r="D634">
        <v>4</v>
      </c>
      <c r="E634" t="s">
        <v>2815</v>
      </c>
      <c r="F634" s="112">
        <v>46328</v>
      </c>
      <c r="G634" s="113">
        <v>1</v>
      </c>
      <c r="H634" s="113">
        <v>0.8</v>
      </c>
      <c r="I634">
        <v>22</v>
      </c>
    </row>
    <row r="635" spans="1:9" x14ac:dyDescent="0.35">
      <c r="A635" t="s">
        <v>1835</v>
      </c>
      <c r="B635" t="s">
        <v>585</v>
      </c>
      <c r="C635">
        <v>20</v>
      </c>
      <c r="D635">
        <v>20</v>
      </c>
      <c r="E635" s="112">
        <v>46325</v>
      </c>
      <c r="F635" s="112">
        <v>46344</v>
      </c>
      <c r="G635" s="113">
        <v>0</v>
      </c>
      <c r="H635" s="113">
        <v>0</v>
      </c>
      <c r="I635">
        <v>4</v>
      </c>
    </row>
    <row r="636" spans="1:9" x14ac:dyDescent="0.35">
      <c r="A636" t="s">
        <v>1836</v>
      </c>
      <c r="B636" t="s">
        <v>586</v>
      </c>
      <c r="C636">
        <v>20</v>
      </c>
      <c r="D636">
        <v>20</v>
      </c>
      <c r="E636" s="112">
        <v>46325</v>
      </c>
      <c r="F636" s="112">
        <v>46344</v>
      </c>
      <c r="G636" s="113">
        <v>0</v>
      </c>
      <c r="H636" s="113">
        <v>0</v>
      </c>
      <c r="I636">
        <v>54</v>
      </c>
    </row>
    <row r="637" spans="1:9" x14ac:dyDescent="0.35">
      <c r="A637" t="s">
        <v>3031</v>
      </c>
      <c r="C637">
        <v>20</v>
      </c>
      <c r="D637">
        <v>20</v>
      </c>
      <c r="E637" s="112">
        <v>46325</v>
      </c>
      <c r="F637" s="112">
        <v>46344</v>
      </c>
      <c r="G637" s="113">
        <v>0</v>
      </c>
      <c r="H637" s="113">
        <v>0</v>
      </c>
      <c r="I637">
        <v>68</v>
      </c>
    </row>
    <row r="638" spans="1:9" x14ac:dyDescent="0.35">
      <c r="A638" t="s">
        <v>1838</v>
      </c>
      <c r="B638" t="s">
        <v>588</v>
      </c>
      <c r="C638">
        <v>15</v>
      </c>
      <c r="D638">
        <v>15</v>
      </c>
      <c r="E638" s="112">
        <v>46325</v>
      </c>
      <c r="F638" s="112">
        <v>46339</v>
      </c>
      <c r="G638" s="113">
        <v>0</v>
      </c>
      <c r="H638" s="113">
        <v>0</v>
      </c>
      <c r="I638">
        <v>50</v>
      </c>
    </row>
    <row r="639" spans="1:9" x14ac:dyDescent="0.35">
      <c r="A639" t="s">
        <v>1839</v>
      </c>
      <c r="B639" t="s">
        <v>589</v>
      </c>
      <c r="C639">
        <v>20</v>
      </c>
      <c r="D639">
        <v>20</v>
      </c>
      <c r="E639" s="112">
        <v>46325</v>
      </c>
      <c r="F639" s="112">
        <v>46344</v>
      </c>
      <c r="G639" s="113">
        <v>0</v>
      </c>
      <c r="H639" s="113">
        <v>0</v>
      </c>
      <c r="I639">
        <v>68</v>
      </c>
    </row>
    <row r="640" spans="1:9" x14ac:dyDescent="0.35">
      <c r="A640" t="s">
        <v>3032</v>
      </c>
      <c r="C640">
        <v>347</v>
      </c>
      <c r="D640">
        <v>80</v>
      </c>
      <c r="E640" t="s">
        <v>2732</v>
      </c>
      <c r="F640" s="112">
        <v>46404</v>
      </c>
      <c r="G640" s="22">
        <v>9.7000000000000003E-2</v>
      </c>
      <c r="H640" s="22">
        <v>0.62629999999999997</v>
      </c>
      <c r="I640">
        <v>73</v>
      </c>
    </row>
    <row r="641" spans="1:9" x14ac:dyDescent="0.35">
      <c r="A641" t="s">
        <v>3033</v>
      </c>
      <c r="C641">
        <v>252</v>
      </c>
      <c r="D641">
        <v>0</v>
      </c>
      <c r="E641" t="s">
        <v>2732</v>
      </c>
      <c r="F641" t="s">
        <v>2774</v>
      </c>
      <c r="G641" s="113">
        <v>0.12909999999999999</v>
      </c>
      <c r="H641" s="113">
        <v>1</v>
      </c>
    </row>
    <row r="642" spans="1:9" x14ac:dyDescent="0.35">
      <c r="A642" t="s">
        <v>3034</v>
      </c>
      <c r="C642">
        <v>20</v>
      </c>
      <c r="D642">
        <v>0</v>
      </c>
      <c r="E642" t="s">
        <v>2732</v>
      </c>
      <c r="F642" t="s">
        <v>2733</v>
      </c>
      <c r="G642" s="113">
        <v>0</v>
      </c>
      <c r="H642" s="113">
        <v>1</v>
      </c>
    </row>
    <row r="643" spans="1:9" x14ac:dyDescent="0.35">
      <c r="A643" t="s">
        <v>1840</v>
      </c>
      <c r="B643" t="s">
        <v>591</v>
      </c>
      <c r="C643">
        <v>20</v>
      </c>
      <c r="D643">
        <v>0</v>
      </c>
      <c r="E643" t="s">
        <v>2732</v>
      </c>
      <c r="F643" t="s">
        <v>2733</v>
      </c>
      <c r="G643" s="113">
        <v>0</v>
      </c>
      <c r="H643" s="113">
        <v>1</v>
      </c>
    </row>
    <row r="644" spans="1:9" x14ac:dyDescent="0.35">
      <c r="A644" t="s">
        <v>3035</v>
      </c>
      <c r="C644">
        <v>26</v>
      </c>
      <c r="D644">
        <v>0</v>
      </c>
      <c r="E644" t="s">
        <v>2732</v>
      </c>
      <c r="F644" t="s">
        <v>2733</v>
      </c>
      <c r="G644" s="113">
        <v>0</v>
      </c>
      <c r="H644" s="113">
        <v>1</v>
      </c>
    </row>
    <row r="645" spans="1:9" x14ac:dyDescent="0.35">
      <c r="A645" t="s">
        <v>1841</v>
      </c>
      <c r="B645" t="s">
        <v>592</v>
      </c>
      <c r="C645">
        <v>26</v>
      </c>
      <c r="D645">
        <v>0</v>
      </c>
      <c r="E645" t="s">
        <v>2732</v>
      </c>
      <c r="F645" t="s">
        <v>2733</v>
      </c>
      <c r="G645" s="113">
        <v>0</v>
      </c>
      <c r="H645" s="113">
        <v>1</v>
      </c>
    </row>
    <row r="646" spans="1:9" x14ac:dyDescent="0.35">
      <c r="A646" t="s">
        <v>3036</v>
      </c>
      <c r="C646">
        <v>24</v>
      </c>
      <c r="D646">
        <v>0</v>
      </c>
      <c r="E646" t="s">
        <v>2743</v>
      </c>
      <c r="F646" t="s">
        <v>2740</v>
      </c>
      <c r="G646" s="113">
        <v>0</v>
      </c>
      <c r="H646" s="113">
        <v>1</v>
      </c>
    </row>
    <row r="647" spans="1:9" x14ac:dyDescent="0.35">
      <c r="A647" t="s">
        <v>1842</v>
      </c>
      <c r="B647" t="s">
        <v>593</v>
      </c>
      <c r="C647">
        <v>24</v>
      </c>
      <c r="D647">
        <v>0</v>
      </c>
      <c r="E647" t="s">
        <v>2743</v>
      </c>
      <c r="F647" t="s">
        <v>2740</v>
      </c>
      <c r="G647" s="113">
        <v>0</v>
      </c>
      <c r="H647" s="113">
        <v>1</v>
      </c>
    </row>
    <row r="648" spans="1:9" x14ac:dyDescent="0.35">
      <c r="A648" t="s">
        <v>3037</v>
      </c>
      <c r="C648">
        <v>232</v>
      </c>
      <c r="D648">
        <v>0</v>
      </c>
      <c r="E648" t="s">
        <v>2716</v>
      </c>
      <c r="F648" t="s">
        <v>2774</v>
      </c>
      <c r="G648" s="113">
        <v>0.45540000000000003</v>
      </c>
      <c r="H648" s="113">
        <v>1</v>
      </c>
    </row>
    <row r="649" spans="1:9" x14ac:dyDescent="0.35">
      <c r="A649" t="s">
        <v>1843</v>
      </c>
      <c r="B649" t="s">
        <v>594</v>
      </c>
      <c r="C649">
        <v>18</v>
      </c>
      <c r="D649">
        <v>0</v>
      </c>
      <c r="E649" t="s">
        <v>2716</v>
      </c>
      <c r="F649" t="s">
        <v>2758</v>
      </c>
      <c r="G649" s="113">
        <v>0</v>
      </c>
      <c r="H649" s="113">
        <v>1</v>
      </c>
    </row>
    <row r="650" spans="1:9" x14ac:dyDescent="0.35">
      <c r="A650" t="s">
        <v>1845</v>
      </c>
      <c r="B650" t="s">
        <v>596</v>
      </c>
      <c r="C650">
        <v>16</v>
      </c>
      <c r="D650">
        <v>0</v>
      </c>
      <c r="E650" t="s">
        <v>2716</v>
      </c>
      <c r="F650" t="s">
        <v>2758</v>
      </c>
      <c r="G650" s="113">
        <v>0</v>
      </c>
      <c r="H650" s="113">
        <v>1</v>
      </c>
    </row>
    <row r="651" spans="1:9" x14ac:dyDescent="0.35">
      <c r="A651" t="s">
        <v>1844</v>
      </c>
      <c r="B651" t="s">
        <v>595</v>
      </c>
      <c r="C651">
        <v>20</v>
      </c>
      <c r="D651">
        <v>0</v>
      </c>
      <c r="E651" t="s">
        <v>2777</v>
      </c>
      <c r="F651" t="s">
        <v>2774</v>
      </c>
      <c r="G651" s="113">
        <v>1</v>
      </c>
      <c r="H651" s="113">
        <v>1</v>
      </c>
    </row>
    <row r="652" spans="1:9" x14ac:dyDescent="0.35">
      <c r="A652" t="s">
        <v>3038</v>
      </c>
      <c r="C652">
        <v>20</v>
      </c>
      <c r="D652">
        <v>0</v>
      </c>
      <c r="E652" t="s">
        <v>2743</v>
      </c>
      <c r="F652" t="s">
        <v>2740</v>
      </c>
      <c r="G652" s="113">
        <v>0</v>
      </c>
      <c r="H652" s="113">
        <v>1</v>
      </c>
    </row>
    <row r="653" spans="1:9" x14ac:dyDescent="0.35">
      <c r="A653" t="s">
        <v>1846</v>
      </c>
      <c r="B653" t="s">
        <v>597</v>
      </c>
      <c r="C653">
        <v>20</v>
      </c>
      <c r="D653">
        <v>0</v>
      </c>
      <c r="E653" t="s">
        <v>2743</v>
      </c>
      <c r="F653" t="s">
        <v>2740</v>
      </c>
      <c r="G653" s="113">
        <v>0</v>
      </c>
      <c r="H653" s="113">
        <v>1</v>
      </c>
    </row>
    <row r="654" spans="1:9" x14ac:dyDescent="0.35">
      <c r="A654" t="s">
        <v>3039</v>
      </c>
      <c r="C654">
        <v>169</v>
      </c>
      <c r="D654">
        <v>11</v>
      </c>
      <c r="E654" t="s">
        <v>2732</v>
      </c>
      <c r="F654" s="112">
        <v>46342</v>
      </c>
      <c r="G654" s="113">
        <v>0.12909999999999999</v>
      </c>
      <c r="H654" s="22">
        <v>0.87350000000000005</v>
      </c>
      <c r="I654">
        <v>94</v>
      </c>
    </row>
    <row r="655" spans="1:9" x14ac:dyDescent="0.35">
      <c r="A655" t="s">
        <v>3040</v>
      </c>
      <c r="C655">
        <v>14</v>
      </c>
      <c r="D655">
        <v>0</v>
      </c>
      <c r="E655" t="s">
        <v>2732</v>
      </c>
      <c r="F655" t="s">
        <v>2733</v>
      </c>
      <c r="G655" s="113">
        <v>0</v>
      </c>
      <c r="H655" s="113">
        <v>1</v>
      </c>
    </row>
    <row r="656" spans="1:9" x14ac:dyDescent="0.35">
      <c r="A656" t="s">
        <v>1847</v>
      </c>
      <c r="B656" t="s">
        <v>599</v>
      </c>
      <c r="C656">
        <v>14</v>
      </c>
      <c r="D656">
        <v>0</v>
      </c>
      <c r="E656" t="s">
        <v>2732</v>
      </c>
      <c r="F656" t="s">
        <v>2733</v>
      </c>
      <c r="G656" s="113">
        <v>0</v>
      </c>
      <c r="H656" s="113">
        <v>1</v>
      </c>
    </row>
    <row r="657" spans="1:9" x14ac:dyDescent="0.35">
      <c r="A657" t="s">
        <v>3041</v>
      </c>
      <c r="C657">
        <v>14</v>
      </c>
      <c r="D657">
        <v>0</v>
      </c>
      <c r="E657" t="s">
        <v>2739</v>
      </c>
      <c r="F657" t="s">
        <v>2804</v>
      </c>
      <c r="G657" s="113">
        <v>0</v>
      </c>
      <c r="H657" s="113">
        <v>1</v>
      </c>
    </row>
    <row r="658" spans="1:9" x14ac:dyDescent="0.35">
      <c r="A658" t="s">
        <v>1848</v>
      </c>
      <c r="B658" t="s">
        <v>600</v>
      </c>
      <c r="C658">
        <v>14</v>
      </c>
      <c r="D658">
        <v>0</v>
      </c>
      <c r="E658" t="s">
        <v>2739</v>
      </c>
      <c r="F658" t="s">
        <v>2804</v>
      </c>
      <c r="G658" s="113">
        <v>0</v>
      </c>
      <c r="H658" s="113">
        <v>1</v>
      </c>
    </row>
    <row r="659" spans="1:9" x14ac:dyDescent="0.35">
      <c r="A659" t="s">
        <v>3042</v>
      </c>
      <c r="C659">
        <v>14</v>
      </c>
      <c r="D659">
        <v>0</v>
      </c>
      <c r="E659" t="s">
        <v>2743</v>
      </c>
      <c r="F659" t="s">
        <v>2765</v>
      </c>
      <c r="G659" s="113">
        <v>0</v>
      </c>
      <c r="H659" s="113">
        <v>1</v>
      </c>
    </row>
    <row r="660" spans="1:9" x14ac:dyDescent="0.35">
      <c r="A660" t="s">
        <v>1849</v>
      </c>
      <c r="B660" t="s">
        <v>601</v>
      </c>
      <c r="C660">
        <v>14</v>
      </c>
      <c r="D660">
        <v>0</v>
      </c>
      <c r="E660" t="s">
        <v>2743</v>
      </c>
      <c r="F660" t="s">
        <v>2765</v>
      </c>
      <c r="G660" s="113">
        <v>0</v>
      </c>
      <c r="H660" s="113">
        <v>1</v>
      </c>
    </row>
    <row r="661" spans="1:9" x14ac:dyDescent="0.35">
      <c r="A661" t="s">
        <v>3043</v>
      </c>
      <c r="C661">
        <v>152</v>
      </c>
      <c r="D661">
        <v>11</v>
      </c>
      <c r="E661" t="s">
        <v>2716</v>
      </c>
      <c r="F661" s="112">
        <v>46342</v>
      </c>
      <c r="G661" s="113">
        <v>0.45540000000000003</v>
      </c>
      <c r="H661" s="22">
        <v>0.55369999999999997</v>
      </c>
      <c r="I661">
        <v>94</v>
      </c>
    </row>
    <row r="662" spans="1:9" x14ac:dyDescent="0.35">
      <c r="A662" t="s">
        <v>1850</v>
      </c>
      <c r="B662" t="s">
        <v>602</v>
      </c>
      <c r="C662">
        <v>14</v>
      </c>
      <c r="D662">
        <v>0</v>
      </c>
      <c r="E662" t="s">
        <v>2716</v>
      </c>
      <c r="F662" t="s">
        <v>2765</v>
      </c>
      <c r="G662" s="113">
        <v>0</v>
      </c>
      <c r="H662" s="113">
        <v>1</v>
      </c>
    </row>
    <row r="663" spans="1:9" x14ac:dyDescent="0.35">
      <c r="A663" t="s">
        <v>1852</v>
      </c>
      <c r="B663" t="s">
        <v>604</v>
      </c>
      <c r="C663">
        <v>14</v>
      </c>
      <c r="D663">
        <v>3</v>
      </c>
      <c r="E663" t="s">
        <v>2743</v>
      </c>
      <c r="F663" s="112">
        <v>46329</v>
      </c>
      <c r="G663" s="113">
        <v>0</v>
      </c>
      <c r="H663" s="113">
        <v>0.8</v>
      </c>
      <c r="I663">
        <v>6</v>
      </c>
    </row>
    <row r="664" spans="1:9" x14ac:dyDescent="0.35">
      <c r="A664" t="s">
        <v>1851</v>
      </c>
      <c r="B664" t="s">
        <v>603</v>
      </c>
      <c r="C664">
        <v>14</v>
      </c>
      <c r="D664">
        <v>11</v>
      </c>
      <c r="E664" t="s">
        <v>2802</v>
      </c>
      <c r="F664" s="112">
        <v>46342</v>
      </c>
      <c r="G664" s="113">
        <v>1</v>
      </c>
      <c r="H664" s="113">
        <v>0.2</v>
      </c>
      <c r="I664">
        <v>94</v>
      </c>
    </row>
    <row r="665" spans="1:9" x14ac:dyDescent="0.35">
      <c r="A665" t="s">
        <v>3044</v>
      </c>
      <c r="C665">
        <v>14</v>
      </c>
      <c r="D665">
        <v>0</v>
      </c>
      <c r="E665" t="s">
        <v>2743</v>
      </c>
      <c r="F665" t="s">
        <v>2765</v>
      </c>
      <c r="G665" s="113">
        <v>0</v>
      </c>
      <c r="H665" s="113">
        <v>1</v>
      </c>
    </row>
    <row r="666" spans="1:9" x14ac:dyDescent="0.35">
      <c r="A666" t="s">
        <v>1853</v>
      </c>
      <c r="B666" t="s">
        <v>605</v>
      </c>
      <c r="C666">
        <v>14</v>
      </c>
      <c r="D666">
        <v>0</v>
      </c>
      <c r="E666" t="s">
        <v>2743</v>
      </c>
      <c r="F666" t="s">
        <v>2765</v>
      </c>
      <c r="G666" s="113">
        <v>0</v>
      </c>
      <c r="H666" s="113">
        <v>1</v>
      </c>
    </row>
    <row r="667" spans="1:9" x14ac:dyDescent="0.35">
      <c r="A667" t="s">
        <v>3045</v>
      </c>
      <c r="C667">
        <v>107</v>
      </c>
      <c r="D667">
        <v>0</v>
      </c>
      <c r="E667" t="s">
        <v>2749</v>
      </c>
      <c r="F667" t="s">
        <v>2776</v>
      </c>
      <c r="G667" s="113">
        <v>0</v>
      </c>
      <c r="H667" s="113">
        <v>1</v>
      </c>
    </row>
    <row r="668" spans="1:9" x14ac:dyDescent="0.35">
      <c r="A668" t="s">
        <v>3046</v>
      </c>
      <c r="C668">
        <v>18</v>
      </c>
      <c r="D668">
        <v>0</v>
      </c>
      <c r="E668" t="s">
        <v>2775</v>
      </c>
      <c r="F668" t="s">
        <v>2776</v>
      </c>
      <c r="G668" s="113">
        <v>0</v>
      </c>
      <c r="H668" s="113">
        <v>1</v>
      </c>
    </row>
    <row r="669" spans="1:9" x14ac:dyDescent="0.35">
      <c r="A669" t="s">
        <v>1854</v>
      </c>
      <c r="B669" t="s">
        <v>607</v>
      </c>
      <c r="C669">
        <v>18</v>
      </c>
      <c r="D669">
        <v>0</v>
      </c>
      <c r="E669" t="s">
        <v>2775</v>
      </c>
      <c r="F669" t="s">
        <v>2776</v>
      </c>
      <c r="G669" s="113">
        <v>0</v>
      </c>
      <c r="H669" s="113">
        <v>1</v>
      </c>
    </row>
    <row r="670" spans="1:9" x14ac:dyDescent="0.35">
      <c r="A670" t="s">
        <v>3047</v>
      </c>
      <c r="C670">
        <v>16</v>
      </c>
      <c r="D670">
        <v>0</v>
      </c>
      <c r="E670" t="s">
        <v>2749</v>
      </c>
      <c r="F670" t="s">
        <v>2750</v>
      </c>
      <c r="G670" s="113">
        <v>0</v>
      </c>
      <c r="H670" s="113">
        <v>1</v>
      </c>
    </row>
    <row r="671" spans="1:9" x14ac:dyDescent="0.35">
      <c r="A671" t="s">
        <v>1855</v>
      </c>
      <c r="B671" t="s">
        <v>608</v>
      </c>
      <c r="C671">
        <v>16</v>
      </c>
      <c r="D671">
        <v>0</v>
      </c>
      <c r="E671" t="s">
        <v>2749</v>
      </c>
      <c r="F671" t="s">
        <v>2750</v>
      </c>
      <c r="G671" s="113">
        <v>0</v>
      </c>
      <c r="H671" s="113">
        <v>1</v>
      </c>
    </row>
    <row r="672" spans="1:9" x14ac:dyDescent="0.35">
      <c r="A672" t="s">
        <v>3048</v>
      </c>
      <c r="C672">
        <v>20</v>
      </c>
      <c r="D672">
        <v>0</v>
      </c>
      <c r="E672" t="s">
        <v>2775</v>
      </c>
      <c r="F672" t="s">
        <v>2776</v>
      </c>
      <c r="G672" s="113">
        <v>0</v>
      </c>
      <c r="H672" s="113">
        <v>1</v>
      </c>
    </row>
    <row r="673" spans="1:9" x14ac:dyDescent="0.35">
      <c r="A673" t="s">
        <v>1856</v>
      </c>
      <c r="B673" t="s">
        <v>609</v>
      </c>
      <c r="C673">
        <v>20</v>
      </c>
      <c r="D673">
        <v>0</v>
      </c>
      <c r="E673" t="s">
        <v>2775</v>
      </c>
      <c r="F673" t="s">
        <v>2776</v>
      </c>
      <c r="G673" s="113">
        <v>0</v>
      </c>
      <c r="H673" s="113">
        <v>1</v>
      </c>
    </row>
    <row r="674" spans="1:9" x14ac:dyDescent="0.35">
      <c r="A674" t="s">
        <v>3049</v>
      </c>
      <c r="C674">
        <v>50</v>
      </c>
      <c r="D674">
        <v>0</v>
      </c>
      <c r="E674" t="s">
        <v>2775</v>
      </c>
      <c r="F674" t="s">
        <v>2776</v>
      </c>
      <c r="G674" s="113">
        <v>0</v>
      </c>
      <c r="H674" s="113">
        <v>1</v>
      </c>
    </row>
    <row r="675" spans="1:9" x14ac:dyDescent="0.35">
      <c r="A675" t="s">
        <v>1858</v>
      </c>
      <c r="B675" t="s">
        <v>611</v>
      </c>
      <c r="C675">
        <v>18</v>
      </c>
      <c r="D675">
        <v>0</v>
      </c>
      <c r="E675" t="s">
        <v>2775</v>
      </c>
      <c r="F675" t="s">
        <v>2776</v>
      </c>
      <c r="G675" s="113">
        <v>0</v>
      </c>
      <c r="H675" s="113">
        <v>1</v>
      </c>
    </row>
    <row r="676" spans="1:9" x14ac:dyDescent="0.35">
      <c r="A676" t="s">
        <v>1857</v>
      </c>
      <c r="B676" t="s">
        <v>610</v>
      </c>
      <c r="C676">
        <v>15</v>
      </c>
      <c r="D676">
        <v>0</v>
      </c>
      <c r="E676" t="s">
        <v>2775</v>
      </c>
      <c r="F676" t="s">
        <v>2776</v>
      </c>
      <c r="G676" s="113">
        <v>0</v>
      </c>
      <c r="H676" s="113">
        <v>1</v>
      </c>
    </row>
    <row r="677" spans="1:9" x14ac:dyDescent="0.35">
      <c r="A677" t="s">
        <v>1859</v>
      </c>
      <c r="B677" t="s">
        <v>612</v>
      </c>
      <c r="C677">
        <v>15</v>
      </c>
      <c r="D677">
        <v>0</v>
      </c>
      <c r="E677" t="s">
        <v>2775</v>
      </c>
      <c r="F677" t="s">
        <v>2776</v>
      </c>
      <c r="G677" s="113">
        <v>0</v>
      </c>
      <c r="H677" s="113">
        <v>1</v>
      </c>
    </row>
    <row r="678" spans="1:9" x14ac:dyDescent="0.35">
      <c r="A678" t="s">
        <v>3050</v>
      </c>
      <c r="C678">
        <v>20</v>
      </c>
      <c r="D678">
        <v>0</v>
      </c>
      <c r="E678" t="s">
        <v>2744</v>
      </c>
      <c r="F678" t="s">
        <v>2717</v>
      </c>
      <c r="G678" s="113">
        <v>0</v>
      </c>
      <c r="H678" s="113">
        <v>1</v>
      </c>
    </row>
    <row r="679" spans="1:9" x14ac:dyDescent="0.35">
      <c r="A679" t="s">
        <v>1860</v>
      </c>
      <c r="B679" t="s">
        <v>613</v>
      </c>
      <c r="C679">
        <v>20</v>
      </c>
      <c r="D679">
        <v>0</v>
      </c>
      <c r="E679" t="s">
        <v>2744</v>
      </c>
      <c r="F679" t="s">
        <v>2717</v>
      </c>
      <c r="G679" s="113">
        <v>0</v>
      </c>
      <c r="H679" s="113">
        <v>1</v>
      </c>
    </row>
    <row r="680" spans="1:9" x14ac:dyDescent="0.35">
      <c r="A680" t="s">
        <v>3051</v>
      </c>
      <c r="C680">
        <v>129</v>
      </c>
      <c r="D680">
        <v>80</v>
      </c>
      <c r="E680" t="s">
        <v>2769</v>
      </c>
      <c r="F680" s="112">
        <v>46404</v>
      </c>
      <c r="G680" s="22">
        <v>0.14480000000000001</v>
      </c>
      <c r="H680" s="22">
        <v>0.15529999999999999</v>
      </c>
      <c r="I680">
        <v>0</v>
      </c>
    </row>
    <row r="681" spans="1:9" x14ac:dyDescent="0.35">
      <c r="A681" t="s">
        <v>3052</v>
      </c>
      <c r="C681">
        <v>50</v>
      </c>
      <c r="D681">
        <v>20</v>
      </c>
      <c r="E681" t="s">
        <v>2769</v>
      </c>
      <c r="F681" s="112">
        <v>46344</v>
      </c>
      <c r="G681" s="113">
        <v>0.98</v>
      </c>
      <c r="H681" s="113">
        <v>0.6</v>
      </c>
      <c r="I681">
        <v>52</v>
      </c>
    </row>
    <row r="682" spans="1:9" x14ac:dyDescent="0.35">
      <c r="A682" t="s">
        <v>1861</v>
      </c>
      <c r="B682" t="s">
        <v>615</v>
      </c>
      <c r="C682">
        <v>50</v>
      </c>
      <c r="D682">
        <v>20</v>
      </c>
      <c r="E682" t="s">
        <v>2769</v>
      </c>
      <c r="F682" s="112">
        <v>46344</v>
      </c>
      <c r="G682" s="113">
        <v>0.98</v>
      </c>
      <c r="H682" s="113">
        <v>0.6</v>
      </c>
      <c r="I682">
        <v>52</v>
      </c>
    </row>
    <row r="683" spans="1:9" x14ac:dyDescent="0.35">
      <c r="A683" t="s">
        <v>3053</v>
      </c>
      <c r="C683">
        <v>70</v>
      </c>
      <c r="D683">
        <v>70</v>
      </c>
      <c r="E683" s="112">
        <v>46325</v>
      </c>
      <c r="F683" s="112">
        <v>46394</v>
      </c>
      <c r="G683" s="113">
        <v>0</v>
      </c>
      <c r="H683" s="113">
        <v>0</v>
      </c>
      <c r="I683">
        <v>9</v>
      </c>
    </row>
    <row r="684" spans="1:9" x14ac:dyDescent="0.35">
      <c r="A684" t="s">
        <v>1862</v>
      </c>
      <c r="B684" t="s">
        <v>616</v>
      </c>
      <c r="C684">
        <v>70</v>
      </c>
      <c r="D684">
        <v>70</v>
      </c>
      <c r="E684" s="112">
        <v>46325</v>
      </c>
      <c r="F684" s="112">
        <v>46394</v>
      </c>
      <c r="G684" s="113">
        <v>0</v>
      </c>
      <c r="H684" s="113">
        <v>0</v>
      </c>
      <c r="I684">
        <v>9</v>
      </c>
    </row>
    <row r="685" spans="1:9" x14ac:dyDescent="0.35">
      <c r="A685" t="s">
        <v>3054</v>
      </c>
      <c r="C685">
        <v>70</v>
      </c>
      <c r="D685">
        <v>7</v>
      </c>
      <c r="E685" t="s">
        <v>2789</v>
      </c>
      <c r="F685" s="112">
        <v>46331</v>
      </c>
      <c r="G685" s="113">
        <v>0.4</v>
      </c>
      <c r="H685" s="113">
        <v>0.9</v>
      </c>
      <c r="I685">
        <v>69</v>
      </c>
    </row>
    <row r="686" spans="1:9" x14ac:dyDescent="0.35">
      <c r="A686" t="s">
        <v>1863</v>
      </c>
      <c r="B686" t="s">
        <v>617</v>
      </c>
      <c r="C686">
        <v>70</v>
      </c>
      <c r="D686">
        <v>7</v>
      </c>
      <c r="E686" t="s">
        <v>2789</v>
      </c>
      <c r="F686" s="112">
        <v>46331</v>
      </c>
      <c r="G686" s="113">
        <v>0.4</v>
      </c>
      <c r="H686" s="113">
        <v>0.9</v>
      </c>
      <c r="I686">
        <v>69</v>
      </c>
    </row>
    <row r="687" spans="1:9" x14ac:dyDescent="0.35">
      <c r="A687" t="s">
        <v>3055</v>
      </c>
      <c r="C687">
        <v>72</v>
      </c>
      <c r="D687">
        <v>72</v>
      </c>
      <c r="E687" s="112">
        <v>46325</v>
      </c>
      <c r="F687" s="112">
        <v>46396</v>
      </c>
      <c r="G687" s="22">
        <v>0</v>
      </c>
      <c r="H687" s="113">
        <v>0</v>
      </c>
      <c r="I687">
        <v>8</v>
      </c>
    </row>
    <row r="688" spans="1:9" x14ac:dyDescent="0.35">
      <c r="A688" t="s">
        <v>1865</v>
      </c>
      <c r="B688" t="s">
        <v>619</v>
      </c>
      <c r="C688">
        <v>50</v>
      </c>
      <c r="D688">
        <v>50</v>
      </c>
      <c r="E688" s="112">
        <v>46325</v>
      </c>
      <c r="F688" s="112">
        <v>46374</v>
      </c>
      <c r="G688" s="113">
        <v>0</v>
      </c>
      <c r="H688" s="113">
        <v>0</v>
      </c>
      <c r="I688">
        <v>3</v>
      </c>
    </row>
    <row r="689" spans="1:9" x14ac:dyDescent="0.35">
      <c r="A689" t="s">
        <v>1864</v>
      </c>
      <c r="B689" t="s">
        <v>618</v>
      </c>
      <c r="C689">
        <v>48</v>
      </c>
      <c r="D689">
        <v>48</v>
      </c>
      <c r="E689" s="112">
        <v>46325</v>
      </c>
      <c r="F689" s="112">
        <v>46372</v>
      </c>
      <c r="G689" s="113">
        <v>0</v>
      </c>
      <c r="H689" s="113">
        <v>0</v>
      </c>
      <c r="I689">
        <v>30</v>
      </c>
    </row>
    <row r="690" spans="1:9" x14ac:dyDescent="0.35">
      <c r="A690" t="s">
        <v>1866</v>
      </c>
      <c r="B690" t="s">
        <v>620</v>
      </c>
      <c r="C690">
        <v>70</v>
      </c>
      <c r="D690">
        <v>70</v>
      </c>
      <c r="E690" s="112">
        <v>46327</v>
      </c>
      <c r="F690" s="112">
        <v>46396</v>
      </c>
      <c r="G690" s="113">
        <v>0</v>
      </c>
      <c r="H690" s="113">
        <v>0</v>
      </c>
      <c r="I690">
        <v>8</v>
      </c>
    </row>
    <row r="691" spans="1:9" x14ac:dyDescent="0.35">
      <c r="A691" t="s">
        <v>3056</v>
      </c>
      <c r="C691">
        <v>80</v>
      </c>
      <c r="D691">
        <v>80</v>
      </c>
      <c r="E691" s="112">
        <v>46325</v>
      </c>
      <c r="F691" s="112">
        <v>46404</v>
      </c>
      <c r="G691" s="22">
        <v>0</v>
      </c>
      <c r="H691" s="113">
        <v>0</v>
      </c>
      <c r="I691">
        <v>-1</v>
      </c>
    </row>
    <row r="692" spans="1:9" x14ac:dyDescent="0.35">
      <c r="A692" t="s">
        <v>1867</v>
      </c>
      <c r="B692" t="s">
        <v>621</v>
      </c>
      <c r="C692">
        <v>80</v>
      </c>
      <c r="D692">
        <v>80</v>
      </c>
      <c r="E692" s="112">
        <v>46325</v>
      </c>
      <c r="F692" s="112">
        <v>46404</v>
      </c>
      <c r="G692" s="22">
        <v>0</v>
      </c>
      <c r="H692" s="113">
        <v>0</v>
      </c>
      <c r="I692">
        <v>-1</v>
      </c>
    </row>
    <row r="693" spans="1:9" x14ac:dyDescent="0.35">
      <c r="A693" t="s">
        <v>3057</v>
      </c>
      <c r="C693">
        <v>275</v>
      </c>
      <c r="D693">
        <v>70</v>
      </c>
      <c r="E693" t="s">
        <v>2816</v>
      </c>
      <c r="F693" s="112">
        <v>46394</v>
      </c>
      <c r="G693" s="22">
        <v>8.9999999999999998E-4</v>
      </c>
      <c r="H693" s="22">
        <v>0.79930000000000001</v>
      </c>
      <c r="I693">
        <v>13</v>
      </c>
    </row>
    <row r="694" spans="1:9" x14ac:dyDescent="0.35">
      <c r="A694" t="s">
        <v>3058</v>
      </c>
      <c r="C694">
        <v>111</v>
      </c>
      <c r="D694">
        <v>0</v>
      </c>
      <c r="E694" t="s">
        <v>2761</v>
      </c>
      <c r="F694" t="s">
        <v>2750</v>
      </c>
      <c r="G694" s="113">
        <v>6.8000000000000005E-2</v>
      </c>
      <c r="H694" s="113">
        <v>1</v>
      </c>
    </row>
    <row r="695" spans="1:9" x14ac:dyDescent="0.35">
      <c r="A695" t="s">
        <v>3059</v>
      </c>
      <c r="C695">
        <v>25</v>
      </c>
      <c r="D695">
        <v>0</v>
      </c>
      <c r="E695" t="s">
        <v>2761</v>
      </c>
      <c r="F695" t="s">
        <v>2724</v>
      </c>
      <c r="G695" s="113">
        <v>0.68</v>
      </c>
      <c r="H695" s="113">
        <v>1</v>
      </c>
    </row>
    <row r="696" spans="1:9" x14ac:dyDescent="0.35">
      <c r="A696" t="s">
        <v>3060</v>
      </c>
      <c r="C696">
        <v>25</v>
      </c>
      <c r="D696">
        <v>0</v>
      </c>
      <c r="E696" t="s">
        <v>2761</v>
      </c>
      <c r="F696" t="s">
        <v>2724</v>
      </c>
      <c r="G696" s="113">
        <v>0.68</v>
      </c>
      <c r="H696" s="113">
        <v>1</v>
      </c>
    </row>
    <row r="697" spans="1:9" x14ac:dyDescent="0.35">
      <c r="A697" t="s">
        <v>1868</v>
      </c>
      <c r="B697" t="s">
        <v>623</v>
      </c>
      <c r="C697">
        <v>25</v>
      </c>
      <c r="D697">
        <v>0</v>
      </c>
      <c r="E697" t="s">
        <v>2761</v>
      </c>
      <c r="F697" t="s">
        <v>2724</v>
      </c>
      <c r="G697" s="113">
        <v>0.68</v>
      </c>
      <c r="H697" s="113">
        <v>1</v>
      </c>
    </row>
    <row r="698" spans="1:9" x14ac:dyDescent="0.35">
      <c r="A698" t="s">
        <v>3061</v>
      </c>
      <c r="C698">
        <v>14</v>
      </c>
      <c r="D698">
        <v>0</v>
      </c>
      <c r="E698" t="s">
        <v>2728</v>
      </c>
      <c r="F698" t="s">
        <v>2746</v>
      </c>
      <c r="G698" s="113">
        <v>0</v>
      </c>
      <c r="H698" s="113">
        <v>1</v>
      </c>
    </row>
    <row r="699" spans="1:9" x14ac:dyDescent="0.35">
      <c r="A699" t="s">
        <v>3062</v>
      </c>
      <c r="C699">
        <v>14</v>
      </c>
      <c r="D699">
        <v>0</v>
      </c>
      <c r="E699" t="s">
        <v>2728</v>
      </c>
      <c r="F699" t="s">
        <v>2746</v>
      </c>
      <c r="G699" s="113">
        <v>0</v>
      </c>
      <c r="H699" s="113">
        <v>1</v>
      </c>
    </row>
    <row r="700" spans="1:9" x14ac:dyDescent="0.35">
      <c r="A700" t="s">
        <v>1869</v>
      </c>
      <c r="B700" t="s">
        <v>625</v>
      </c>
      <c r="C700">
        <v>14</v>
      </c>
      <c r="D700">
        <v>0</v>
      </c>
      <c r="E700" t="s">
        <v>2728</v>
      </c>
      <c r="F700" t="s">
        <v>2746</v>
      </c>
      <c r="G700" s="113">
        <v>0</v>
      </c>
      <c r="H700" s="113">
        <v>1</v>
      </c>
    </row>
    <row r="701" spans="1:9" x14ac:dyDescent="0.35">
      <c r="A701" t="s">
        <v>3063</v>
      </c>
      <c r="C701">
        <v>20</v>
      </c>
      <c r="D701">
        <v>0</v>
      </c>
      <c r="E701" t="s">
        <v>2730</v>
      </c>
      <c r="F701" t="s">
        <v>2731</v>
      </c>
      <c r="G701" s="113">
        <v>0</v>
      </c>
      <c r="H701" s="113">
        <v>1</v>
      </c>
    </row>
    <row r="702" spans="1:9" x14ac:dyDescent="0.35">
      <c r="A702" t="s">
        <v>3064</v>
      </c>
      <c r="C702">
        <v>20</v>
      </c>
      <c r="D702">
        <v>0</v>
      </c>
      <c r="E702" t="s">
        <v>2730</v>
      </c>
      <c r="F702" t="s">
        <v>2731</v>
      </c>
      <c r="G702" s="113">
        <v>0</v>
      </c>
      <c r="H702" s="113">
        <v>1</v>
      </c>
    </row>
    <row r="703" spans="1:9" x14ac:dyDescent="0.35">
      <c r="A703" t="s">
        <v>1870</v>
      </c>
      <c r="B703" t="s">
        <v>627</v>
      </c>
      <c r="C703">
        <v>20</v>
      </c>
      <c r="D703">
        <v>0</v>
      </c>
      <c r="E703" t="s">
        <v>2730</v>
      </c>
      <c r="F703" t="s">
        <v>2731</v>
      </c>
      <c r="G703" s="113">
        <v>0</v>
      </c>
      <c r="H703" s="113">
        <v>1</v>
      </c>
    </row>
    <row r="704" spans="1:9" x14ac:dyDescent="0.35">
      <c r="A704" t="s">
        <v>3065</v>
      </c>
      <c r="C704">
        <v>40</v>
      </c>
      <c r="D704">
        <v>0</v>
      </c>
      <c r="E704" t="s">
        <v>2813</v>
      </c>
      <c r="F704" t="s">
        <v>2750</v>
      </c>
      <c r="G704" s="113">
        <v>0</v>
      </c>
      <c r="H704" s="113">
        <v>1</v>
      </c>
    </row>
    <row r="705" spans="1:9" x14ac:dyDescent="0.35">
      <c r="A705" t="s">
        <v>3066</v>
      </c>
      <c r="C705">
        <v>40</v>
      </c>
      <c r="D705">
        <v>0</v>
      </c>
      <c r="E705" t="s">
        <v>2813</v>
      </c>
      <c r="F705" t="s">
        <v>2750</v>
      </c>
      <c r="G705" s="113">
        <v>0</v>
      </c>
      <c r="H705" s="113">
        <v>1</v>
      </c>
    </row>
    <row r="706" spans="1:9" x14ac:dyDescent="0.35">
      <c r="A706" t="s">
        <v>1871</v>
      </c>
      <c r="B706" t="s">
        <v>630</v>
      </c>
      <c r="C706">
        <v>40</v>
      </c>
      <c r="D706">
        <v>0</v>
      </c>
      <c r="E706" t="s">
        <v>2813</v>
      </c>
      <c r="F706" t="s">
        <v>2750</v>
      </c>
      <c r="G706" s="113">
        <v>0</v>
      </c>
      <c r="H706" s="113">
        <v>1</v>
      </c>
    </row>
    <row r="707" spans="1:9" x14ac:dyDescent="0.35">
      <c r="A707" t="s">
        <v>3067</v>
      </c>
      <c r="C707">
        <v>256</v>
      </c>
      <c r="D707">
        <v>70</v>
      </c>
      <c r="E707" t="s">
        <v>2816</v>
      </c>
      <c r="F707" s="112">
        <v>46394</v>
      </c>
      <c r="G707" s="22">
        <v>0</v>
      </c>
      <c r="H707" s="22">
        <v>0.79669999999999996</v>
      </c>
      <c r="I707">
        <v>13</v>
      </c>
    </row>
    <row r="708" spans="1:9" x14ac:dyDescent="0.35">
      <c r="A708" t="s">
        <v>3068</v>
      </c>
      <c r="C708">
        <v>140</v>
      </c>
      <c r="D708">
        <v>0</v>
      </c>
      <c r="E708" t="s">
        <v>2816</v>
      </c>
      <c r="F708" t="s">
        <v>2740</v>
      </c>
      <c r="G708" s="113">
        <v>0</v>
      </c>
      <c r="H708" s="113">
        <v>1</v>
      </c>
    </row>
    <row r="709" spans="1:9" x14ac:dyDescent="0.35">
      <c r="A709" t="s">
        <v>3069</v>
      </c>
      <c r="C709">
        <v>60</v>
      </c>
      <c r="D709">
        <v>0</v>
      </c>
      <c r="E709" t="s">
        <v>2816</v>
      </c>
      <c r="F709" t="s">
        <v>2758</v>
      </c>
      <c r="G709" s="113">
        <v>0</v>
      </c>
      <c r="H709" s="113">
        <v>1</v>
      </c>
    </row>
    <row r="710" spans="1:9" x14ac:dyDescent="0.35">
      <c r="A710" t="s">
        <v>1872</v>
      </c>
      <c r="B710" t="s">
        <v>632</v>
      </c>
      <c r="C710">
        <v>20</v>
      </c>
      <c r="D710">
        <v>0</v>
      </c>
      <c r="E710" t="s">
        <v>2816</v>
      </c>
      <c r="F710" t="s">
        <v>2794</v>
      </c>
      <c r="G710" s="113">
        <v>0</v>
      </c>
      <c r="H710" s="113">
        <v>1</v>
      </c>
    </row>
    <row r="711" spans="1:9" x14ac:dyDescent="0.35">
      <c r="A711" t="s">
        <v>1873</v>
      </c>
      <c r="B711" t="s">
        <v>633</v>
      </c>
      <c r="C711">
        <v>20</v>
      </c>
      <c r="D711">
        <v>0</v>
      </c>
      <c r="E711" t="s">
        <v>2761</v>
      </c>
      <c r="F711" t="s">
        <v>2724</v>
      </c>
      <c r="G711" s="113">
        <v>0</v>
      </c>
      <c r="H711" s="113">
        <v>1</v>
      </c>
    </row>
    <row r="712" spans="1:9" x14ac:dyDescent="0.35">
      <c r="A712" t="s">
        <v>1874</v>
      </c>
      <c r="B712" t="s">
        <v>634</v>
      </c>
      <c r="C712">
        <v>20</v>
      </c>
      <c r="D712">
        <v>0</v>
      </c>
      <c r="E712" t="s">
        <v>2727</v>
      </c>
      <c r="F712" t="s">
        <v>2784</v>
      </c>
      <c r="G712" s="113">
        <v>0</v>
      </c>
      <c r="H712" s="113">
        <v>1</v>
      </c>
    </row>
    <row r="713" spans="1:9" x14ac:dyDescent="0.35">
      <c r="A713" t="s">
        <v>1875</v>
      </c>
      <c r="B713" t="s">
        <v>635</v>
      </c>
      <c r="C713">
        <v>20</v>
      </c>
      <c r="D713">
        <v>0</v>
      </c>
      <c r="E713" t="s">
        <v>2716</v>
      </c>
      <c r="F713" t="s">
        <v>2758</v>
      </c>
      <c r="G713" s="113">
        <v>0</v>
      </c>
      <c r="H713" s="113">
        <v>1</v>
      </c>
    </row>
    <row r="714" spans="1:9" x14ac:dyDescent="0.35">
      <c r="A714" t="s">
        <v>3070</v>
      </c>
      <c r="C714">
        <v>80</v>
      </c>
      <c r="D714">
        <v>0</v>
      </c>
      <c r="E714" t="s">
        <v>2813</v>
      </c>
      <c r="F714" t="s">
        <v>2740</v>
      </c>
      <c r="G714" s="113">
        <v>0</v>
      </c>
      <c r="H714" s="113">
        <v>1</v>
      </c>
    </row>
    <row r="715" spans="1:9" x14ac:dyDescent="0.35">
      <c r="A715" t="s">
        <v>1876</v>
      </c>
      <c r="B715" t="s">
        <v>2817</v>
      </c>
      <c r="C715">
        <v>25</v>
      </c>
      <c r="D715">
        <v>0</v>
      </c>
      <c r="E715" t="s">
        <v>2813</v>
      </c>
      <c r="F715" t="s">
        <v>2758</v>
      </c>
      <c r="G715" s="113">
        <v>0</v>
      </c>
      <c r="H715" s="113">
        <v>1</v>
      </c>
    </row>
    <row r="716" spans="1:9" x14ac:dyDescent="0.35">
      <c r="A716" t="s">
        <v>1878</v>
      </c>
      <c r="B716" t="s">
        <v>638</v>
      </c>
      <c r="C716">
        <v>30</v>
      </c>
      <c r="D716">
        <v>0</v>
      </c>
      <c r="E716" t="s">
        <v>2743</v>
      </c>
      <c r="F716" t="s">
        <v>2740</v>
      </c>
      <c r="G716" s="113">
        <v>0</v>
      </c>
      <c r="H716" s="113">
        <v>1</v>
      </c>
    </row>
    <row r="717" spans="1:9" x14ac:dyDescent="0.35">
      <c r="A717" t="s">
        <v>1877</v>
      </c>
      <c r="B717" t="s">
        <v>637</v>
      </c>
      <c r="C717">
        <v>25</v>
      </c>
      <c r="D717">
        <v>0</v>
      </c>
      <c r="E717" t="s">
        <v>2743</v>
      </c>
      <c r="F717" t="s">
        <v>2740</v>
      </c>
      <c r="G717" s="113">
        <v>0</v>
      </c>
      <c r="H717" s="113">
        <v>1</v>
      </c>
    </row>
    <row r="718" spans="1:9" x14ac:dyDescent="0.35">
      <c r="A718" t="s">
        <v>3071</v>
      </c>
      <c r="C718">
        <v>113</v>
      </c>
      <c r="D718">
        <v>0</v>
      </c>
      <c r="E718" t="s">
        <v>2785</v>
      </c>
      <c r="F718" t="s">
        <v>2765</v>
      </c>
      <c r="G718" s="113">
        <v>0</v>
      </c>
      <c r="H718" s="113">
        <v>1</v>
      </c>
    </row>
    <row r="719" spans="1:9" x14ac:dyDescent="0.35">
      <c r="A719" t="s">
        <v>3072</v>
      </c>
      <c r="C719">
        <v>47</v>
      </c>
      <c r="D719">
        <v>0</v>
      </c>
      <c r="E719" t="s">
        <v>2785</v>
      </c>
      <c r="F719" t="s">
        <v>2750</v>
      </c>
      <c r="G719" s="113">
        <v>0</v>
      </c>
      <c r="H719" s="113">
        <v>1</v>
      </c>
    </row>
    <row r="720" spans="1:9" x14ac:dyDescent="0.35">
      <c r="A720" t="s">
        <v>1879</v>
      </c>
      <c r="B720" t="s">
        <v>640</v>
      </c>
      <c r="C720">
        <v>14</v>
      </c>
      <c r="D720">
        <v>0</v>
      </c>
      <c r="E720" t="s">
        <v>2785</v>
      </c>
      <c r="F720" t="s">
        <v>2786</v>
      </c>
      <c r="G720" s="113">
        <v>0</v>
      </c>
      <c r="H720" s="113">
        <v>1</v>
      </c>
    </row>
    <row r="721" spans="1:8" x14ac:dyDescent="0.35">
      <c r="A721" t="s">
        <v>1880</v>
      </c>
      <c r="B721" t="s">
        <v>641</v>
      </c>
      <c r="C721">
        <v>14</v>
      </c>
      <c r="D721">
        <v>0</v>
      </c>
      <c r="E721" t="s">
        <v>2761</v>
      </c>
      <c r="F721" t="s">
        <v>2724</v>
      </c>
      <c r="G721" s="113">
        <v>0</v>
      </c>
      <c r="H721" s="113">
        <v>1</v>
      </c>
    </row>
    <row r="722" spans="1:8" x14ac:dyDescent="0.35">
      <c r="A722" t="s">
        <v>1882</v>
      </c>
      <c r="B722" t="s">
        <v>643</v>
      </c>
      <c r="C722">
        <v>14</v>
      </c>
      <c r="D722">
        <v>0</v>
      </c>
      <c r="E722" t="s">
        <v>2739</v>
      </c>
      <c r="F722" t="s">
        <v>2804</v>
      </c>
      <c r="G722" s="113">
        <v>0</v>
      </c>
      <c r="H722" s="113">
        <v>1</v>
      </c>
    </row>
    <row r="723" spans="1:8" x14ac:dyDescent="0.35">
      <c r="A723" t="s">
        <v>1881</v>
      </c>
      <c r="B723" t="s">
        <v>642</v>
      </c>
      <c r="C723">
        <v>14</v>
      </c>
      <c r="D723">
        <v>0</v>
      </c>
      <c r="E723" t="s">
        <v>2743</v>
      </c>
      <c r="F723" t="s">
        <v>2750</v>
      </c>
      <c r="G723" s="113">
        <v>0</v>
      </c>
      <c r="H723" s="113">
        <v>1</v>
      </c>
    </row>
    <row r="724" spans="1:8" x14ac:dyDescent="0.35">
      <c r="A724" t="s">
        <v>3073</v>
      </c>
      <c r="C724">
        <v>59</v>
      </c>
      <c r="D724">
        <v>0</v>
      </c>
      <c r="E724" t="s">
        <v>2767</v>
      </c>
      <c r="F724" t="s">
        <v>2765</v>
      </c>
      <c r="G724" s="113">
        <v>0</v>
      </c>
      <c r="H724" s="113">
        <v>1</v>
      </c>
    </row>
    <row r="725" spans="1:8" x14ac:dyDescent="0.35">
      <c r="A725" t="s">
        <v>1883</v>
      </c>
      <c r="B725" t="s">
        <v>2818</v>
      </c>
      <c r="C725">
        <v>14</v>
      </c>
      <c r="D725">
        <v>0</v>
      </c>
      <c r="E725" t="s">
        <v>2767</v>
      </c>
      <c r="F725" t="s">
        <v>2764</v>
      </c>
      <c r="G725" s="113">
        <v>0</v>
      </c>
      <c r="H725" s="113">
        <v>1</v>
      </c>
    </row>
    <row r="726" spans="1:8" x14ac:dyDescent="0.35">
      <c r="A726" t="s">
        <v>1885</v>
      </c>
      <c r="B726" t="s">
        <v>646</v>
      </c>
      <c r="C726">
        <v>14</v>
      </c>
      <c r="D726">
        <v>0</v>
      </c>
      <c r="E726" t="s">
        <v>2743</v>
      </c>
      <c r="F726" t="s">
        <v>2765</v>
      </c>
      <c r="G726" s="113">
        <v>0</v>
      </c>
      <c r="H726" s="113">
        <v>1</v>
      </c>
    </row>
    <row r="727" spans="1:8" x14ac:dyDescent="0.35">
      <c r="A727" t="s">
        <v>1884</v>
      </c>
      <c r="B727" t="s">
        <v>645</v>
      </c>
      <c r="C727">
        <v>14</v>
      </c>
      <c r="D727">
        <v>0</v>
      </c>
      <c r="E727" t="s">
        <v>2770</v>
      </c>
      <c r="F727" t="s">
        <v>2765</v>
      </c>
      <c r="G727" s="113">
        <v>0</v>
      </c>
      <c r="H727" s="113">
        <v>1</v>
      </c>
    </row>
    <row r="728" spans="1:8" x14ac:dyDescent="0.35">
      <c r="A728" t="s">
        <v>3074</v>
      </c>
      <c r="C728">
        <v>154</v>
      </c>
      <c r="D728">
        <v>0</v>
      </c>
      <c r="E728" t="s">
        <v>2730</v>
      </c>
      <c r="F728" t="s">
        <v>2717</v>
      </c>
      <c r="G728" s="113">
        <v>0</v>
      </c>
      <c r="H728" s="113">
        <v>1</v>
      </c>
    </row>
    <row r="729" spans="1:8" x14ac:dyDescent="0.35">
      <c r="A729" t="s">
        <v>3075</v>
      </c>
      <c r="C729">
        <v>59</v>
      </c>
      <c r="D729">
        <v>0</v>
      </c>
      <c r="E729" t="s">
        <v>2730</v>
      </c>
      <c r="F729" t="s">
        <v>2750</v>
      </c>
      <c r="G729" s="113">
        <v>0</v>
      </c>
      <c r="H729" s="113">
        <v>1</v>
      </c>
    </row>
    <row r="730" spans="1:8" x14ac:dyDescent="0.35">
      <c r="A730" t="s">
        <v>1888</v>
      </c>
      <c r="B730" t="s">
        <v>650</v>
      </c>
      <c r="C730">
        <v>20</v>
      </c>
      <c r="D730">
        <v>0</v>
      </c>
      <c r="E730" t="s">
        <v>2730</v>
      </c>
      <c r="F730" t="s">
        <v>2731</v>
      </c>
      <c r="G730" s="113">
        <v>0</v>
      </c>
      <c r="H730" s="113">
        <v>1</v>
      </c>
    </row>
    <row r="731" spans="1:8" x14ac:dyDescent="0.35">
      <c r="A731" t="s">
        <v>1886</v>
      </c>
      <c r="B731" t="s">
        <v>648</v>
      </c>
      <c r="C731">
        <v>20</v>
      </c>
      <c r="D731">
        <v>0</v>
      </c>
      <c r="E731" t="s">
        <v>2730</v>
      </c>
      <c r="F731" t="s">
        <v>2764</v>
      </c>
      <c r="G731" s="113">
        <v>0</v>
      </c>
      <c r="H731" s="113">
        <v>1</v>
      </c>
    </row>
    <row r="732" spans="1:8" x14ac:dyDescent="0.35">
      <c r="A732" t="s">
        <v>1889</v>
      </c>
      <c r="B732" t="s">
        <v>651</v>
      </c>
      <c r="C732">
        <v>20</v>
      </c>
      <c r="D732">
        <v>0</v>
      </c>
      <c r="E732" t="s">
        <v>2749</v>
      </c>
      <c r="F732" t="s">
        <v>2750</v>
      </c>
      <c r="G732" s="113">
        <v>0</v>
      </c>
      <c r="H732" s="113">
        <v>1</v>
      </c>
    </row>
    <row r="733" spans="1:8" x14ac:dyDescent="0.35">
      <c r="A733" t="s">
        <v>1887</v>
      </c>
      <c r="B733" t="s">
        <v>649</v>
      </c>
      <c r="C733">
        <v>10</v>
      </c>
      <c r="D733">
        <v>0</v>
      </c>
      <c r="E733" t="s">
        <v>2749</v>
      </c>
      <c r="F733" t="s">
        <v>2750</v>
      </c>
      <c r="G733" s="113">
        <v>0</v>
      </c>
      <c r="H733" s="113">
        <v>1</v>
      </c>
    </row>
    <row r="734" spans="1:8" x14ac:dyDescent="0.35">
      <c r="A734" t="s">
        <v>3076</v>
      </c>
      <c r="C734">
        <v>89</v>
      </c>
      <c r="D734">
        <v>0</v>
      </c>
      <c r="E734" t="s">
        <v>2751</v>
      </c>
      <c r="F734" t="s">
        <v>2717</v>
      </c>
      <c r="G734" s="113">
        <v>0</v>
      </c>
      <c r="H734" s="113">
        <v>1</v>
      </c>
    </row>
    <row r="735" spans="1:8" x14ac:dyDescent="0.35">
      <c r="A735" t="s">
        <v>1890</v>
      </c>
      <c r="B735" t="s">
        <v>2819</v>
      </c>
      <c r="C735">
        <v>30</v>
      </c>
      <c r="D735">
        <v>0</v>
      </c>
      <c r="E735" t="s">
        <v>2751</v>
      </c>
      <c r="F735" t="s">
        <v>2763</v>
      </c>
      <c r="G735" s="113">
        <v>0</v>
      </c>
      <c r="H735" s="113">
        <v>1</v>
      </c>
    </row>
    <row r="736" spans="1:8" x14ac:dyDescent="0.35">
      <c r="A736" t="s">
        <v>1892</v>
      </c>
      <c r="B736" t="s">
        <v>654</v>
      </c>
      <c r="C736">
        <v>35</v>
      </c>
      <c r="D736">
        <v>0</v>
      </c>
      <c r="E736" t="s">
        <v>2744</v>
      </c>
      <c r="F736" t="s">
        <v>2717</v>
      </c>
      <c r="G736" s="113">
        <v>0</v>
      </c>
      <c r="H736" s="113">
        <v>1</v>
      </c>
    </row>
    <row r="737" spans="1:9" x14ac:dyDescent="0.35">
      <c r="A737" t="s">
        <v>1891</v>
      </c>
      <c r="B737" t="s">
        <v>653</v>
      </c>
      <c r="C737">
        <v>35</v>
      </c>
      <c r="D737">
        <v>0</v>
      </c>
      <c r="E737" t="s">
        <v>2744</v>
      </c>
      <c r="F737" t="s">
        <v>2717</v>
      </c>
      <c r="G737" s="113">
        <v>0</v>
      </c>
      <c r="H737" s="113">
        <v>1</v>
      </c>
    </row>
    <row r="738" spans="1:9" x14ac:dyDescent="0.35">
      <c r="A738" t="s">
        <v>3077</v>
      </c>
      <c r="C738">
        <v>256</v>
      </c>
      <c r="D738">
        <v>70</v>
      </c>
      <c r="E738" t="s">
        <v>2807</v>
      </c>
      <c r="F738" s="112">
        <v>46394</v>
      </c>
      <c r="G738" s="22">
        <v>0</v>
      </c>
      <c r="H738" s="22">
        <v>0.56659999999999999</v>
      </c>
      <c r="I738">
        <v>13</v>
      </c>
    </row>
    <row r="739" spans="1:9" x14ac:dyDescent="0.35">
      <c r="A739" t="s">
        <v>3078</v>
      </c>
      <c r="C739">
        <v>150</v>
      </c>
      <c r="D739">
        <v>70</v>
      </c>
      <c r="E739" t="s">
        <v>2807</v>
      </c>
      <c r="F739" s="112">
        <v>46394</v>
      </c>
      <c r="G739" s="113">
        <v>0</v>
      </c>
      <c r="H739" s="22">
        <v>0.67220000000000002</v>
      </c>
      <c r="I739">
        <v>-6</v>
      </c>
    </row>
    <row r="740" spans="1:9" x14ac:dyDescent="0.35">
      <c r="A740" t="s">
        <v>1893</v>
      </c>
      <c r="B740" t="s">
        <v>656</v>
      </c>
      <c r="C740">
        <v>40</v>
      </c>
      <c r="D740">
        <v>0</v>
      </c>
      <c r="E740" t="s">
        <v>2807</v>
      </c>
      <c r="F740" t="s">
        <v>2795</v>
      </c>
      <c r="G740" s="113">
        <v>0</v>
      </c>
      <c r="H740" s="113">
        <v>1</v>
      </c>
    </row>
    <row r="741" spans="1:9" x14ac:dyDescent="0.35">
      <c r="A741" t="s">
        <v>1895</v>
      </c>
      <c r="B741" t="s">
        <v>658</v>
      </c>
      <c r="C741">
        <v>50</v>
      </c>
      <c r="D741">
        <v>2</v>
      </c>
      <c r="E741" t="s">
        <v>2751</v>
      </c>
      <c r="F741" s="112">
        <v>46326</v>
      </c>
      <c r="G741" s="113">
        <v>0</v>
      </c>
      <c r="H741" s="113">
        <v>0.97</v>
      </c>
      <c r="I741">
        <v>53</v>
      </c>
    </row>
    <row r="742" spans="1:9" x14ac:dyDescent="0.35">
      <c r="A742" t="s">
        <v>1896</v>
      </c>
      <c r="B742" t="s">
        <v>659</v>
      </c>
      <c r="C742">
        <v>70</v>
      </c>
      <c r="D742">
        <v>70</v>
      </c>
      <c r="E742" s="112">
        <v>46325</v>
      </c>
      <c r="F742" s="112">
        <v>46394</v>
      </c>
      <c r="G742" s="113">
        <v>0</v>
      </c>
      <c r="H742" s="113">
        <v>0</v>
      </c>
      <c r="I742">
        <v>-55</v>
      </c>
    </row>
    <row r="743" spans="1:9" x14ac:dyDescent="0.35">
      <c r="A743" t="s">
        <v>1894</v>
      </c>
      <c r="B743" t="s">
        <v>657</v>
      </c>
      <c r="C743">
        <v>30</v>
      </c>
      <c r="D743">
        <v>30</v>
      </c>
      <c r="E743" s="112">
        <v>46325</v>
      </c>
      <c r="F743" s="112">
        <v>46354</v>
      </c>
      <c r="G743" s="113">
        <v>0</v>
      </c>
      <c r="H743" s="113">
        <v>0</v>
      </c>
      <c r="I743">
        <v>34</v>
      </c>
    </row>
    <row r="744" spans="1:9" x14ac:dyDescent="0.35">
      <c r="A744" t="s">
        <v>3079</v>
      </c>
      <c r="C744">
        <v>256</v>
      </c>
      <c r="D744">
        <v>60</v>
      </c>
      <c r="E744" t="s">
        <v>2807</v>
      </c>
      <c r="F744" s="112">
        <v>46384</v>
      </c>
      <c r="G744" s="22">
        <v>0</v>
      </c>
      <c r="H744" s="22">
        <v>0.32919999999999999</v>
      </c>
      <c r="I744">
        <v>23</v>
      </c>
    </row>
    <row r="745" spans="1:9" x14ac:dyDescent="0.35">
      <c r="A745" t="s">
        <v>1897</v>
      </c>
      <c r="B745" t="s">
        <v>2820</v>
      </c>
      <c r="C745">
        <v>40</v>
      </c>
      <c r="D745">
        <v>24</v>
      </c>
      <c r="E745" t="s">
        <v>2807</v>
      </c>
      <c r="F745" s="112">
        <v>46348</v>
      </c>
      <c r="G745" s="113">
        <v>0</v>
      </c>
      <c r="H745" s="113">
        <v>0.4</v>
      </c>
      <c r="I745">
        <v>48</v>
      </c>
    </row>
    <row r="746" spans="1:9" x14ac:dyDescent="0.35">
      <c r="A746" t="s">
        <v>1898</v>
      </c>
      <c r="B746" t="s">
        <v>662</v>
      </c>
      <c r="C746">
        <v>50</v>
      </c>
      <c r="D746">
        <v>20</v>
      </c>
      <c r="E746" t="s">
        <v>2744</v>
      </c>
      <c r="F746" s="112">
        <v>46344</v>
      </c>
      <c r="G746" s="113">
        <v>0</v>
      </c>
      <c r="H746" s="113">
        <v>0.6</v>
      </c>
      <c r="I746">
        <v>35</v>
      </c>
    </row>
    <row r="747" spans="1:9" x14ac:dyDescent="0.35">
      <c r="A747" t="s">
        <v>1899</v>
      </c>
      <c r="B747" t="s">
        <v>663</v>
      </c>
      <c r="C747">
        <v>60</v>
      </c>
      <c r="D747">
        <v>60</v>
      </c>
      <c r="E747" s="112">
        <v>46325</v>
      </c>
      <c r="F747" s="112">
        <v>46384</v>
      </c>
      <c r="G747" s="22">
        <v>0</v>
      </c>
      <c r="H747" s="113">
        <v>0</v>
      </c>
      <c r="I747">
        <v>23</v>
      </c>
    </row>
    <row r="748" spans="1:9" x14ac:dyDescent="0.35">
      <c r="A748" t="s">
        <v>3080</v>
      </c>
      <c r="C748">
        <v>387</v>
      </c>
      <c r="D748">
        <v>207</v>
      </c>
      <c r="E748" t="s">
        <v>2760</v>
      </c>
      <c r="F748" s="112">
        <v>46574</v>
      </c>
      <c r="G748" s="22">
        <v>0.3296</v>
      </c>
      <c r="H748" s="22">
        <v>0.34860000000000002</v>
      </c>
      <c r="I748">
        <v>-95</v>
      </c>
    </row>
    <row r="749" spans="1:9" x14ac:dyDescent="0.35">
      <c r="A749" t="s">
        <v>3081</v>
      </c>
      <c r="C749">
        <v>294</v>
      </c>
      <c r="D749">
        <v>207</v>
      </c>
      <c r="E749" t="s">
        <v>2760</v>
      </c>
      <c r="F749" s="112">
        <v>46574</v>
      </c>
      <c r="G749" s="22">
        <v>0.3569</v>
      </c>
      <c r="H749" s="22">
        <v>0.34820000000000001</v>
      </c>
      <c r="I749">
        <v>-95</v>
      </c>
    </row>
    <row r="750" spans="1:9" x14ac:dyDescent="0.35">
      <c r="A750" t="s">
        <v>3082</v>
      </c>
      <c r="C750">
        <v>232</v>
      </c>
      <c r="D750">
        <v>149</v>
      </c>
      <c r="E750" t="s">
        <v>2720</v>
      </c>
      <c r="F750" s="112">
        <v>46503</v>
      </c>
      <c r="G750" s="22">
        <v>0.56559999999999999</v>
      </c>
      <c r="H750" s="22">
        <v>0.55179999999999996</v>
      </c>
      <c r="I750">
        <v>-45</v>
      </c>
    </row>
    <row r="751" spans="1:9" x14ac:dyDescent="0.35">
      <c r="A751" t="s">
        <v>3083</v>
      </c>
      <c r="C751">
        <v>154</v>
      </c>
      <c r="D751">
        <v>30</v>
      </c>
      <c r="E751" t="s">
        <v>2720</v>
      </c>
      <c r="F751" s="112">
        <v>46417</v>
      </c>
      <c r="G751" s="113">
        <v>0.73099999999999998</v>
      </c>
      <c r="H751" s="22">
        <v>0.9204</v>
      </c>
      <c r="I751">
        <v>25</v>
      </c>
    </row>
    <row r="752" spans="1:9" x14ac:dyDescent="0.35">
      <c r="A752" t="s">
        <v>1900</v>
      </c>
      <c r="B752" t="s">
        <v>667</v>
      </c>
      <c r="C752">
        <v>12</v>
      </c>
      <c r="D752">
        <v>0</v>
      </c>
      <c r="E752" t="s">
        <v>2720</v>
      </c>
      <c r="F752" t="s">
        <v>2780</v>
      </c>
      <c r="G752" s="113">
        <v>1</v>
      </c>
      <c r="H752" s="113">
        <v>1</v>
      </c>
    </row>
    <row r="753" spans="1:9" x14ac:dyDescent="0.35">
      <c r="A753" t="s">
        <v>1901</v>
      </c>
      <c r="B753" t="s">
        <v>668</v>
      </c>
      <c r="C753">
        <v>25</v>
      </c>
      <c r="D753">
        <v>0</v>
      </c>
      <c r="E753" t="s">
        <v>2793</v>
      </c>
      <c r="F753" t="s">
        <v>2718</v>
      </c>
      <c r="G753" s="113">
        <v>1</v>
      </c>
      <c r="H753" s="113">
        <v>1</v>
      </c>
    </row>
    <row r="754" spans="1:9" x14ac:dyDescent="0.35">
      <c r="A754" t="s">
        <v>1902</v>
      </c>
      <c r="B754" t="s">
        <v>669</v>
      </c>
      <c r="C754">
        <v>10</v>
      </c>
      <c r="D754">
        <v>0</v>
      </c>
      <c r="E754" t="s">
        <v>2816</v>
      </c>
      <c r="F754" t="s">
        <v>2776</v>
      </c>
      <c r="G754" s="113">
        <v>1</v>
      </c>
      <c r="H754" s="113">
        <v>1</v>
      </c>
    </row>
    <row r="755" spans="1:9" x14ac:dyDescent="0.35">
      <c r="A755" t="s">
        <v>1903</v>
      </c>
      <c r="B755" t="s">
        <v>670</v>
      </c>
      <c r="C755">
        <v>24</v>
      </c>
      <c r="D755">
        <v>0</v>
      </c>
      <c r="E755" t="s">
        <v>2821</v>
      </c>
      <c r="F755" t="s">
        <v>2746</v>
      </c>
      <c r="G755" s="113">
        <v>1</v>
      </c>
      <c r="H755" s="113">
        <v>1</v>
      </c>
    </row>
    <row r="756" spans="1:9" x14ac:dyDescent="0.35">
      <c r="A756" t="s">
        <v>1904</v>
      </c>
      <c r="B756" t="s">
        <v>671</v>
      </c>
      <c r="C756">
        <v>21</v>
      </c>
      <c r="D756">
        <v>0</v>
      </c>
      <c r="E756" t="s">
        <v>2822</v>
      </c>
      <c r="F756" t="s">
        <v>2804</v>
      </c>
      <c r="G756" s="113">
        <v>1</v>
      </c>
      <c r="H756" s="113">
        <v>1</v>
      </c>
    </row>
    <row r="757" spans="1:9" x14ac:dyDescent="0.35">
      <c r="A757" t="s">
        <v>1905</v>
      </c>
      <c r="B757" t="s">
        <v>672</v>
      </c>
      <c r="C757">
        <v>11</v>
      </c>
      <c r="D757">
        <v>0</v>
      </c>
      <c r="E757" t="s">
        <v>2823</v>
      </c>
      <c r="F757" t="s">
        <v>2742</v>
      </c>
      <c r="G757" s="113">
        <v>1</v>
      </c>
      <c r="H757" s="113">
        <v>1</v>
      </c>
    </row>
    <row r="758" spans="1:9" x14ac:dyDescent="0.35">
      <c r="A758" t="s">
        <v>1907</v>
      </c>
      <c r="B758" t="s">
        <v>674</v>
      </c>
      <c r="C758">
        <v>35</v>
      </c>
      <c r="D758">
        <v>0</v>
      </c>
      <c r="E758" t="s">
        <v>2824</v>
      </c>
      <c r="F758" t="s">
        <v>2745</v>
      </c>
      <c r="G758" s="113">
        <v>8.5699999999999998E-2</v>
      </c>
      <c r="H758" s="113">
        <v>1</v>
      </c>
    </row>
    <row r="759" spans="1:9" x14ac:dyDescent="0.35">
      <c r="A759" t="s">
        <v>1906</v>
      </c>
      <c r="B759" t="s">
        <v>673</v>
      </c>
      <c r="C759">
        <v>11</v>
      </c>
      <c r="D759">
        <v>0</v>
      </c>
      <c r="E759" t="s">
        <v>2730</v>
      </c>
      <c r="F759" t="s">
        <v>2731</v>
      </c>
      <c r="G759" s="113">
        <v>0.36359999999999998</v>
      </c>
      <c r="H759" s="113">
        <v>1</v>
      </c>
    </row>
    <row r="760" spans="1:9" x14ac:dyDescent="0.35">
      <c r="A760" t="s">
        <v>1908</v>
      </c>
      <c r="B760" t="s">
        <v>675</v>
      </c>
      <c r="C760">
        <v>38</v>
      </c>
      <c r="D760">
        <v>0</v>
      </c>
      <c r="E760" t="s">
        <v>2825</v>
      </c>
      <c r="F760" t="s">
        <v>2803</v>
      </c>
      <c r="G760" s="113">
        <v>0</v>
      </c>
      <c r="H760" s="113">
        <v>1</v>
      </c>
    </row>
    <row r="761" spans="1:9" x14ac:dyDescent="0.35">
      <c r="A761" t="s">
        <v>1909</v>
      </c>
      <c r="B761" t="s">
        <v>676</v>
      </c>
      <c r="C761">
        <v>3</v>
      </c>
      <c r="D761">
        <v>0</v>
      </c>
      <c r="E761" t="s">
        <v>2734</v>
      </c>
      <c r="F761" t="s">
        <v>2765</v>
      </c>
      <c r="G761" s="113">
        <v>0</v>
      </c>
      <c r="H761" s="113">
        <v>1</v>
      </c>
    </row>
    <row r="762" spans="1:9" x14ac:dyDescent="0.35">
      <c r="A762" t="s">
        <v>1910</v>
      </c>
      <c r="B762" t="s">
        <v>677</v>
      </c>
      <c r="C762">
        <v>30</v>
      </c>
      <c r="D762">
        <v>30</v>
      </c>
      <c r="E762" s="112">
        <v>46383</v>
      </c>
      <c r="F762" s="112">
        <v>46417</v>
      </c>
      <c r="G762" s="113">
        <v>0</v>
      </c>
      <c r="H762" s="113">
        <v>0</v>
      </c>
      <c r="I762">
        <v>25</v>
      </c>
    </row>
    <row r="763" spans="1:9" x14ac:dyDescent="0.35">
      <c r="A763" t="s">
        <v>3084</v>
      </c>
      <c r="C763">
        <v>171</v>
      </c>
      <c r="D763">
        <v>88</v>
      </c>
      <c r="E763" t="s">
        <v>2791</v>
      </c>
      <c r="F763" s="112">
        <v>46427</v>
      </c>
      <c r="G763" s="113">
        <v>0.5484</v>
      </c>
      <c r="H763" s="22">
        <v>0.4819</v>
      </c>
      <c r="I763">
        <v>4</v>
      </c>
    </row>
    <row r="764" spans="1:9" x14ac:dyDescent="0.35">
      <c r="A764" t="s">
        <v>1912</v>
      </c>
      <c r="B764" t="s">
        <v>680</v>
      </c>
      <c r="C764">
        <v>6</v>
      </c>
      <c r="D764">
        <v>2</v>
      </c>
      <c r="E764" t="s">
        <v>2791</v>
      </c>
      <c r="F764" s="112">
        <v>46327</v>
      </c>
      <c r="G764" s="113">
        <v>1</v>
      </c>
      <c r="H764" s="113">
        <v>0.96</v>
      </c>
      <c r="I764">
        <v>-95</v>
      </c>
    </row>
    <row r="765" spans="1:9" x14ac:dyDescent="0.35">
      <c r="A765" t="s">
        <v>1911</v>
      </c>
      <c r="B765" t="s">
        <v>679</v>
      </c>
      <c r="C765">
        <v>6</v>
      </c>
      <c r="D765">
        <v>0</v>
      </c>
      <c r="E765" t="s">
        <v>2826</v>
      </c>
      <c r="F765" t="s">
        <v>2768</v>
      </c>
      <c r="G765" s="113">
        <v>1</v>
      </c>
      <c r="H765" s="113">
        <v>1</v>
      </c>
    </row>
    <row r="766" spans="1:9" x14ac:dyDescent="0.35">
      <c r="A766" t="s">
        <v>1913</v>
      </c>
      <c r="B766" t="s">
        <v>681</v>
      </c>
      <c r="C766">
        <v>7</v>
      </c>
      <c r="D766">
        <v>3</v>
      </c>
      <c r="E766" t="s">
        <v>2797</v>
      </c>
      <c r="F766" s="112">
        <v>46328</v>
      </c>
      <c r="G766" s="113">
        <v>1</v>
      </c>
      <c r="H766" s="113">
        <v>0.96</v>
      </c>
      <c r="I766">
        <v>-95</v>
      </c>
    </row>
    <row r="767" spans="1:9" x14ac:dyDescent="0.35">
      <c r="A767" t="s">
        <v>1914</v>
      </c>
      <c r="B767" t="s">
        <v>682</v>
      </c>
      <c r="C767">
        <v>6</v>
      </c>
      <c r="D767">
        <v>0</v>
      </c>
      <c r="E767" t="s">
        <v>2778</v>
      </c>
      <c r="F767" t="s">
        <v>2798</v>
      </c>
      <c r="G767" s="113">
        <v>1</v>
      </c>
      <c r="H767" s="113">
        <v>1</v>
      </c>
    </row>
    <row r="768" spans="1:9" x14ac:dyDescent="0.35">
      <c r="A768" t="s">
        <v>1915</v>
      </c>
      <c r="B768" t="s">
        <v>683</v>
      </c>
      <c r="C768">
        <v>7</v>
      </c>
      <c r="D768">
        <v>0</v>
      </c>
      <c r="E768" t="s">
        <v>2778</v>
      </c>
      <c r="F768" t="s">
        <v>2798</v>
      </c>
      <c r="G768" s="113">
        <v>1</v>
      </c>
      <c r="H768" s="113">
        <v>1</v>
      </c>
    </row>
    <row r="769" spans="1:9" x14ac:dyDescent="0.35">
      <c r="A769" t="s">
        <v>1917</v>
      </c>
      <c r="B769" t="s">
        <v>685</v>
      </c>
      <c r="C769">
        <v>10</v>
      </c>
      <c r="D769">
        <v>0</v>
      </c>
      <c r="E769" t="s">
        <v>2759</v>
      </c>
      <c r="F769" t="s">
        <v>2827</v>
      </c>
      <c r="G769" s="113">
        <v>1</v>
      </c>
      <c r="H769" s="113">
        <v>1</v>
      </c>
    </row>
    <row r="770" spans="1:9" x14ac:dyDescent="0.35">
      <c r="A770" t="s">
        <v>1916</v>
      </c>
      <c r="B770" t="s">
        <v>684</v>
      </c>
      <c r="C770">
        <v>8</v>
      </c>
      <c r="D770">
        <v>0</v>
      </c>
      <c r="E770" t="s">
        <v>2759</v>
      </c>
      <c r="F770" t="s">
        <v>2801</v>
      </c>
      <c r="G770" s="113">
        <v>1</v>
      </c>
      <c r="H770" s="113">
        <v>1</v>
      </c>
    </row>
    <row r="771" spans="1:9" x14ac:dyDescent="0.35">
      <c r="A771" t="s">
        <v>1919</v>
      </c>
      <c r="B771" t="s">
        <v>687</v>
      </c>
      <c r="C771">
        <v>10</v>
      </c>
      <c r="D771">
        <v>12</v>
      </c>
      <c r="E771" t="s">
        <v>2789</v>
      </c>
      <c r="F771" s="112">
        <v>46340</v>
      </c>
      <c r="G771" s="113">
        <v>1</v>
      </c>
      <c r="H771" s="113">
        <v>0.5</v>
      </c>
      <c r="I771">
        <v>-95</v>
      </c>
    </row>
    <row r="772" spans="1:9" x14ac:dyDescent="0.35">
      <c r="A772" t="s">
        <v>1918</v>
      </c>
      <c r="B772" t="s">
        <v>686</v>
      </c>
      <c r="C772">
        <v>8</v>
      </c>
      <c r="D772">
        <v>4</v>
      </c>
      <c r="E772" t="s">
        <v>2789</v>
      </c>
      <c r="F772" s="112">
        <v>46330</v>
      </c>
      <c r="G772" s="113">
        <v>1</v>
      </c>
      <c r="H772" s="113">
        <v>0.85</v>
      </c>
      <c r="I772">
        <v>-95</v>
      </c>
    </row>
    <row r="773" spans="1:9" x14ac:dyDescent="0.35">
      <c r="A773" t="s">
        <v>1920</v>
      </c>
      <c r="B773" t="s">
        <v>688</v>
      </c>
      <c r="C773">
        <v>8</v>
      </c>
      <c r="D773">
        <v>8</v>
      </c>
      <c r="E773" s="112">
        <v>46341</v>
      </c>
      <c r="F773" s="112">
        <v>46349</v>
      </c>
      <c r="G773" s="113">
        <v>0</v>
      </c>
      <c r="H773" s="113">
        <v>0</v>
      </c>
      <c r="I773">
        <v>-95</v>
      </c>
    </row>
    <row r="774" spans="1:9" x14ac:dyDescent="0.35">
      <c r="A774" t="s">
        <v>1921</v>
      </c>
      <c r="B774" t="s">
        <v>689</v>
      </c>
      <c r="C774">
        <v>10</v>
      </c>
      <c r="D774">
        <v>10</v>
      </c>
      <c r="E774" s="112">
        <v>46350</v>
      </c>
      <c r="F774" s="112">
        <v>46361</v>
      </c>
      <c r="G774" s="113">
        <v>0</v>
      </c>
      <c r="H774" s="113">
        <v>0</v>
      </c>
      <c r="I774">
        <v>-95</v>
      </c>
    </row>
    <row r="775" spans="1:9" x14ac:dyDescent="0.35">
      <c r="A775" t="s">
        <v>1922</v>
      </c>
      <c r="B775" t="s">
        <v>690</v>
      </c>
      <c r="C775">
        <v>8</v>
      </c>
      <c r="D775">
        <v>8</v>
      </c>
      <c r="E775" s="112">
        <v>46362</v>
      </c>
      <c r="F775" s="112">
        <v>46370</v>
      </c>
      <c r="G775" s="113">
        <v>0</v>
      </c>
      <c r="H775" s="113">
        <v>0</v>
      </c>
      <c r="I775">
        <v>-95</v>
      </c>
    </row>
    <row r="776" spans="1:9" x14ac:dyDescent="0.35">
      <c r="A776" t="s">
        <v>1923</v>
      </c>
      <c r="B776" t="s">
        <v>691</v>
      </c>
      <c r="C776">
        <v>10</v>
      </c>
      <c r="D776">
        <v>10</v>
      </c>
      <c r="E776" s="112">
        <v>46371</v>
      </c>
      <c r="F776" s="112">
        <v>46382</v>
      </c>
      <c r="G776" s="113">
        <v>0</v>
      </c>
      <c r="H776" s="113">
        <v>0</v>
      </c>
      <c r="I776">
        <v>-95</v>
      </c>
    </row>
    <row r="777" spans="1:9" x14ac:dyDescent="0.35">
      <c r="A777" t="s">
        <v>1924</v>
      </c>
      <c r="B777" t="s">
        <v>692</v>
      </c>
      <c r="C777">
        <v>9</v>
      </c>
      <c r="D777">
        <v>9</v>
      </c>
      <c r="E777" s="112">
        <v>46383</v>
      </c>
      <c r="F777" s="112">
        <v>46392</v>
      </c>
      <c r="G777" s="113">
        <v>0</v>
      </c>
      <c r="H777" s="113">
        <v>0</v>
      </c>
      <c r="I777">
        <v>-95</v>
      </c>
    </row>
    <row r="778" spans="1:9" x14ac:dyDescent="0.35">
      <c r="A778" t="s">
        <v>1925</v>
      </c>
      <c r="B778" t="s">
        <v>693</v>
      </c>
      <c r="C778">
        <v>14</v>
      </c>
      <c r="D778">
        <v>14</v>
      </c>
      <c r="E778" s="112">
        <v>46383</v>
      </c>
      <c r="F778" s="112">
        <v>46398</v>
      </c>
      <c r="G778" s="113">
        <v>0</v>
      </c>
      <c r="H778" s="113">
        <v>0</v>
      </c>
      <c r="I778">
        <v>29</v>
      </c>
    </row>
    <row r="779" spans="1:9" x14ac:dyDescent="0.35">
      <c r="A779" t="s">
        <v>1927</v>
      </c>
      <c r="B779" t="s">
        <v>695</v>
      </c>
      <c r="C779">
        <v>9</v>
      </c>
      <c r="D779">
        <v>9</v>
      </c>
      <c r="E779" s="112">
        <v>46393</v>
      </c>
      <c r="F779" s="112">
        <v>46403</v>
      </c>
      <c r="G779" s="113">
        <v>0</v>
      </c>
      <c r="H779" s="113">
        <v>0</v>
      </c>
      <c r="I779">
        <v>-95</v>
      </c>
    </row>
    <row r="780" spans="1:9" x14ac:dyDescent="0.35">
      <c r="A780" t="s">
        <v>1926</v>
      </c>
      <c r="B780" t="s">
        <v>694</v>
      </c>
      <c r="C780">
        <v>7</v>
      </c>
      <c r="D780">
        <v>7</v>
      </c>
      <c r="E780" s="112">
        <v>46393</v>
      </c>
      <c r="F780" s="112">
        <v>46400</v>
      </c>
      <c r="G780" s="113">
        <v>0</v>
      </c>
      <c r="H780" s="113">
        <v>0</v>
      </c>
      <c r="I780">
        <v>-93</v>
      </c>
    </row>
    <row r="781" spans="1:9" x14ac:dyDescent="0.35">
      <c r="A781" t="s">
        <v>1928</v>
      </c>
      <c r="B781" t="s">
        <v>696</v>
      </c>
      <c r="C781">
        <v>7</v>
      </c>
      <c r="D781">
        <v>7</v>
      </c>
      <c r="E781" s="112">
        <v>46404</v>
      </c>
      <c r="F781" s="112">
        <v>46411</v>
      </c>
      <c r="G781" s="113">
        <v>0</v>
      </c>
      <c r="H781" s="113">
        <v>0</v>
      </c>
      <c r="I781">
        <v>-95</v>
      </c>
    </row>
    <row r="782" spans="1:9" x14ac:dyDescent="0.35">
      <c r="A782" t="s">
        <v>1929</v>
      </c>
      <c r="B782" t="s">
        <v>697</v>
      </c>
      <c r="C782">
        <v>14</v>
      </c>
      <c r="D782">
        <v>14</v>
      </c>
      <c r="E782" s="112">
        <v>46412</v>
      </c>
      <c r="F782" s="112">
        <v>46427</v>
      </c>
      <c r="G782" s="22">
        <v>0</v>
      </c>
      <c r="H782" s="113">
        <v>0</v>
      </c>
      <c r="I782">
        <v>4</v>
      </c>
    </row>
    <row r="783" spans="1:9" x14ac:dyDescent="0.35">
      <c r="A783" t="s">
        <v>3085</v>
      </c>
      <c r="C783">
        <v>5</v>
      </c>
      <c r="D783">
        <v>5</v>
      </c>
      <c r="E783" s="112">
        <v>46498</v>
      </c>
      <c r="F783" s="112">
        <v>46503</v>
      </c>
      <c r="G783" s="113">
        <v>0</v>
      </c>
      <c r="H783" s="113">
        <v>0</v>
      </c>
      <c r="I783">
        <v>-47</v>
      </c>
    </row>
    <row r="784" spans="1:9" x14ac:dyDescent="0.35">
      <c r="A784" t="s">
        <v>1930</v>
      </c>
      <c r="B784" t="s">
        <v>699</v>
      </c>
      <c r="C784">
        <v>5</v>
      </c>
      <c r="D784">
        <v>5</v>
      </c>
      <c r="E784" s="112">
        <v>46498</v>
      </c>
      <c r="F784" s="112">
        <v>46503</v>
      </c>
      <c r="G784" s="113">
        <v>0</v>
      </c>
      <c r="H784" s="113">
        <v>0</v>
      </c>
      <c r="I784">
        <v>-47</v>
      </c>
    </row>
    <row r="785" spans="1:9" x14ac:dyDescent="0.35">
      <c r="A785" t="s">
        <v>3086</v>
      </c>
      <c r="C785">
        <v>4</v>
      </c>
      <c r="D785">
        <v>4</v>
      </c>
      <c r="E785" s="112">
        <v>46498</v>
      </c>
      <c r="F785" s="112">
        <v>46502</v>
      </c>
      <c r="G785" s="113">
        <v>0</v>
      </c>
      <c r="H785" s="113">
        <v>0</v>
      </c>
      <c r="I785">
        <v>-44</v>
      </c>
    </row>
    <row r="786" spans="1:9" x14ac:dyDescent="0.35">
      <c r="A786" t="s">
        <v>1931</v>
      </c>
      <c r="B786" t="s">
        <v>701</v>
      </c>
      <c r="C786">
        <v>4</v>
      </c>
      <c r="D786">
        <v>4</v>
      </c>
      <c r="E786" s="112">
        <v>46498</v>
      </c>
      <c r="F786" s="112">
        <v>46502</v>
      </c>
      <c r="G786" s="113">
        <v>0</v>
      </c>
      <c r="H786" s="113">
        <v>0</v>
      </c>
      <c r="I786">
        <v>-44</v>
      </c>
    </row>
    <row r="787" spans="1:9" x14ac:dyDescent="0.35">
      <c r="A787" t="s">
        <v>3087</v>
      </c>
      <c r="C787">
        <v>176</v>
      </c>
      <c r="D787">
        <v>111</v>
      </c>
      <c r="E787" t="s">
        <v>2791</v>
      </c>
      <c r="F787" s="112">
        <v>46460</v>
      </c>
      <c r="G787" s="22">
        <v>0.3614</v>
      </c>
      <c r="H787" s="22">
        <v>0.35420000000000001</v>
      </c>
      <c r="I787">
        <v>-8</v>
      </c>
    </row>
    <row r="788" spans="1:9" x14ac:dyDescent="0.35">
      <c r="A788" t="s">
        <v>1932</v>
      </c>
      <c r="B788" t="s">
        <v>703</v>
      </c>
      <c r="C788">
        <v>6</v>
      </c>
      <c r="D788">
        <v>2</v>
      </c>
      <c r="E788" t="s">
        <v>2791</v>
      </c>
      <c r="F788" s="112">
        <v>46328</v>
      </c>
      <c r="G788" s="113">
        <v>1</v>
      </c>
      <c r="H788" s="113">
        <v>0.98</v>
      </c>
      <c r="I788">
        <v>-95</v>
      </c>
    </row>
    <row r="789" spans="1:9" x14ac:dyDescent="0.35">
      <c r="A789" t="s">
        <v>1933</v>
      </c>
      <c r="B789" t="s">
        <v>704</v>
      </c>
      <c r="C789">
        <v>12</v>
      </c>
      <c r="D789">
        <v>12</v>
      </c>
      <c r="E789" s="112">
        <v>46399</v>
      </c>
      <c r="F789" s="112">
        <v>46412</v>
      </c>
      <c r="G789" s="113">
        <v>0</v>
      </c>
      <c r="H789" s="113">
        <v>0</v>
      </c>
      <c r="I789">
        <v>29</v>
      </c>
    </row>
    <row r="790" spans="1:9" x14ac:dyDescent="0.35">
      <c r="A790" t="s">
        <v>1934</v>
      </c>
      <c r="B790" t="s">
        <v>705</v>
      </c>
      <c r="C790">
        <v>12</v>
      </c>
      <c r="D790">
        <v>12</v>
      </c>
      <c r="E790" s="112">
        <v>46428</v>
      </c>
      <c r="F790" s="112">
        <v>46442</v>
      </c>
      <c r="G790" s="113">
        <v>0</v>
      </c>
      <c r="H790" s="113">
        <v>0</v>
      </c>
      <c r="I790">
        <v>4</v>
      </c>
    </row>
    <row r="791" spans="1:9" x14ac:dyDescent="0.35">
      <c r="A791" t="s">
        <v>1935</v>
      </c>
      <c r="B791" t="s">
        <v>706</v>
      </c>
      <c r="C791">
        <v>4</v>
      </c>
      <c r="D791">
        <v>4</v>
      </c>
      <c r="E791" s="112">
        <v>46453</v>
      </c>
      <c r="F791" s="112">
        <v>46460</v>
      </c>
      <c r="G791" s="113">
        <v>0</v>
      </c>
      <c r="H791" s="113">
        <v>0</v>
      </c>
      <c r="I791">
        <v>-95</v>
      </c>
    </row>
    <row r="792" spans="1:9" x14ac:dyDescent="0.35">
      <c r="A792" t="s">
        <v>3088</v>
      </c>
      <c r="C792">
        <v>32</v>
      </c>
      <c r="D792">
        <v>32</v>
      </c>
      <c r="E792" s="112">
        <v>46461</v>
      </c>
      <c r="F792" s="112">
        <v>46497</v>
      </c>
      <c r="G792" s="113">
        <v>0</v>
      </c>
      <c r="H792" s="113">
        <v>0</v>
      </c>
      <c r="I792">
        <v>-40</v>
      </c>
    </row>
    <row r="793" spans="1:9" x14ac:dyDescent="0.35">
      <c r="A793" t="s">
        <v>1936</v>
      </c>
      <c r="B793" t="s">
        <v>708</v>
      </c>
      <c r="C793">
        <v>4</v>
      </c>
      <c r="D793">
        <v>4</v>
      </c>
      <c r="E793" s="112">
        <v>46461</v>
      </c>
      <c r="F793" s="112">
        <v>46464</v>
      </c>
      <c r="G793" s="113">
        <v>0</v>
      </c>
      <c r="H793" s="113">
        <v>0</v>
      </c>
      <c r="I793">
        <v>-95</v>
      </c>
    </row>
    <row r="794" spans="1:9" x14ac:dyDescent="0.35">
      <c r="A794" t="s">
        <v>1937</v>
      </c>
      <c r="B794" t="s">
        <v>709</v>
      </c>
      <c r="C794">
        <v>5</v>
      </c>
      <c r="D794">
        <v>5</v>
      </c>
      <c r="E794" s="112">
        <v>46466</v>
      </c>
      <c r="F794" s="112">
        <v>46470</v>
      </c>
      <c r="G794" s="113">
        <v>0</v>
      </c>
      <c r="H794" s="113">
        <v>0</v>
      </c>
      <c r="I794">
        <v>-40</v>
      </c>
    </row>
    <row r="795" spans="1:9" x14ac:dyDescent="0.35">
      <c r="A795" t="s">
        <v>1938</v>
      </c>
      <c r="B795" t="s">
        <v>710</v>
      </c>
      <c r="C795">
        <v>6</v>
      </c>
      <c r="D795">
        <v>6</v>
      </c>
      <c r="E795" s="112">
        <v>46471</v>
      </c>
      <c r="F795" s="112">
        <v>46477</v>
      </c>
      <c r="G795" s="113">
        <v>0</v>
      </c>
      <c r="H795" s="113">
        <v>0</v>
      </c>
      <c r="I795">
        <v>-40</v>
      </c>
    </row>
    <row r="796" spans="1:9" x14ac:dyDescent="0.35">
      <c r="A796" t="s">
        <v>1939</v>
      </c>
      <c r="B796" t="s">
        <v>711</v>
      </c>
      <c r="C796">
        <v>6</v>
      </c>
      <c r="D796">
        <v>6</v>
      </c>
      <c r="E796" s="112">
        <v>46478</v>
      </c>
      <c r="F796" s="112">
        <v>46484</v>
      </c>
      <c r="G796" s="113">
        <v>0</v>
      </c>
      <c r="H796" s="113">
        <v>0</v>
      </c>
      <c r="I796">
        <v>-40</v>
      </c>
    </row>
    <row r="797" spans="1:9" x14ac:dyDescent="0.35">
      <c r="A797" t="s">
        <v>1940</v>
      </c>
      <c r="B797" t="s">
        <v>712</v>
      </c>
      <c r="C797">
        <v>11</v>
      </c>
      <c r="D797">
        <v>11</v>
      </c>
      <c r="E797" s="112">
        <v>46485</v>
      </c>
      <c r="F797" s="112">
        <v>46497</v>
      </c>
      <c r="G797" s="113">
        <v>0</v>
      </c>
      <c r="H797" s="113">
        <v>0</v>
      </c>
      <c r="I797">
        <v>-40</v>
      </c>
    </row>
    <row r="798" spans="1:9" x14ac:dyDescent="0.35">
      <c r="A798" t="s">
        <v>3089</v>
      </c>
      <c r="C798">
        <v>8</v>
      </c>
      <c r="D798">
        <v>8</v>
      </c>
      <c r="E798" s="112">
        <v>46461</v>
      </c>
      <c r="F798" s="112">
        <v>46469</v>
      </c>
      <c r="G798" s="113">
        <v>0</v>
      </c>
      <c r="H798" s="113">
        <v>0</v>
      </c>
      <c r="I798">
        <v>-47</v>
      </c>
    </row>
    <row r="799" spans="1:9" x14ac:dyDescent="0.35">
      <c r="A799" t="s">
        <v>1941</v>
      </c>
      <c r="B799" t="s">
        <v>714</v>
      </c>
      <c r="C799">
        <v>8</v>
      </c>
      <c r="D799">
        <v>8</v>
      </c>
      <c r="E799" s="112">
        <v>46461</v>
      </c>
      <c r="F799" s="112">
        <v>46469</v>
      </c>
      <c r="G799" s="113">
        <v>0</v>
      </c>
      <c r="H799" s="113">
        <v>0</v>
      </c>
      <c r="I799">
        <v>-47</v>
      </c>
    </row>
    <row r="800" spans="1:9" x14ac:dyDescent="0.35">
      <c r="A800" t="s">
        <v>3090</v>
      </c>
      <c r="C800">
        <v>129</v>
      </c>
      <c r="D800">
        <v>129</v>
      </c>
      <c r="E800" s="112">
        <v>46412</v>
      </c>
      <c r="F800" s="112">
        <v>46569</v>
      </c>
      <c r="G800" s="22">
        <v>0</v>
      </c>
      <c r="H800" s="113">
        <v>0</v>
      </c>
      <c r="I800">
        <v>-91</v>
      </c>
    </row>
    <row r="801" spans="1:9" x14ac:dyDescent="0.35">
      <c r="A801" t="s">
        <v>3091</v>
      </c>
      <c r="C801">
        <v>82</v>
      </c>
      <c r="D801">
        <v>82</v>
      </c>
      <c r="E801" s="112">
        <v>46412</v>
      </c>
      <c r="F801" s="112">
        <v>46511</v>
      </c>
      <c r="G801" s="22">
        <v>0</v>
      </c>
      <c r="H801" s="113">
        <v>0</v>
      </c>
      <c r="I801">
        <v>-52</v>
      </c>
    </row>
    <row r="802" spans="1:9" x14ac:dyDescent="0.35">
      <c r="A802" t="s">
        <v>1942</v>
      </c>
      <c r="B802" t="s">
        <v>716</v>
      </c>
      <c r="C802">
        <v>4</v>
      </c>
      <c r="D802">
        <v>4</v>
      </c>
      <c r="E802" s="112">
        <v>46412</v>
      </c>
      <c r="F802" s="112">
        <v>46415</v>
      </c>
      <c r="G802" s="113">
        <v>0</v>
      </c>
      <c r="H802" s="113">
        <v>0</v>
      </c>
      <c r="I802">
        <v>-95</v>
      </c>
    </row>
    <row r="803" spans="1:9" x14ac:dyDescent="0.35">
      <c r="A803" t="s">
        <v>1943</v>
      </c>
      <c r="B803" t="s">
        <v>717</v>
      </c>
      <c r="C803">
        <v>4</v>
      </c>
      <c r="D803">
        <v>4</v>
      </c>
      <c r="E803" s="112">
        <v>46417</v>
      </c>
      <c r="F803" s="112">
        <v>46420</v>
      </c>
      <c r="G803" s="113">
        <v>0</v>
      </c>
      <c r="H803" s="113">
        <v>0</v>
      </c>
      <c r="I803">
        <v>-95</v>
      </c>
    </row>
    <row r="804" spans="1:9" x14ac:dyDescent="0.35">
      <c r="A804" t="s">
        <v>1944</v>
      </c>
      <c r="B804" t="s">
        <v>718</v>
      </c>
      <c r="C804">
        <v>7</v>
      </c>
      <c r="D804">
        <v>7</v>
      </c>
      <c r="E804" s="112">
        <v>46421</v>
      </c>
      <c r="F804" s="112">
        <v>46428</v>
      </c>
      <c r="G804" s="22">
        <v>0</v>
      </c>
      <c r="H804" s="113">
        <v>0</v>
      </c>
      <c r="I804">
        <v>-95</v>
      </c>
    </row>
    <row r="805" spans="1:9" x14ac:dyDescent="0.35">
      <c r="A805" t="s">
        <v>1945</v>
      </c>
      <c r="B805" t="s">
        <v>719</v>
      </c>
      <c r="C805">
        <v>7</v>
      </c>
      <c r="D805">
        <v>7</v>
      </c>
      <c r="E805" s="112">
        <v>46429</v>
      </c>
      <c r="F805" s="112">
        <v>46436</v>
      </c>
      <c r="G805" s="113">
        <v>0</v>
      </c>
      <c r="H805" s="113">
        <v>0</v>
      </c>
      <c r="I805">
        <v>-95</v>
      </c>
    </row>
    <row r="806" spans="1:9" x14ac:dyDescent="0.35">
      <c r="A806" t="s">
        <v>1946</v>
      </c>
      <c r="B806" t="s">
        <v>720</v>
      </c>
      <c r="C806">
        <v>12</v>
      </c>
      <c r="D806">
        <v>12</v>
      </c>
      <c r="E806" s="112">
        <v>46438</v>
      </c>
      <c r="F806" s="112">
        <v>46452</v>
      </c>
      <c r="G806" s="113">
        <v>0</v>
      </c>
      <c r="H806" s="113">
        <v>0</v>
      </c>
      <c r="I806">
        <v>-95</v>
      </c>
    </row>
    <row r="807" spans="1:9" x14ac:dyDescent="0.35">
      <c r="A807" t="s">
        <v>1947</v>
      </c>
      <c r="B807" t="s">
        <v>721</v>
      </c>
      <c r="C807">
        <v>6</v>
      </c>
      <c r="D807">
        <v>6</v>
      </c>
      <c r="E807" s="112">
        <v>46466</v>
      </c>
      <c r="F807" s="112">
        <v>46471</v>
      </c>
      <c r="G807" s="113">
        <v>0</v>
      </c>
      <c r="H807" s="113">
        <v>0</v>
      </c>
      <c r="I807">
        <v>-95</v>
      </c>
    </row>
    <row r="808" spans="1:9" x14ac:dyDescent="0.35">
      <c r="A808" t="s">
        <v>1948</v>
      </c>
      <c r="B808" t="s">
        <v>722</v>
      </c>
      <c r="C808">
        <v>7</v>
      </c>
      <c r="D808">
        <v>7</v>
      </c>
      <c r="E808" s="112">
        <v>46487</v>
      </c>
      <c r="F808" s="112">
        <v>46494</v>
      </c>
      <c r="G808" s="113">
        <v>0</v>
      </c>
      <c r="H808" s="113">
        <v>0</v>
      </c>
      <c r="I808">
        <v>-77</v>
      </c>
    </row>
    <row r="809" spans="1:9" x14ac:dyDescent="0.35">
      <c r="A809" t="s">
        <v>1949</v>
      </c>
      <c r="B809" t="s">
        <v>723</v>
      </c>
      <c r="C809">
        <v>7</v>
      </c>
      <c r="D809">
        <v>7</v>
      </c>
      <c r="E809" s="112">
        <v>46490</v>
      </c>
      <c r="F809" s="112">
        <v>46497</v>
      </c>
      <c r="G809" s="113">
        <v>0</v>
      </c>
      <c r="H809" s="113">
        <v>0</v>
      </c>
      <c r="I809">
        <v>-78</v>
      </c>
    </row>
    <row r="810" spans="1:9" x14ac:dyDescent="0.35">
      <c r="A810" t="s">
        <v>1950</v>
      </c>
      <c r="B810" t="s">
        <v>724</v>
      </c>
      <c r="C810">
        <v>12</v>
      </c>
      <c r="D810">
        <v>12</v>
      </c>
      <c r="E810" s="112">
        <v>46498</v>
      </c>
      <c r="F810" s="112">
        <v>46511</v>
      </c>
      <c r="G810" s="113">
        <v>0</v>
      </c>
      <c r="H810" s="113">
        <v>0</v>
      </c>
      <c r="I810">
        <v>-52</v>
      </c>
    </row>
    <row r="811" spans="1:9" x14ac:dyDescent="0.35">
      <c r="A811" t="s">
        <v>3092</v>
      </c>
      <c r="C811">
        <v>9</v>
      </c>
      <c r="D811">
        <v>9</v>
      </c>
      <c r="E811" s="112">
        <v>46473</v>
      </c>
      <c r="F811" s="112">
        <v>46482</v>
      </c>
      <c r="G811" s="113">
        <v>0</v>
      </c>
      <c r="H811" s="113">
        <v>0</v>
      </c>
      <c r="I811">
        <v>-95</v>
      </c>
    </row>
    <row r="812" spans="1:9" x14ac:dyDescent="0.35">
      <c r="A812" t="s">
        <v>1951</v>
      </c>
      <c r="B812" t="s">
        <v>726</v>
      </c>
      <c r="C812">
        <v>9</v>
      </c>
      <c r="D812">
        <v>9</v>
      </c>
      <c r="E812" s="112">
        <v>46473</v>
      </c>
      <c r="F812" s="112">
        <v>46482</v>
      </c>
      <c r="G812" s="113">
        <v>0</v>
      </c>
      <c r="H812" s="113">
        <v>0</v>
      </c>
      <c r="I812">
        <v>-95</v>
      </c>
    </row>
    <row r="813" spans="1:9" x14ac:dyDescent="0.35">
      <c r="A813" t="s">
        <v>3093</v>
      </c>
      <c r="C813">
        <v>6</v>
      </c>
      <c r="D813">
        <v>6</v>
      </c>
      <c r="E813" s="112">
        <v>46548</v>
      </c>
      <c r="F813" s="112">
        <v>46554</v>
      </c>
      <c r="G813" s="113">
        <v>0</v>
      </c>
      <c r="H813" s="113">
        <v>0</v>
      </c>
      <c r="I813">
        <v>-93</v>
      </c>
    </row>
    <row r="814" spans="1:9" x14ac:dyDescent="0.35">
      <c r="A814" t="s">
        <v>1952</v>
      </c>
      <c r="B814" t="s">
        <v>727</v>
      </c>
      <c r="C814">
        <v>5</v>
      </c>
      <c r="D814">
        <v>5</v>
      </c>
      <c r="E814" s="112">
        <v>46548</v>
      </c>
      <c r="F814" s="112">
        <v>46553</v>
      </c>
      <c r="G814" s="113">
        <v>0</v>
      </c>
      <c r="H814" s="113">
        <v>0</v>
      </c>
      <c r="I814">
        <v>-95</v>
      </c>
    </row>
    <row r="815" spans="1:9" x14ac:dyDescent="0.35">
      <c r="A815" t="s">
        <v>1953</v>
      </c>
      <c r="B815" t="s">
        <v>728</v>
      </c>
      <c r="C815">
        <v>6</v>
      </c>
      <c r="D815">
        <v>6</v>
      </c>
      <c r="E815" s="112">
        <v>46548</v>
      </c>
      <c r="F815" s="112">
        <v>46554</v>
      </c>
      <c r="G815" s="113">
        <v>0</v>
      </c>
      <c r="H815" s="113">
        <v>0</v>
      </c>
      <c r="I815">
        <v>-93</v>
      </c>
    </row>
    <row r="816" spans="1:9" x14ac:dyDescent="0.35">
      <c r="A816" t="s">
        <v>1954</v>
      </c>
      <c r="B816" t="s">
        <v>729</v>
      </c>
      <c r="C816">
        <v>6</v>
      </c>
      <c r="D816">
        <v>6</v>
      </c>
      <c r="E816" s="112">
        <v>46548</v>
      </c>
      <c r="F816" s="112">
        <v>46554</v>
      </c>
      <c r="G816" s="113">
        <v>0</v>
      </c>
      <c r="H816" s="113">
        <v>0</v>
      </c>
      <c r="I816">
        <v>-93</v>
      </c>
    </row>
    <row r="817" spans="1:9" x14ac:dyDescent="0.35">
      <c r="A817" t="s">
        <v>3094</v>
      </c>
      <c r="C817">
        <v>50</v>
      </c>
      <c r="D817">
        <v>50</v>
      </c>
      <c r="E817" s="112">
        <v>46483</v>
      </c>
      <c r="F817" s="112">
        <v>46544</v>
      </c>
      <c r="G817" s="113">
        <v>0</v>
      </c>
      <c r="H817" s="113">
        <v>0</v>
      </c>
      <c r="I817">
        <v>-77</v>
      </c>
    </row>
    <row r="818" spans="1:9" x14ac:dyDescent="0.35">
      <c r="A818" t="s">
        <v>1956</v>
      </c>
      <c r="B818" t="s">
        <v>732</v>
      </c>
      <c r="C818">
        <v>6</v>
      </c>
      <c r="D818">
        <v>6</v>
      </c>
      <c r="E818" s="112">
        <v>46483</v>
      </c>
      <c r="F818" s="112">
        <v>46489</v>
      </c>
      <c r="G818" s="113">
        <v>0</v>
      </c>
      <c r="H818" s="113">
        <v>0</v>
      </c>
      <c r="I818">
        <v>-78</v>
      </c>
    </row>
    <row r="819" spans="1:9" x14ac:dyDescent="0.35">
      <c r="A819" t="s">
        <v>1955</v>
      </c>
      <c r="B819" t="s">
        <v>731</v>
      </c>
      <c r="C819">
        <v>6</v>
      </c>
      <c r="D819">
        <v>6</v>
      </c>
      <c r="E819" s="112">
        <v>46483</v>
      </c>
      <c r="F819" s="112">
        <v>46489</v>
      </c>
      <c r="G819" s="113">
        <v>0</v>
      </c>
      <c r="H819" s="113">
        <v>0</v>
      </c>
      <c r="I819">
        <v>-33</v>
      </c>
    </row>
    <row r="820" spans="1:9" x14ac:dyDescent="0.35">
      <c r="A820" t="s">
        <v>1957</v>
      </c>
      <c r="B820" t="s">
        <v>733</v>
      </c>
      <c r="C820">
        <v>6</v>
      </c>
      <c r="D820">
        <v>6</v>
      </c>
      <c r="E820" s="112">
        <v>46538</v>
      </c>
      <c r="F820" s="112">
        <v>46544</v>
      </c>
      <c r="G820" s="113">
        <v>0</v>
      </c>
      <c r="H820" s="113">
        <v>0</v>
      </c>
      <c r="I820">
        <v>-77</v>
      </c>
    </row>
    <row r="821" spans="1:9" x14ac:dyDescent="0.35">
      <c r="A821" t="s">
        <v>3095</v>
      </c>
      <c r="C821">
        <v>12</v>
      </c>
      <c r="D821">
        <v>12</v>
      </c>
      <c r="E821" s="112">
        <v>46548</v>
      </c>
      <c r="F821" s="112">
        <v>46561</v>
      </c>
      <c r="G821" s="113">
        <v>0</v>
      </c>
      <c r="H821" s="113">
        <v>0</v>
      </c>
      <c r="I821">
        <v>-94</v>
      </c>
    </row>
    <row r="822" spans="1:9" x14ac:dyDescent="0.35">
      <c r="A822" t="s">
        <v>1959</v>
      </c>
      <c r="B822" t="s">
        <v>736</v>
      </c>
      <c r="C822">
        <v>8</v>
      </c>
      <c r="D822">
        <v>8</v>
      </c>
      <c r="E822" s="112">
        <v>46548</v>
      </c>
      <c r="F822" s="112">
        <v>46557</v>
      </c>
      <c r="G822" s="113">
        <v>0</v>
      </c>
      <c r="H822" s="113">
        <v>0</v>
      </c>
      <c r="I822">
        <v>-95</v>
      </c>
    </row>
    <row r="823" spans="1:9" x14ac:dyDescent="0.35">
      <c r="A823" t="s">
        <v>1961</v>
      </c>
      <c r="B823" t="s">
        <v>738</v>
      </c>
      <c r="C823">
        <v>12</v>
      </c>
      <c r="D823">
        <v>12</v>
      </c>
      <c r="E823" s="112">
        <v>46548</v>
      </c>
      <c r="F823" s="112">
        <v>46561</v>
      </c>
      <c r="G823" s="113">
        <v>0</v>
      </c>
      <c r="H823" s="113">
        <v>0</v>
      </c>
      <c r="I823">
        <v>-94</v>
      </c>
    </row>
    <row r="824" spans="1:9" x14ac:dyDescent="0.35">
      <c r="A824" t="s">
        <v>1958</v>
      </c>
      <c r="B824" t="s">
        <v>735</v>
      </c>
      <c r="C824">
        <v>6</v>
      </c>
      <c r="D824">
        <v>6</v>
      </c>
      <c r="E824" s="112">
        <v>46548</v>
      </c>
      <c r="F824" s="112">
        <v>46554</v>
      </c>
      <c r="G824" s="113">
        <v>0</v>
      </c>
      <c r="H824" s="113">
        <v>0</v>
      </c>
      <c r="I824">
        <v>-93</v>
      </c>
    </row>
    <row r="825" spans="1:9" x14ac:dyDescent="0.35">
      <c r="A825" t="s">
        <v>1960</v>
      </c>
      <c r="B825" t="s">
        <v>737</v>
      </c>
      <c r="C825">
        <v>8</v>
      </c>
      <c r="D825">
        <v>8</v>
      </c>
      <c r="E825" s="112">
        <v>46548</v>
      </c>
      <c r="F825" s="112">
        <v>46557</v>
      </c>
      <c r="G825" s="113">
        <v>0</v>
      </c>
      <c r="H825" s="113">
        <v>0</v>
      </c>
      <c r="I825">
        <v>-90</v>
      </c>
    </row>
    <row r="826" spans="1:9" x14ac:dyDescent="0.35">
      <c r="A826" t="s">
        <v>3096</v>
      </c>
      <c r="C826">
        <v>53</v>
      </c>
      <c r="D826">
        <v>53</v>
      </c>
      <c r="E826" s="112">
        <v>46483</v>
      </c>
      <c r="F826" s="112">
        <v>46547</v>
      </c>
      <c r="G826" s="113">
        <v>0</v>
      </c>
      <c r="H826" s="113">
        <v>0</v>
      </c>
      <c r="I826">
        <v>-76</v>
      </c>
    </row>
    <row r="827" spans="1:9" x14ac:dyDescent="0.35">
      <c r="A827" t="s">
        <v>1963</v>
      </c>
      <c r="B827" t="s">
        <v>741</v>
      </c>
      <c r="C827">
        <v>10</v>
      </c>
      <c r="D827">
        <v>10</v>
      </c>
      <c r="E827" s="112">
        <v>46483</v>
      </c>
      <c r="F827" s="112">
        <v>46494</v>
      </c>
      <c r="G827" s="113">
        <v>0</v>
      </c>
      <c r="H827" s="113">
        <v>0</v>
      </c>
      <c r="I827">
        <v>-95</v>
      </c>
    </row>
    <row r="828" spans="1:9" x14ac:dyDescent="0.35">
      <c r="A828" t="s">
        <v>1962</v>
      </c>
      <c r="B828" t="s">
        <v>740</v>
      </c>
      <c r="C828">
        <v>8</v>
      </c>
      <c r="D828">
        <v>8</v>
      </c>
      <c r="E828" s="112">
        <v>46483</v>
      </c>
      <c r="F828" s="112">
        <v>46491</v>
      </c>
      <c r="G828" s="113">
        <v>0</v>
      </c>
      <c r="H828" s="113">
        <v>0</v>
      </c>
      <c r="I828">
        <v>-58</v>
      </c>
    </row>
    <row r="829" spans="1:9" x14ac:dyDescent="0.35">
      <c r="A829" t="s">
        <v>1964</v>
      </c>
      <c r="B829" t="s">
        <v>742</v>
      </c>
      <c r="C829">
        <v>6</v>
      </c>
      <c r="D829">
        <v>6</v>
      </c>
      <c r="E829" s="112">
        <v>46495</v>
      </c>
      <c r="F829" s="112">
        <v>46501</v>
      </c>
      <c r="G829" s="113">
        <v>0</v>
      </c>
      <c r="H829" s="113">
        <v>0</v>
      </c>
      <c r="I829">
        <v>-66</v>
      </c>
    </row>
    <row r="830" spans="1:9" x14ac:dyDescent="0.35">
      <c r="A830" t="s">
        <v>1965</v>
      </c>
      <c r="B830" t="s">
        <v>743</v>
      </c>
      <c r="C830">
        <v>6</v>
      </c>
      <c r="D830">
        <v>6</v>
      </c>
      <c r="E830" s="112">
        <v>46498</v>
      </c>
      <c r="F830" s="112">
        <v>46504</v>
      </c>
      <c r="G830" s="113">
        <v>0</v>
      </c>
      <c r="H830" s="113">
        <v>0</v>
      </c>
      <c r="I830">
        <v>-64</v>
      </c>
    </row>
    <row r="831" spans="1:9" x14ac:dyDescent="0.35">
      <c r="A831" t="s">
        <v>1966</v>
      </c>
      <c r="B831" t="s">
        <v>744</v>
      </c>
      <c r="C831">
        <v>5</v>
      </c>
      <c r="D831">
        <v>5</v>
      </c>
      <c r="E831" s="112">
        <v>46505</v>
      </c>
      <c r="F831" s="112">
        <v>46510</v>
      </c>
      <c r="G831" s="113">
        <v>0</v>
      </c>
      <c r="H831" s="113">
        <v>0</v>
      </c>
      <c r="I831">
        <v>-47</v>
      </c>
    </row>
    <row r="832" spans="1:9" x14ac:dyDescent="0.35">
      <c r="A832" t="s">
        <v>1968</v>
      </c>
      <c r="B832" t="s">
        <v>746</v>
      </c>
      <c r="C832">
        <v>8</v>
      </c>
      <c r="D832">
        <v>8</v>
      </c>
      <c r="E832" s="112">
        <v>46530</v>
      </c>
      <c r="F832" s="112">
        <v>46538</v>
      </c>
      <c r="G832" s="113">
        <v>0</v>
      </c>
      <c r="H832" s="113">
        <v>0</v>
      </c>
      <c r="I832">
        <v>-95</v>
      </c>
    </row>
    <row r="833" spans="1:9" x14ac:dyDescent="0.35">
      <c r="A833" t="s">
        <v>1967</v>
      </c>
      <c r="B833" t="s">
        <v>745</v>
      </c>
      <c r="C833">
        <v>7</v>
      </c>
      <c r="D833">
        <v>7</v>
      </c>
      <c r="E833" s="112">
        <v>46530</v>
      </c>
      <c r="F833" s="112">
        <v>46537</v>
      </c>
      <c r="G833" s="113">
        <v>0</v>
      </c>
      <c r="H833" s="113">
        <v>0</v>
      </c>
      <c r="I833">
        <v>-84</v>
      </c>
    </row>
    <row r="834" spans="1:9" x14ac:dyDescent="0.35">
      <c r="A834" t="s">
        <v>1969</v>
      </c>
      <c r="B834" t="s">
        <v>747</v>
      </c>
      <c r="C834">
        <v>8</v>
      </c>
      <c r="D834">
        <v>8</v>
      </c>
      <c r="E834" s="112">
        <v>46539</v>
      </c>
      <c r="F834" s="112">
        <v>46547</v>
      </c>
      <c r="G834" s="113">
        <v>0</v>
      </c>
      <c r="H834" s="113">
        <v>0</v>
      </c>
      <c r="I834">
        <v>-95</v>
      </c>
    </row>
    <row r="835" spans="1:9" x14ac:dyDescent="0.35">
      <c r="A835" t="s">
        <v>3097</v>
      </c>
      <c r="C835">
        <v>15</v>
      </c>
      <c r="D835">
        <v>15</v>
      </c>
      <c r="E835" s="112">
        <v>46538</v>
      </c>
      <c r="F835" s="112">
        <v>46554</v>
      </c>
      <c r="G835" s="113">
        <v>0</v>
      </c>
      <c r="H835" s="113">
        <v>0</v>
      </c>
      <c r="I835">
        <v>-82</v>
      </c>
    </row>
    <row r="836" spans="1:9" x14ac:dyDescent="0.35">
      <c r="A836" t="s">
        <v>1970</v>
      </c>
      <c r="B836" t="s">
        <v>749</v>
      </c>
      <c r="C836">
        <v>4</v>
      </c>
      <c r="D836">
        <v>4</v>
      </c>
      <c r="E836" s="112">
        <v>46538</v>
      </c>
      <c r="F836" s="112">
        <v>46541</v>
      </c>
      <c r="G836" s="113">
        <v>0</v>
      </c>
      <c r="H836" s="113">
        <v>0</v>
      </c>
      <c r="I836">
        <v>-71</v>
      </c>
    </row>
    <row r="837" spans="1:9" x14ac:dyDescent="0.35">
      <c r="A837" t="s">
        <v>1972</v>
      </c>
      <c r="B837" t="s">
        <v>751</v>
      </c>
      <c r="C837">
        <v>6</v>
      </c>
      <c r="D837">
        <v>6</v>
      </c>
      <c r="E837" s="112">
        <v>46548</v>
      </c>
      <c r="F837" s="112">
        <v>46554</v>
      </c>
      <c r="G837" s="113">
        <v>0</v>
      </c>
      <c r="H837" s="113">
        <v>0</v>
      </c>
      <c r="I837">
        <v>-82</v>
      </c>
    </row>
    <row r="838" spans="1:9" x14ac:dyDescent="0.35">
      <c r="A838" t="s">
        <v>1971</v>
      </c>
      <c r="B838" t="s">
        <v>750</v>
      </c>
      <c r="C838">
        <v>3</v>
      </c>
      <c r="D838">
        <v>3</v>
      </c>
      <c r="E838" s="112">
        <v>46548</v>
      </c>
      <c r="F838" s="112">
        <v>46551</v>
      </c>
      <c r="G838" s="113">
        <v>0</v>
      </c>
      <c r="H838" s="113">
        <v>0</v>
      </c>
      <c r="I838">
        <v>-79</v>
      </c>
    </row>
    <row r="839" spans="1:9" x14ac:dyDescent="0.35">
      <c r="A839" t="s">
        <v>3098</v>
      </c>
      <c r="C839">
        <v>6</v>
      </c>
      <c r="D839">
        <v>6</v>
      </c>
      <c r="E839" s="112">
        <v>46555</v>
      </c>
      <c r="F839" s="112">
        <v>46561</v>
      </c>
      <c r="G839" s="113">
        <v>0</v>
      </c>
      <c r="H839" s="113">
        <v>0</v>
      </c>
      <c r="I839">
        <v>-88</v>
      </c>
    </row>
    <row r="840" spans="1:9" x14ac:dyDescent="0.35">
      <c r="A840" t="s">
        <v>1973</v>
      </c>
      <c r="B840" t="s">
        <v>753</v>
      </c>
      <c r="C840">
        <v>6</v>
      </c>
      <c r="D840">
        <v>6</v>
      </c>
      <c r="E840" s="112">
        <v>46555</v>
      </c>
      <c r="F840" s="112">
        <v>46561</v>
      </c>
      <c r="G840" s="113">
        <v>0</v>
      </c>
      <c r="H840" s="113">
        <v>0</v>
      </c>
      <c r="I840">
        <v>-88</v>
      </c>
    </row>
    <row r="841" spans="1:9" x14ac:dyDescent="0.35">
      <c r="A841" t="s">
        <v>3099</v>
      </c>
      <c r="C841">
        <v>41</v>
      </c>
      <c r="D841">
        <v>41</v>
      </c>
      <c r="E841" s="112">
        <v>46495</v>
      </c>
      <c r="F841" s="112">
        <v>46545</v>
      </c>
      <c r="G841" s="113">
        <v>0</v>
      </c>
      <c r="H841" s="113">
        <v>0</v>
      </c>
      <c r="I841">
        <v>-78</v>
      </c>
    </row>
    <row r="842" spans="1:9" x14ac:dyDescent="0.35">
      <c r="A842" t="s">
        <v>1974</v>
      </c>
      <c r="B842" t="s">
        <v>755</v>
      </c>
      <c r="C842">
        <v>10</v>
      </c>
      <c r="D842">
        <v>10</v>
      </c>
      <c r="E842" s="112">
        <v>46495</v>
      </c>
      <c r="F842" s="112">
        <v>46505</v>
      </c>
      <c r="G842" s="113">
        <v>0</v>
      </c>
      <c r="H842" s="113">
        <v>0</v>
      </c>
      <c r="I842">
        <v>-95</v>
      </c>
    </row>
    <row r="843" spans="1:9" x14ac:dyDescent="0.35">
      <c r="A843" t="s">
        <v>1975</v>
      </c>
      <c r="B843" t="s">
        <v>756</v>
      </c>
      <c r="C843">
        <v>10</v>
      </c>
      <c r="D843">
        <v>10</v>
      </c>
      <c r="E843" s="112">
        <v>46498</v>
      </c>
      <c r="F843" s="112">
        <v>46509</v>
      </c>
      <c r="G843" s="113">
        <v>0</v>
      </c>
      <c r="H843" s="113">
        <v>0</v>
      </c>
      <c r="I843">
        <v>-78</v>
      </c>
    </row>
    <row r="844" spans="1:9" x14ac:dyDescent="0.35">
      <c r="A844" t="s">
        <v>1979</v>
      </c>
      <c r="B844" t="s">
        <v>760</v>
      </c>
      <c r="C844">
        <v>10</v>
      </c>
      <c r="D844">
        <v>10</v>
      </c>
      <c r="E844" s="112">
        <v>46506</v>
      </c>
      <c r="F844" s="112">
        <v>46517</v>
      </c>
      <c r="G844" s="113">
        <v>0</v>
      </c>
      <c r="H844" s="113">
        <v>0</v>
      </c>
      <c r="I844">
        <v>-88</v>
      </c>
    </row>
    <row r="845" spans="1:9" x14ac:dyDescent="0.35">
      <c r="A845" t="s">
        <v>1980</v>
      </c>
      <c r="B845" t="s">
        <v>761</v>
      </c>
      <c r="C845">
        <v>12</v>
      </c>
      <c r="D845">
        <v>12</v>
      </c>
      <c r="E845" s="112">
        <v>46506</v>
      </c>
      <c r="F845" s="112">
        <v>46519</v>
      </c>
      <c r="G845" s="113">
        <v>0</v>
      </c>
      <c r="H845" s="113">
        <v>0</v>
      </c>
      <c r="I845">
        <v>-59</v>
      </c>
    </row>
    <row r="846" spans="1:9" x14ac:dyDescent="0.35">
      <c r="A846" t="s">
        <v>1977</v>
      </c>
      <c r="B846" t="s">
        <v>758</v>
      </c>
      <c r="C846">
        <v>7</v>
      </c>
      <c r="D846">
        <v>7</v>
      </c>
      <c r="E846" s="112">
        <v>46506</v>
      </c>
      <c r="F846" s="112">
        <v>46513</v>
      </c>
      <c r="G846" s="113">
        <v>0</v>
      </c>
      <c r="H846" s="113">
        <v>0</v>
      </c>
      <c r="I846">
        <v>-54</v>
      </c>
    </row>
    <row r="847" spans="1:9" x14ac:dyDescent="0.35">
      <c r="A847" t="s">
        <v>1976</v>
      </c>
      <c r="B847" t="s">
        <v>757</v>
      </c>
      <c r="C847">
        <v>6</v>
      </c>
      <c r="D847">
        <v>6</v>
      </c>
      <c r="E847" s="112">
        <v>46506</v>
      </c>
      <c r="F847" s="112">
        <v>46512</v>
      </c>
      <c r="G847" s="113">
        <v>0</v>
      </c>
      <c r="H847" s="113">
        <v>0</v>
      </c>
      <c r="I847">
        <v>-53</v>
      </c>
    </row>
    <row r="848" spans="1:9" x14ac:dyDescent="0.35">
      <c r="A848" t="s">
        <v>1981</v>
      </c>
      <c r="B848" t="s">
        <v>762</v>
      </c>
      <c r="C848">
        <v>10</v>
      </c>
      <c r="D848">
        <v>10</v>
      </c>
      <c r="E848" s="112">
        <v>46510</v>
      </c>
      <c r="F848" s="112">
        <v>46520</v>
      </c>
      <c r="G848" s="113">
        <v>0</v>
      </c>
      <c r="H848" s="113">
        <v>0</v>
      </c>
      <c r="I848">
        <v>-78</v>
      </c>
    </row>
    <row r="849" spans="1:9" x14ac:dyDescent="0.35">
      <c r="A849" t="s">
        <v>1978</v>
      </c>
      <c r="B849" t="s">
        <v>759</v>
      </c>
      <c r="C849">
        <v>4</v>
      </c>
      <c r="D849">
        <v>4</v>
      </c>
      <c r="E849" s="112">
        <v>46510</v>
      </c>
      <c r="F849" s="112">
        <v>46513</v>
      </c>
      <c r="G849" s="113">
        <v>0</v>
      </c>
      <c r="H849" s="113">
        <v>0</v>
      </c>
      <c r="I849">
        <v>-68</v>
      </c>
    </row>
    <row r="850" spans="1:9" x14ac:dyDescent="0.35">
      <c r="A850" t="s">
        <v>1982</v>
      </c>
      <c r="B850" t="s">
        <v>763</v>
      </c>
      <c r="C850">
        <v>14</v>
      </c>
      <c r="D850">
        <v>14</v>
      </c>
      <c r="E850" s="112">
        <v>46510</v>
      </c>
      <c r="F850" s="112">
        <v>46529</v>
      </c>
      <c r="G850" s="113">
        <v>0</v>
      </c>
      <c r="H850" s="113">
        <v>0</v>
      </c>
      <c r="I850">
        <v>-64</v>
      </c>
    </row>
    <row r="851" spans="1:9" x14ac:dyDescent="0.35">
      <c r="A851" t="s">
        <v>1983</v>
      </c>
      <c r="B851" t="s">
        <v>764</v>
      </c>
      <c r="C851">
        <v>14</v>
      </c>
      <c r="D851">
        <v>14</v>
      </c>
      <c r="E851" s="112">
        <v>46515</v>
      </c>
      <c r="F851" s="112">
        <v>46533</v>
      </c>
      <c r="G851" s="113">
        <v>0</v>
      </c>
      <c r="H851" s="113">
        <v>0</v>
      </c>
      <c r="I851">
        <v>-68</v>
      </c>
    </row>
    <row r="852" spans="1:9" x14ac:dyDescent="0.35">
      <c r="A852" t="s">
        <v>1984</v>
      </c>
      <c r="B852" t="s">
        <v>765</v>
      </c>
      <c r="C852">
        <v>11</v>
      </c>
      <c r="D852">
        <v>11</v>
      </c>
      <c r="E852" s="112">
        <v>46518</v>
      </c>
      <c r="F852" s="112">
        <v>46533</v>
      </c>
      <c r="G852" s="113">
        <v>0</v>
      </c>
      <c r="H852" s="113">
        <v>0</v>
      </c>
      <c r="I852">
        <v>-68</v>
      </c>
    </row>
    <row r="853" spans="1:9" x14ac:dyDescent="0.35">
      <c r="A853" t="s">
        <v>1985</v>
      </c>
      <c r="B853" t="s">
        <v>766</v>
      </c>
      <c r="C853">
        <v>10</v>
      </c>
      <c r="D853">
        <v>10</v>
      </c>
      <c r="E853" s="112">
        <v>46522</v>
      </c>
      <c r="F853" s="112">
        <v>46536</v>
      </c>
      <c r="G853" s="113">
        <v>0</v>
      </c>
      <c r="H853" s="113">
        <v>0</v>
      </c>
      <c r="I853">
        <v>-78</v>
      </c>
    </row>
    <row r="854" spans="1:9" x14ac:dyDescent="0.35">
      <c r="A854" t="s">
        <v>1988</v>
      </c>
      <c r="B854" t="s">
        <v>769</v>
      </c>
      <c r="C854">
        <v>8</v>
      </c>
      <c r="D854">
        <v>8</v>
      </c>
      <c r="E854" s="112">
        <v>46537</v>
      </c>
      <c r="F854" s="112">
        <v>46545</v>
      </c>
      <c r="G854" s="113">
        <v>0</v>
      </c>
      <c r="H854" s="113">
        <v>0</v>
      </c>
      <c r="I854">
        <v>-78</v>
      </c>
    </row>
    <row r="855" spans="1:9" x14ac:dyDescent="0.35">
      <c r="A855" t="s">
        <v>1989</v>
      </c>
      <c r="B855" t="s">
        <v>770</v>
      </c>
      <c r="C855">
        <v>8</v>
      </c>
      <c r="D855">
        <v>8</v>
      </c>
      <c r="E855" s="112">
        <v>46537</v>
      </c>
      <c r="F855" s="112">
        <v>46545</v>
      </c>
      <c r="G855" s="113">
        <v>0</v>
      </c>
      <c r="H855" s="113">
        <v>0</v>
      </c>
      <c r="I855">
        <v>-78</v>
      </c>
    </row>
    <row r="856" spans="1:9" x14ac:dyDescent="0.35">
      <c r="A856" t="s">
        <v>1986</v>
      </c>
      <c r="B856" t="s">
        <v>767</v>
      </c>
      <c r="C856">
        <v>5</v>
      </c>
      <c r="D856">
        <v>5</v>
      </c>
      <c r="E856" s="112">
        <v>46537</v>
      </c>
      <c r="F856" s="112">
        <v>46541</v>
      </c>
      <c r="G856" s="113">
        <v>0</v>
      </c>
      <c r="H856" s="113">
        <v>0</v>
      </c>
      <c r="I856">
        <v>-75</v>
      </c>
    </row>
    <row r="857" spans="1:9" x14ac:dyDescent="0.35">
      <c r="A857" t="s">
        <v>1987</v>
      </c>
      <c r="B857" t="s">
        <v>768</v>
      </c>
      <c r="C857">
        <v>6</v>
      </c>
      <c r="D857">
        <v>6</v>
      </c>
      <c r="E857" s="112">
        <v>46539</v>
      </c>
      <c r="F857" s="112">
        <v>46545</v>
      </c>
      <c r="G857" s="113">
        <v>0</v>
      </c>
      <c r="H857" s="113">
        <v>0</v>
      </c>
      <c r="I857">
        <v>-78</v>
      </c>
    </row>
    <row r="858" spans="1:9" x14ac:dyDescent="0.35">
      <c r="A858" t="s">
        <v>3100</v>
      </c>
      <c r="C858">
        <v>55</v>
      </c>
      <c r="D858">
        <v>55</v>
      </c>
      <c r="E858" s="112">
        <v>46483</v>
      </c>
      <c r="F858" s="112">
        <v>46550</v>
      </c>
      <c r="G858" s="113">
        <v>0</v>
      </c>
      <c r="H858" s="113">
        <v>0</v>
      </c>
      <c r="I858">
        <v>-82</v>
      </c>
    </row>
    <row r="859" spans="1:9" x14ac:dyDescent="0.35">
      <c r="A859" t="s">
        <v>1990</v>
      </c>
      <c r="B859" t="s">
        <v>771</v>
      </c>
      <c r="C859">
        <v>10</v>
      </c>
      <c r="D859">
        <v>10</v>
      </c>
      <c r="E859" s="112">
        <v>46483</v>
      </c>
      <c r="F859" s="112">
        <v>46494</v>
      </c>
      <c r="G859" s="113">
        <v>0</v>
      </c>
      <c r="H859" s="113">
        <v>0</v>
      </c>
      <c r="I859">
        <v>-84</v>
      </c>
    </row>
    <row r="860" spans="1:9" x14ac:dyDescent="0.35">
      <c r="A860" t="s">
        <v>1992</v>
      </c>
      <c r="B860" t="s">
        <v>773</v>
      </c>
      <c r="C860">
        <v>10</v>
      </c>
      <c r="D860">
        <v>10</v>
      </c>
      <c r="E860" s="112">
        <v>46495</v>
      </c>
      <c r="F860" s="112">
        <v>46505</v>
      </c>
      <c r="G860" s="113">
        <v>0</v>
      </c>
      <c r="H860" s="113">
        <v>0</v>
      </c>
      <c r="I860">
        <v>-84</v>
      </c>
    </row>
    <row r="861" spans="1:9" x14ac:dyDescent="0.35">
      <c r="A861" t="s">
        <v>1991</v>
      </c>
      <c r="B861" t="s">
        <v>772</v>
      </c>
      <c r="C861">
        <v>7</v>
      </c>
      <c r="D861">
        <v>7</v>
      </c>
      <c r="E861" s="112">
        <v>46495</v>
      </c>
      <c r="F861" s="112">
        <v>46502</v>
      </c>
      <c r="G861" s="113">
        <v>0</v>
      </c>
      <c r="H861" s="113">
        <v>0</v>
      </c>
      <c r="I861">
        <v>-49</v>
      </c>
    </row>
    <row r="862" spans="1:9" x14ac:dyDescent="0.35">
      <c r="A862" t="s">
        <v>1993</v>
      </c>
      <c r="B862" t="s">
        <v>774</v>
      </c>
      <c r="C862">
        <v>5</v>
      </c>
      <c r="D862">
        <v>5</v>
      </c>
      <c r="E862" s="112">
        <v>46503</v>
      </c>
      <c r="F862" s="112">
        <v>46508</v>
      </c>
      <c r="G862" s="113">
        <v>0</v>
      </c>
      <c r="H862" s="113">
        <v>0</v>
      </c>
      <c r="I862">
        <v>-49</v>
      </c>
    </row>
    <row r="863" spans="1:9" x14ac:dyDescent="0.35">
      <c r="A863" t="s">
        <v>1995</v>
      </c>
      <c r="B863" t="s">
        <v>776</v>
      </c>
      <c r="C863">
        <v>9</v>
      </c>
      <c r="D863">
        <v>9</v>
      </c>
      <c r="E863" s="112">
        <v>46506</v>
      </c>
      <c r="F863" s="112">
        <v>46516</v>
      </c>
      <c r="G863" s="113">
        <v>0</v>
      </c>
      <c r="H863" s="113">
        <v>0</v>
      </c>
      <c r="I863">
        <v>-84</v>
      </c>
    </row>
    <row r="864" spans="1:9" x14ac:dyDescent="0.35">
      <c r="A864" t="s">
        <v>1994</v>
      </c>
      <c r="B864" t="s">
        <v>775</v>
      </c>
      <c r="C864">
        <v>6</v>
      </c>
      <c r="D864">
        <v>6</v>
      </c>
      <c r="E864" s="112">
        <v>46506</v>
      </c>
      <c r="F864" s="112">
        <v>46512</v>
      </c>
      <c r="G864" s="113">
        <v>0</v>
      </c>
      <c r="H864" s="113">
        <v>0</v>
      </c>
      <c r="I864">
        <v>-53</v>
      </c>
    </row>
    <row r="865" spans="1:9" x14ac:dyDescent="0.35">
      <c r="A865" t="s">
        <v>1996</v>
      </c>
      <c r="B865" t="s">
        <v>777</v>
      </c>
      <c r="C865">
        <v>8</v>
      </c>
      <c r="D865">
        <v>8</v>
      </c>
      <c r="E865" s="112">
        <v>46517</v>
      </c>
      <c r="F865" s="112">
        <v>46529</v>
      </c>
      <c r="G865" s="113">
        <v>0</v>
      </c>
      <c r="H865" s="113">
        <v>0</v>
      </c>
      <c r="I865">
        <v>-84</v>
      </c>
    </row>
    <row r="866" spans="1:9" x14ac:dyDescent="0.35">
      <c r="A866" t="s">
        <v>1997</v>
      </c>
      <c r="B866" t="s">
        <v>778</v>
      </c>
      <c r="C866">
        <v>11</v>
      </c>
      <c r="D866">
        <v>11</v>
      </c>
      <c r="E866" s="112">
        <v>46538</v>
      </c>
      <c r="F866" s="112">
        <v>46550</v>
      </c>
      <c r="G866" s="113">
        <v>0</v>
      </c>
      <c r="H866" s="113">
        <v>0</v>
      </c>
      <c r="I866">
        <v>-82</v>
      </c>
    </row>
    <row r="867" spans="1:9" x14ac:dyDescent="0.35">
      <c r="A867" t="s">
        <v>3101</v>
      </c>
      <c r="C867">
        <v>50</v>
      </c>
      <c r="D867">
        <v>50</v>
      </c>
      <c r="E867" s="112">
        <v>46495</v>
      </c>
      <c r="F867" s="112">
        <v>46555</v>
      </c>
      <c r="G867" s="113">
        <v>0</v>
      </c>
      <c r="H867" s="113">
        <v>0</v>
      </c>
      <c r="I867">
        <v>-87</v>
      </c>
    </row>
    <row r="868" spans="1:9" x14ac:dyDescent="0.35">
      <c r="A868" t="s">
        <v>2000</v>
      </c>
      <c r="B868" t="s">
        <v>782</v>
      </c>
      <c r="C868">
        <v>12</v>
      </c>
      <c r="D868">
        <v>12</v>
      </c>
      <c r="E868" s="112">
        <v>46495</v>
      </c>
      <c r="F868" s="112">
        <v>46508</v>
      </c>
      <c r="G868" s="113">
        <v>0</v>
      </c>
      <c r="H868" s="113">
        <v>0</v>
      </c>
      <c r="I868">
        <v>-95</v>
      </c>
    </row>
    <row r="869" spans="1:9" x14ac:dyDescent="0.35">
      <c r="A869" t="s">
        <v>1998</v>
      </c>
      <c r="B869" t="s">
        <v>780</v>
      </c>
      <c r="C869">
        <v>10</v>
      </c>
      <c r="D869">
        <v>10</v>
      </c>
      <c r="E869" s="112">
        <v>46495</v>
      </c>
      <c r="F869" s="112">
        <v>46505</v>
      </c>
      <c r="G869" s="113">
        <v>0</v>
      </c>
      <c r="H869" s="113">
        <v>0</v>
      </c>
      <c r="I869">
        <v>-85</v>
      </c>
    </row>
    <row r="870" spans="1:9" x14ac:dyDescent="0.35">
      <c r="A870" t="s">
        <v>1999</v>
      </c>
      <c r="B870" t="s">
        <v>781</v>
      </c>
      <c r="C870">
        <v>11</v>
      </c>
      <c r="D870">
        <v>11</v>
      </c>
      <c r="E870" s="112">
        <v>46495</v>
      </c>
      <c r="F870" s="112">
        <v>46506</v>
      </c>
      <c r="G870" s="113">
        <v>0</v>
      </c>
      <c r="H870" s="113">
        <v>0</v>
      </c>
      <c r="I870">
        <v>-77</v>
      </c>
    </row>
    <row r="871" spans="1:9" x14ac:dyDescent="0.35">
      <c r="A871" t="s">
        <v>2005</v>
      </c>
      <c r="B871" t="s">
        <v>787</v>
      </c>
      <c r="C871">
        <v>12</v>
      </c>
      <c r="D871">
        <v>12</v>
      </c>
      <c r="E871" s="112">
        <v>46506</v>
      </c>
      <c r="F871" s="112">
        <v>46519</v>
      </c>
      <c r="G871" s="113">
        <v>0</v>
      </c>
      <c r="H871" s="113">
        <v>0</v>
      </c>
      <c r="I871">
        <v>-69</v>
      </c>
    </row>
    <row r="872" spans="1:9" x14ac:dyDescent="0.35">
      <c r="A872" t="s">
        <v>2006</v>
      </c>
      <c r="B872" t="s">
        <v>788</v>
      </c>
      <c r="C872">
        <v>14</v>
      </c>
      <c r="D872">
        <v>14</v>
      </c>
      <c r="E872" s="112">
        <v>46508</v>
      </c>
      <c r="F872" s="112">
        <v>46526</v>
      </c>
      <c r="G872" s="113">
        <v>0</v>
      </c>
      <c r="H872" s="113">
        <v>0</v>
      </c>
      <c r="I872">
        <v>-77</v>
      </c>
    </row>
    <row r="873" spans="1:9" x14ac:dyDescent="0.35">
      <c r="A873" t="s">
        <v>2004</v>
      </c>
      <c r="B873" t="s">
        <v>786</v>
      </c>
      <c r="C873">
        <v>10</v>
      </c>
      <c r="D873">
        <v>10</v>
      </c>
      <c r="E873" s="112">
        <v>46508</v>
      </c>
      <c r="F873" s="112">
        <v>46518</v>
      </c>
      <c r="G873" s="113">
        <v>0</v>
      </c>
      <c r="H873" s="113">
        <v>0</v>
      </c>
      <c r="I873">
        <v>-73</v>
      </c>
    </row>
    <row r="874" spans="1:9" x14ac:dyDescent="0.35">
      <c r="A874" t="s">
        <v>2001</v>
      </c>
      <c r="B874" t="s">
        <v>783</v>
      </c>
      <c r="C874">
        <v>7</v>
      </c>
      <c r="D874">
        <v>7</v>
      </c>
      <c r="E874" s="112">
        <v>46509</v>
      </c>
      <c r="F874" s="112">
        <v>46516</v>
      </c>
      <c r="G874" s="113">
        <v>0</v>
      </c>
      <c r="H874" s="113">
        <v>0</v>
      </c>
      <c r="I874">
        <v>-95</v>
      </c>
    </row>
    <row r="875" spans="1:9" x14ac:dyDescent="0.35">
      <c r="A875" t="s">
        <v>2002</v>
      </c>
      <c r="B875" t="s">
        <v>784</v>
      </c>
      <c r="C875">
        <v>7</v>
      </c>
      <c r="D875">
        <v>7</v>
      </c>
      <c r="E875" s="112">
        <v>46509</v>
      </c>
      <c r="F875" s="112">
        <v>46516</v>
      </c>
      <c r="G875" s="113">
        <v>0</v>
      </c>
      <c r="H875" s="113">
        <v>0</v>
      </c>
      <c r="I875">
        <v>-87</v>
      </c>
    </row>
    <row r="876" spans="1:9" x14ac:dyDescent="0.35">
      <c r="A876" t="s">
        <v>2003</v>
      </c>
      <c r="B876" t="s">
        <v>785</v>
      </c>
      <c r="C876">
        <v>7</v>
      </c>
      <c r="D876">
        <v>7</v>
      </c>
      <c r="E876" s="112">
        <v>46509</v>
      </c>
      <c r="F876" s="112">
        <v>46516</v>
      </c>
      <c r="G876" s="113">
        <v>0</v>
      </c>
      <c r="H876" s="113">
        <v>0</v>
      </c>
      <c r="I876">
        <v>-83</v>
      </c>
    </row>
    <row r="877" spans="1:9" x14ac:dyDescent="0.35">
      <c r="A877" t="s">
        <v>2007</v>
      </c>
      <c r="B877" t="s">
        <v>789</v>
      </c>
      <c r="C877">
        <v>8</v>
      </c>
      <c r="D877">
        <v>8</v>
      </c>
      <c r="E877" s="112">
        <v>46517</v>
      </c>
      <c r="F877" s="112">
        <v>46529</v>
      </c>
      <c r="G877" s="113">
        <v>0</v>
      </c>
      <c r="H877" s="113">
        <v>0</v>
      </c>
      <c r="I877">
        <v>-95</v>
      </c>
    </row>
    <row r="878" spans="1:9" x14ac:dyDescent="0.35">
      <c r="A878" t="s">
        <v>2008</v>
      </c>
      <c r="B878" t="s">
        <v>790</v>
      </c>
      <c r="C878">
        <v>10</v>
      </c>
      <c r="D878">
        <v>10</v>
      </c>
      <c r="E878" s="112">
        <v>46520</v>
      </c>
      <c r="F878" s="112">
        <v>46534</v>
      </c>
      <c r="G878" s="113">
        <v>0</v>
      </c>
      <c r="H878" s="113">
        <v>0</v>
      </c>
      <c r="I878">
        <v>-69</v>
      </c>
    </row>
    <row r="879" spans="1:9" x14ac:dyDescent="0.35">
      <c r="A879" t="s">
        <v>2009</v>
      </c>
      <c r="B879" t="s">
        <v>791</v>
      </c>
      <c r="C879">
        <v>12</v>
      </c>
      <c r="D879">
        <v>12</v>
      </c>
      <c r="E879" s="112">
        <v>46530</v>
      </c>
      <c r="F879" s="112">
        <v>46543</v>
      </c>
      <c r="G879" s="113">
        <v>0</v>
      </c>
      <c r="H879" s="113">
        <v>0</v>
      </c>
      <c r="I879">
        <v>-91</v>
      </c>
    </row>
    <row r="880" spans="1:9" x14ac:dyDescent="0.35">
      <c r="A880" t="s">
        <v>2010</v>
      </c>
      <c r="B880" t="s">
        <v>792</v>
      </c>
      <c r="C880">
        <v>8</v>
      </c>
      <c r="D880">
        <v>8</v>
      </c>
      <c r="E880" s="112">
        <v>46539</v>
      </c>
      <c r="F880" s="112">
        <v>46547</v>
      </c>
      <c r="G880" s="113">
        <v>0</v>
      </c>
      <c r="H880" s="113">
        <v>0</v>
      </c>
      <c r="I880">
        <v>-95</v>
      </c>
    </row>
    <row r="881" spans="1:9" x14ac:dyDescent="0.35">
      <c r="A881" t="s">
        <v>2011</v>
      </c>
      <c r="B881" t="s">
        <v>793</v>
      </c>
      <c r="C881">
        <v>7</v>
      </c>
      <c r="D881">
        <v>7</v>
      </c>
      <c r="E881" s="112">
        <v>46548</v>
      </c>
      <c r="F881" s="112">
        <v>46555</v>
      </c>
      <c r="G881" s="113">
        <v>0</v>
      </c>
      <c r="H881" s="113">
        <v>0</v>
      </c>
      <c r="I881">
        <v>-95</v>
      </c>
    </row>
    <row r="882" spans="1:9" x14ac:dyDescent="0.35">
      <c r="A882" t="s">
        <v>3102</v>
      </c>
      <c r="C882">
        <v>83</v>
      </c>
      <c r="D882">
        <v>83</v>
      </c>
      <c r="E882" s="112">
        <v>46470</v>
      </c>
      <c r="F882" s="112">
        <v>46569</v>
      </c>
      <c r="G882" s="113">
        <v>0</v>
      </c>
      <c r="H882" s="113">
        <v>0</v>
      </c>
      <c r="I882">
        <v>-91</v>
      </c>
    </row>
    <row r="883" spans="1:9" x14ac:dyDescent="0.35">
      <c r="A883" t="s">
        <v>2012</v>
      </c>
      <c r="B883" t="s">
        <v>794</v>
      </c>
      <c r="C883">
        <v>6</v>
      </c>
      <c r="D883">
        <v>6</v>
      </c>
      <c r="E883" s="112">
        <v>46470</v>
      </c>
      <c r="F883" s="112">
        <v>46476</v>
      </c>
      <c r="G883" s="113">
        <v>0</v>
      </c>
      <c r="H883" s="113">
        <v>0</v>
      </c>
      <c r="I883">
        <v>-47</v>
      </c>
    </row>
    <row r="884" spans="1:9" x14ac:dyDescent="0.35">
      <c r="A884" t="s">
        <v>2014</v>
      </c>
      <c r="B884" t="s">
        <v>796</v>
      </c>
      <c r="C884">
        <v>10</v>
      </c>
      <c r="D884">
        <v>10</v>
      </c>
      <c r="E884" s="112">
        <v>46477</v>
      </c>
      <c r="F884" s="112">
        <v>46488</v>
      </c>
      <c r="G884" s="113">
        <v>0</v>
      </c>
      <c r="H884" s="113">
        <v>0</v>
      </c>
      <c r="I884">
        <v>-47</v>
      </c>
    </row>
    <row r="885" spans="1:9" x14ac:dyDescent="0.35">
      <c r="A885" t="s">
        <v>2013</v>
      </c>
      <c r="B885" t="s">
        <v>795</v>
      </c>
      <c r="C885">
        <v>10</v>
      </c>
      <c r="D885">
        <v>10</v>
      </c>
      <c r="E885" s="112">
        <v>46477</v>
      </c>
      <c r="F885" s="112">
        <v>46488</v>
      </c>
      <c r="G885" s="113">
        <v>0</v>
      </c>
      <c r="H885" s="113">
        <v>0</v>
      </c>
      <c r="I885">
        <v>-26</v>
      </c>
    </row>
    <row r="886" spans="1:9" x14ac:dyDescent="0.35">
      <c r="A886" t="s">
        <v>2015</v>
      </c>
      <c r="B886" t="s">
        <v>797</v>
      </c>
      <c r="C886">
        <v>5</v>
      </c>
      <c r="D886">
        <v>5</v>
      </c>
      <c r="E886" s="112">
        <v>46489</v>
      </c>
      <c r="F886" s="112">
        <v>46494</v>
      </c>
      <c r="G886" s="113">
        <v>0</v>
      </c>
      <c r="H886" s="113">
        <v>0</v>
      </c>
      <c r="I886">
        <v>-47</v>
      </c>
    </row>
    <row r="887" spans="1:9" x14ac:dyDescent="0.35">
      <c r="A887" t="s">
        <v>2016</v>
      </c>
      <c r="B887" t="s">
        <v>798</v>
      </c>
      <c r="C887">
        <v>7</v>
      </c>
      <c r="D887">
        <v>7</v>
      </c>
      <c r="E887" s="112">
        <v>46489</v>
      </c>
      <c r="F887" s="112">
        <v>46496</v>
      </c>
      <c r="G887" s="113">
        <v>0</v>
      </c>
      <c r="H887" s="113">
        <v>0</v>
      </c>
      <c r="I887">
        <v>-40</v>
      </c>
    </row>
    <row r="888" spans="1:9" x14ac:dyDescent="0.35">
      <c r="A888" t="s">
        <v>2017</v>
      </c>
      <c r="B888" t="s">
        <v>799</v>
      </c>
      <c r="C888">
        <v>8</v>
      </c>
      <c r="D888">
        <v>8</v>
      </c>
      <c r="E888" s="112">
        <v>46495</v>
      </c>
      <c r="F888" s="112">
        <v>46503</v>
      </c>
      <c r="G888" s="113">
        <v>0</v>
      </c>
      <c r="H888" s="113">
        <v>0</v>
      </c>
      <c r="I888">
        <v>-85</v>
      </c>
    </row>
    <row r="889" spans="1:9" x14ac:dyDescent="0.35">
      <c r="A889" t="s">
        <v>2019</v>
      </c>
      <c r="B889" t="s">
        <v>801</v>
      </c>
      <c r="C889">
        <v>10</v>
      </c>
      <c r="D889">
        <v>10</v>
      </c>
      <c r="E889" s="112">
        <v>46495</v>
      </c>
      <c r="F889" s="112">
        <v>46505</v>
      </c>
      <c r="G889" s="113">
        <v>0</v>
      </c>
      <c r="H889" s="113">
        <v>0</v>
      </c>
      <c r="I889">
        <v>-47</v>
      </c>
    </row>
    <row r="890" spans="1:9" x14ac:dyDescent="0.35">
      <c r="A890" t="s">
        <v>2018</v>
      </c>
      <c r="B890" t="s">
        <v>800</v>
      </c>
      <c r="C890">
        <v>7</v>
      </c>
      <c r="D890">
        <v>7</v>
      </c>
      <c r="E890" s="112">
        <v>46497</v>
      </c>
      <c r="F890" s="112">
        <v>46504</v>
      </c>
      <c r="G890" s="113">
        <v>0</v>
      </c>
      <c r="H890" s="113">
        <v>0</v>
      </c>
      <c r="I890">
        <v>-40</v>
      </c>
    </row>
    <row r="891" spans="1:9" x14ac:dyDescent="0.35">
      <c r="A891" t="s">
        <v>2021</v>
      </c>
      <c r="B891" t="s">
        <v>803</v>
      </c>
      <c r="C891">
        <v>12</v>
      </c>
      <c r="D891">
        <v>12</v>
      </c>
      <c r="E891" s="112">
        <v>46504</v>
      </c>
      <c r="F891" s="112">
        <v>46517</v>
      </c>
      <c r="G891" s="113">
        <v>0</v>
      </c>
      <c r="H891" s="113">
        <v>0</v>
      </c>
      <c r="I891">
        <v>-85</v>
      </c>
    </row>
    <row r="892" spans="1:9" x14ac:dyDescent="0.35">
      <c r="A892" t="s">
        <v>2020</v>
      </c>
      <c r="B892" t="s">
        <v>802</v>
      </c>
      <c r="C892">
        <v>5</v>
      </c>
      <c r="D892">
        <v>5</v>
      </c>
      <c r="E892" s="112">
        <v>46506</v>
      </c>
      <c r="F892" s="112">
        <v>46511</v>
      </c>
      <c r="G892" s="113">
        <v>0</v>
      </c>
      <c r="H892" s="113">
        <v>0</v>
      </c>
      <c r="I892">
        <v>-46</v>
      </c>
    </row>
    <row r="893" spans="1:9" x14ac:dyDescent="0.35">
      <c r="A893" t="s">
        <v>2022</v>
      </c>
      <c r="B893" t="s">
        <v>804</v>
      </c>
      <c r="C893">
        <v>9</v>
      </c>
      <c r="D893">
        <v>9</v>
      </c>
      <c r="E893" s="112">
        <v>46518</v>
      </c>
      <c r="F893" s="112">
        <v>46531</v>
      </c>
      <c r="G893" s="113">
        <v>0</v>
      </c>
      <c r="H893" s="113">
        <v>0</v>
      </c>
      <c r="I893">
        <v>-85</v>
      </c>
    </row>
    <row r="894" spans="1:9" x14ac:dyDescent="0.35">
      <c r="A894" t="s">
        <v>2023</v>
      </c>
      <c r="B894" t="s">
        <v>805</v>
      </c>
      <c r="C894">
        <v>10</v>
      </c>
      <c r="D894">
        <v>10</v>
      </c>
      <c r="E894" s="112">
        <v>46532</v>
      </c>
      <c r="F894" s="112">
        <v>46543</v>
      </c>
      <c r="G894" s="113">
        <v>0</v>
      </c>
      <c r="H894" s="113">
        <v>0</v>
      </c>
      <c r="I894">
        <v>-85</v>
      </c>
    </row>
    <row r="895" spans="1:9" x14ac:dyDescent="0.35">
      <c r="A895" t="s">
        <v>2024</v>
      </c>
      <c r="B895" t="s">
        <v>806</v>
      </c>
      <c r="C895">
        <v>7</v>
      </c>
      <c r="D895">
        <v>7</v>
      </c>
      <c r="E895" s="112">
        <v>46539</v>
      </c>
      <c r="F895" s="112">
        <v>46546</v>
      </c>
      <c r="G895" s="113">
        <v>0</v>
      </c>
      <c r="H895" s="113">
        <v>0</v>
      </c>
      <c r="I895">
        <v>-81</v>
      </c>
    </row>
    <row r="896" spans="1:9" x14ac:dyDescent="0.35">
      <c r="A896" t="s">
        <v>2026</v>
      </c>
      <c r="B896" t="s">
        <v>808</v>
      </c>
      <c r="C896">
        <v>8</v>
      </c>
      <c r="D896">
        <v>8</v>
      </c>
      <c r="E896" s="112">
        <v>46544</v>
      </c>
      <c r="F896" s="112">
        <v>46552</v>
      </c>
      <c r="G896" s="113">
        <v>0</v>
      </c>
      <c r="H896" s="113">
        <v>0</v>
      </c>
      <c r="I896">
        <v>-85</v>
      </c>
    </row>
    <row r="897" spans="1:9" x14ac:dyDescent="0.35">
      <c r="A897" t="s">
        <v>2025</v>
      </c>
      <c r="B897" t="s">
        <v>807</v>
      </c>
      <c r="C897">
        <v>7</v>
      </c>
      <c r="D897">
        <v>7</v>
      </c>
      <c r="E897" s="112">
        <v>46544</v>
      </c>
      <c r="F897" s="112">
        <v>46551</v>
      </c>
      <c r="G897" s="113">
        <v>0</v>
      </c>
      <c r="H897" s="113">
        <v>0</v>
      </c>
      <c r="I897">
        <v>-75</v>
      </c>
    </row>
    <row r="898" spans="1:9" x14ac:dyDescent="0.35">
      <c r="A898" t="s">
        <v>2027</v>
      </c>
      <c r="B898" t="s">
        <v>809</v>
      </c>
      <c r="C898">
        <v>9</v>
      </c>
      <c r="D898">
        <v>9</v>
      </c>
      <c r="E898" s="112">
        <v>46548</v>
      </c>
      <c r="F898" s="112">
        <v>46558</v>
      </c>
      <c r="G898" s="113">
        <v>0</v>
      </c>
      <c r="H898" s="113">
        <v>0</v>
      </c>
      <c r="I898">
        <v>-91</v>
      </c>
    </row>
    <row r="899" spans="1:9" x14ac:dyDescent="0.35">
      <c r="A899" t="s">
        <v>2028</v>
      </c>
      <c r="B899" t="s">
        <v>810</v>
      </c>
      <c r="C899">
        <v>7</v>
      </c>
      <c r="D899">
        <v>7</v>
      </c>
      <c r="E899" s="112">
        <v>46553</v>
      </c>
      <c r="F899" s="112">
        <v>46560</v>
      </c>
      <c r="G899" s="113">
        <v>0</v>
      </c>
      <c r="H899" s="113">
        <v>0</v>
      </c>
      <c r="I899">
        <v>-85</v>
      </c>
    </row>
    <row r="900" spans="1:9" x14ac:dyDescent="0.35">
      <c r="A900" t="s">
        <v>2029</v>
      </c>
      <c r="B900" t="s">
        <v>811</v>
      </c>
      <c r="C900">
        <v>10</v>
      </c>
      <c r="D900">
        <v>10</v>
      </c>
      <c r="E900" s="112">
        <v>46559</v>
      </c>
      <c r="F900" s="112">
        <v>46569</v>
      </c>
      <c r="G900" s="113">
        <v>0</v>
      </c>
      <c r="H900" s="113">
        <v>0</v>
      </c>
      <c r="I900">
        <v>-91</v>
      </c>
    </row>
    <row r="901" spans="1:9" x14ac:dyDescent="0.35">
      <c r="A901" t="s">
        <v>3103</v>
      </c>
      <c r="C901">
        <v>48</v>
      </c>
      <c r="D901">
        <v>48</v>
      </c>
      <c r="E901" s="112">
        <v>46504</v>
      </c>
      <c r="F901" s="112">
        <v>46562</v>
      </c>
      <c r="G901" s="113">
        <v>0</v>
      </c>
      <c r="H901" s="113">
        <v>0</v>
      </c>
      <c r="I901">
        <v>-95</v>
      </c>
    </row>
    <row r="902" spans="1:9" x14ac:dyDescent="0.35">
      <c r="A902" t="s">
        <v>2030</v>
      </c>
      <c r="B902" t="s">
        <v>813</v>
      </c>
      <c r="C902">
        <v>6</v>
      </c>
      <c r="D902">
        <v>6</v>
      </c>
      <c r="E902" s="112">
        <v>46504</v>
      </c>
      <c r="F902" s="112">
        <v>46510</v>
      </c>
      <c r="G902" s="113">
        <v>0</v>
      </c>
      <c r="H902" s="113">
        <v>0</v>
      </c>
      <c r="I902">
        <v>-53</v>
      </c>
    </row>
    <row r="903" spans="1:9" x14ac:dyDescent="0.35">
      <c r="A903" t="s">
        <v>2032</v>
      </c>
      <c r="B903" t="s">
        <v>815</v>
      </c>
      <c r="C903">
        <v>8</v>
      </c>
      <c r="D903">
        <v>8</v>
      </c>
      <c r="E903" s="112">
        <v>46548</v>
      </c>
      <c r="F903" s="112">
        <v>46557</v>
      </c>
      <c r="G903" s="113">
        <v>0</v>
      </c>
      <c r="H903" s="113">
        <v>0</v>
      </c>
      <c r="I903">
        <v>-95</v>
      </c>
    </row>
    <row r="904" spans="1:9" x14ac:dyDescent="0.35">
      <c r="A904" t="s">
        <v>2031</v>
      </c>
      <c r="B904" t="s">
        <v>814</v>
      </c>
      <c r="C904">
        <v>6</v>
      </c>
      <c r="D904">
        <v>6</v>
      </c>
      <c r="E904" s="112">
        <v>46548</v>
      </c>
      <c r="F904" s="112">
        <v>46554</v>
      </c>
      <c r="G904" s="113">
        <v>0</v>
      </c>
      <c r="H904" s="113">
        <v>0</v>
      </c>
      <c r="I904">
        <v>-88</v>
      </c>
    </row>
    <row r="905" spans="1:9" x14ac:dyDescent="0.35">
      <c r="A905" t="s">
        <v>2033</v>
      </c>
      <c r="B905" t="s">
        <v>816</v>
      </c>
      <c r="C905">
        <v>5</v>
      </c>
      <c r="D905">
        <v>5</v>
      </c>
      <c r="E905" s="112">
        <v>46558</v>
      </c>
      <c r="F905" s="112">
        <v>46562</v>
      </c>
      <c r="G905" s="113">
        <v>0</v>
      </c>
      <c r="H905" s="113">
        <v>0</v>
      </c>
      <c r="I905">
        <v>-95</v>
      </c>
    </row>
    <row r="906" spans="1:9" x14ac:dyDescent="0.35">
      <c r="A906" t="s">
        <v>2034</v>
      </c>
      <c r="B906" t="s">
        <v>817</v>
      </c>
      <c r="C906">
        <v>5</v>
      </c>
      <c r="D906">
        <v>5</v>
      </c>
      <c r="E906" s="112">
        <v>46558</v>
      </c>
      <c r="F906" s="112">
        <v>46562</v>
      </c>
      <c r="G906" s="113">
        <v>0</v>
      </c>
      <c r="H906" s="113">
        <v>0</v>
      </c>
      <c r="I906">
        <v>-95</v>
      </c>
    </row>
    <row r="907" spans="1:9" x14ac:dyDescent="0.35">
      <c r="A907" t="s">
        <v>2035</v>
      </c>
      <c r="B907" t="s">
        <v>818</v>
      </c>
      <c r="C907">
        <v>5</v>
      </c>
      <c r="D907">
        <v>5</v>
      </c>
      <c r="E907" s="112">
        <v>46558</v>
      </c>
      <c r="F907" s="112">
        <v>46562</v>
      </c>
      <c r="G907" s="113">
        <v>0</v>
      </c>
      <c r="H907" s="113">
        <v>0</v>
      </c>
      <c r="I907">
        <v>-95</v>
      </c>
    </row>
    <row r="908" spans="1:9" x14ac:dyDescent="0.35">
      <c r="A908" t="s">
        <v>2036</v>
      </c>
      <c r="B908" t="s">
        <v>819</v>
      </c>
      <c r="C908">
        <v>5</v>
      </c>
      <c r="D908">
        <v>5</v>
      </c>
      <c r="E908" s="112">
        <v>46558</v>
      </c>
      <c r="F908" s="112">
        <v>46562</v>
      </c>
      <c r="G908" s="113">
        <v>0</v>
      </c>
      <c r="H908" s="113">
        <v>0</v>
      </c>
      <c r="I908">
        <v>-95</v>
      </c>
    </row>
    <row r="909" spans="1:9" x14ac:dyDescent="0.35">
      <c r="A909" t="s">
        <v>3104</v>
      </c>
      <c r="C909">
        <v>56</v>
      </c>
      <c r="D909">
        <v>56</v>
      </c>
      <c r="E909" s="112">
        <v>46495</v>
      </c>
      <c r="F909" s="112">
        <v>46562</v>
      </c>
      <c r="G909" s="113">
        <v>0</v>
      </c>
      <c r="H909" s="113">
        <v>0</v>
      </c>
      <c r="I909">
        <v>-95</v>
      </c>
    </row>
    <row r="910" spans="1:9" x14ac:dyDescent="0.35">
      <c r="A910" t="s">
        <v>2039</v>
      </c>
      <c r="B910" t="s">
        <v>823</v>
      </c>
      <c r="C910">
        <v>10</v>
      </c>
      <c r="D910">
        <v>10</v>
      </c>
      <c r="E910" s="112">
        <v>46495</v>
      </c>
      <c r="F910" s="112">
        <v>46505</v>
      </c>
      <c r="G910" s="113">
        <v>0</v>
      </c>
      <c r="H910" s="113">
        <v>0</v>
      </c>
      <c r="I910">
        <v>-78</v>
      </c>
    </row>
    <row r="911" spans="1:9" x14ac:dyDescent="0.35">
      <c r="A911" t="s">
        <v>2037</v>
      </c>
      <c r="B911" t="s">
        <v>821</v>
      </c>
      <c r="C911">
        <v>6</v>
      </c>
      <c r="D911">
        <v>6</v>
      </c>
      <c r="E911" s="112">
        <v>46495</v>
      </c>
      <c r="F911" s="112">
        <v>46501</v>
      </c>
      <c r="G911" s="113">
        <v>0</v>
      </c>
      <c r="H911" s="113">
        <v>0</v>
      </c>
      <c r="I911">
        <v>-74</v>
      </c>
    </row>
    <row r="912" spans="1:9" x14ac:dyDescent="0.35">
      <c r="A912" t="s">
        <v>2038</v>
      </c>
      <c r="B912" t="s">
        <v>822</v>
      </c>
      <c r="C912">
        <v>6</v>
      </c>
      <c r="D912">
        <v>6</v>
      </c>
      <c r="E912" s="112">
        <v>46495</v>
      </c>
      <c r="F912" s="112">
        <v>46501</v>
      </c>
      <c r="G912" s="113">
        <v>0</v>
      </c>
      <c r="H912" s="113">
        <v>0</v>
      </c>
      <c r="I912">
        <v>-74</v>
      </c>
    </row>
    <row r="913" spans="1:9" x14ac:dyDescent="0.35">
      <c r="A913" t="s">
        <v>2040</v>
      </c>
      <c r="B913" t="s">
        <v>824</v>
      </c>
      <c r="C913">
        <v>6</v>
      </c>
      <c r="D913">
        <v>6</v>
      </c>
      <c r="E913" s="112">
        <v>46548</v>
      </c>
      <c r="F913" s="112">
        <v>46554</v>
      </c>
      <c r="G913" s="113">
        <v>0</v>
      </c>
      <c r="H913" s="113">
        <v>0</v>
      </c>
      <c r="I913">
        <v>-95</v>
      </c>
    </row>
    <row r="914" spans="1:9" x14ac:dyDescent="0.35">
      <c r="A914" t="s">
        <v>2041</v>
      </c>
      <c r="B914" t="s">
        <v>825</v>
      </c>
      <c r="C914">
        <v>7</v>
      </c>
      <c r="D914">
        <v>7</v>
      </c>
      <c r="E914" s="112">
        <v>46548</v>
      </c>
      <c r="F914" s="112">
        <v>46555</v>
      </c>
      <c r="G914" s="113">
        <v>0</v>
      </c>
      <c r="H914" s="113">
        <v>0</v>
      </c>
      <c r="I914">
        <v>-89</v>
      </c>
    </row>
    <row r="915" spans="1:9" x14ac:dyDescent="0.35">
      <c r="A915" t="s">
        <v>2042</v>
      </c>
      <c r="B915" t="s">
        <v>826</v>
      </c>
      <c r="C915">
        <v>7</v>
      </c>
      <c r="D915">
        <v>7</v>
      </c>
      <c r="E915" s="112">
        <v>46555</v>
      </c>
      <c r="F915" s="112">
        <v>46562</v>
      </c>
      <c r="G915" s="113">
        <v>0</v>
      </c>
      <c r="H915" s="113">
        <v>0</v>
      </c>
      <c r="I915">
        <v>-95</v>
      </c>
    </row>
    <row r="916" spans="1:9" x14ac:dyDescent="0.35">
      <c r="A916" t="s">
        <v>3105</v>
      </c>
      <c r="C916">
        <v>71</v>
      </c>
      <c r="D916">
        <v>71</v>
      </c>
      <c r="E916" s="112">
        <v>46473</v>
      </c>
      <c r="F916" s="112">
        <v>46558</v>
      </c>
      <c r="G916" s="113">
        <v>0</v>
      </c>
      <c r="H916" s="113">
        <v>0</v>
      </c>
      <c r="I916">
        <v>-95</v>
      </c>
    </row>
    <row r="917" spans="1:9" x14ac:dyDescent="0.35">
      <c r="A917" t="s">
        <v>2043</v>
      </c>
      <c r="B917" t="s">
        <v>828</v>
      </c>
      <c r="C917">
        <v>71</v>
      </c>
      <c r="D917">
        <v>71</v>
      </c>
      <c r="E917" s="112">
        <v>46473</v>
      </c>
      <c r="F917" s="112">
        <v>46558</v>
      </c>
      <c r="G917" s="113">
        <v>0</v>
      </c>
      <c r="H917" s="113">
        <v>0</v>
      </c>
      <c r="I917">
        <v>-95</v>
      </c>
    </row>
    <row r="918" spans="1:9" x14ac:dyDescent="0.35">
      <c r="A918" t="s">
        <v>3106</v>
      </c>
      <c r="C918">
        <v>111</v>
      </c>
      <c r="D918">
        <v>111</v>
      </c>
      <c r="E918" s="112">
        <v>46438</v>
      </c>
      <c r="F918" s="112">
        <v>46574</v>
      </c>
      <c r="G918" s="113">
        <v>0</v>
      </c>
      <c r="H918" s="113">
        <v>0</v>
      </c>
      <c r="I918">
        <v>-95</v>
      </c>
    </row>
    <row r="919" spans="1:9" x14ac:dyDescent="0.35">
      <c r="A919" t="s">
        <v>3107</v>
      </c>
      <c r="C919">
        <v>73</v>
      </c>
      <c r="D919">
        <v>73</v>
      </c>
      <c r="E919" s="112">
        <v>46438</v>
      </c>
      <c r="F919" s="112">
        <v>46530</v>
      </c>
      <c r="G919" s="113">
        <v>0</v>
      </c>
      <c r="H919" s="113">
        <v>0</v>
      </c>
      <c r="I919">
        <v>-90</v>
      </c>
    </row>
    <row r="920" spans="1:9" x14ac:dyDescent="0.35">
      <c r="A920" t="s">
        <v>2044</v>
      </c>
      <c r="B920" t="s">
        <v>830</v>
      </c>
      <c r="C920">
        <v>6</v>
      </c>
      <c r="D920">
        <v>6</v>
      </c>
      <c r="E920" s="112">
        <v>46438</v>
      </c>
      <c r="F920" s="112">
        <v>46445</v>
      </c>
      <c r="G920" s="113">
        <v>0</v>
      </c>
      <c r="H920" s="113">
        <v>0</v>
      </c>
      <c r="I920">
        <v>-95</v>
      </c>
    </row>
    <row r="921" spans="1:9" x14ac:dyDescent="0.35">
      <c r="A921" t="s">
        <v>2045</v>
      </c>
      <c r="B921" t="s">
        <v>831</v>
      </c>
      <c r="C921">
        <v>6</v>
      </c>
      <c r="D921">
        <v>6</v>
      </c>
      <c r="E921" s="112">
        <v>46446</v>
      </c>
      <c r="F921" s="112">
        <v>46452</v>
      </c>
      <c r="G921" s="113">
        <v>0</v>
      </c>
      <c r="H921" s="113">
        <v>0</v>
      </c>
      <c r="I921">
        <v>-95</v>
      </c>
    </row>
    <row r="922" spans="1:9" x14ac:dyDescent="0.35">
      <c r="A922" t="s">
        <v>2046</v>
      </c>
      <c r="B922" t="s">
        <v>832</v>
      </c>
      <c r="C922">
        <v>8</v>
      </c>
      <c r="D922">
        <v>8</v>
      </c>
      <c r="E922" s="112">
        <v>46453</v>
      </c>
      <c r="F922" s="112">
        <v>46464</v>
      </c>
      <c r="G922" s="113">
        <v>0</v>
      </c>
      <c r="H922" s="113">
        <v>0</v>
      </c>
      <c r="I922">
        <v>-95</v>
      </c>
    </row>
    <row r="923" spans="1:9" x14ac:dyDescent="0.35">
      <c r="A923" t="s">
        <v>2047</v>
      </c>
      <c r="B923" t="s">
        <v>833</v>
      </c>
      <c r="C923">
        <v>8</v>
      </c>
      <c r="D923">
        <v>8</v>
      </c>
      <c r="E923" s="112">
        <v>46466</v>
      </c>
      <c r="F923" s="112">
        <v>46474</v>
      </c>
      <c r="G923" s="113">
        <v>0</v>
      </c>
      <c r="H923" s="113">
        <v>0</v>
      </c>
      <c r="I923">
        <v>-95</v>
      </c>
    </row>
    <row r="924" spans="1:9" x14ac:dyDescent="0.35">
      <c r="A924" t="s">
        <v>2048</v>
      </c>
      <c r="B924" t="s">
        <v>834</v>
      </c>
      <c r="C924">
        <v>10</v>
      </c>
      <c r="D924">
        <v>10</v>
      </c>
      <c r="E924" s="112">
        <v>46475</v>
      </c>
      <c r="F924" s="112">
        <v>46485</v>
      </c>
      <c r="G924" s="113">
        <v>0</v>
      </c>
      <c r="H924" s="113">
        <v>0</v>
      </c>
      <c r="I924">
        <v>-95</v>
      </c>
    </row>
    <row r="925" spans="1:9" x14ac:dyDescent="0.35">
      <c r="A925" t="s">
        <v>2049</v>
      </c>
      <c r="B925" t="s">
        <v>835</v>
      </c>
      <c r="C925">
        <v>7</v>
      </c>
      <c r="D925">
        <v>7</v>
      </c>
      <c r="E925" s="112">
        <v>46508</v>
      </c>
      <c r="F925" s="112">
        <v>46515</v>
      </c>
      <c r="G925" s="113">
        <v>0</v>
      </c>
      <c r="H925" s="113">
        <v>0</v>
      </c>
      <c r="I925">
        <v>-80</v>
      </c>
    </row>
    <row r="926" spans="1:9" x14ac:dyDescent="0.35">
      <c r="A926" t="s">
        <v>2050</v>
      </c>
      <c r="B926" t="s">
        <v>836</v>
      </c>
      <c r="C926">
        <v>7</v>
      </c>
      <c r="D926">
        <v>7</v>
      </c>
      <c r="E926" s="112">
        <v>46519</v>
      </c>
      <c r="F926" s="112">
        <v>46530</v>
      </c>
      <c r="G926" s="113">
        <v>0</v>
      </c>
      <c r="H926" s="113">
        <v>0</v>
      </c>
      <c r="I926">
        <v>-92</v>
      </c>
    </row>
    <row r="927" spans="1:9" x14ac:dyDescent="0.35">
      <c r="A927" t="s">
        <v>3108</v>
      </c>
      <c r="C927">
        <v>12</v>
      </c>
      <c r="D927">
        <v>12</v>
      </c>
      <c r="E927" s="112">
        <v>46487</v>
      </c>
      <c r="F927" s="112">
        <v>46499</v>
      </c>
      <c r="G927" s="113">
        <v>0</v>
      </c>
      <c r="H927" s="113">
        <v>0</v>
      </c>
      <c r="I927">
        <v>-95</v>
      </c>
    </row>
    <row r="928" spans="1:9" x14ac:dyDescent="0.35">
      <c r="A928" t="s">
        <v>2051</v>
      </c>
      <c r="B928" t="s">
        <v>837</v>
      </c>
      <c r="C928">
        <v>12</v>
      </c>
      <c r="D928">
        <v>12</v>
      </c>
      <c r="E928" s="112">
        <v>46487</v>
      </c>
      <c r="F928" s="112">
        <v>46499</v>
      </c>
      <c r="G928" s="113">
        <v>0</v>
      </c>
      <c r="H928" s="113">
        <v>0</v>
      </c>
      <c r="I928">
        <v>-95</v>
      </c>
    </row>
    <row r="929" spans="1:9" x14ac:dyDescent="0.35">
      <c r="A929" t="s">
        <v>3109</v>
      </c>
      <c r="C929">
        <v>33</v>
      </c>
      <c r="D929">
        <v>33</v>
      </c>
      <c r="E929" s="112">
        <v>46519</v>
      </c>
      <c r="F929" s="112">
        <v>46560</v>
      </c>
      <c r="G929" s="113">
        <v>0</v>
      </c>
      <c r="H929" s="113">
        <v>0</v>
      </c>
      <c r="I929">
        <v>-93</v>
      </c>
    </row>
    <row r="930" spans="1:9" x14ac:dyDescent="0.35">
      <c r="A930" t="s">
        <v>2052</v>
      </c>
      <c r="B930" t="s">
        <v>838</v>
      </c>
      <c r="C930">
        <v>8</v>
      </c>
      <c r="D930">
        <v>8</v>
      </c>
      <c r="E930" s="112">
        <v>46519</v>
      </c>
      <c r="F930" s="112">
        <v>46531</v>
      </c>
      <c r="G930" s="113">
        <v>0</v>
      </c>
      <c r="H930" s="113">
        <v>0</v>
      </c>
      <c r="I930">
        <v>-80</v>
      </c>
    </row>
    <row r="931" spans="1:9" x14ac:dyDescent="0.35">
      <c r="A931" t="s">
        <v>2053</v>
      </c>
      <c r="B931" t="s">
        <v>839</v>
      </c>
      <c r="C931">
        <v>3</v>
      </c>
      <c r="D931">
        <v>3</v>
      </c>
      <c r="E931" s="112">
        <v>46554</v>
      </c>
      <c r="F931" s="112">
        <v>46557</v>
      </c>
      <c r="G931" s="113">
        <v>0</v>
      </c>
      <c r="H931" s="113">
        <v>0</v>
      </c>
      <c r="I931">
        <v>-95</v>
      </c>
    </row>
    <row r="932" spans="1:9" x14ac:dyDescent="0.35">
      <c r="A932" t="s">
        <v>2054</v>
      </c>
      <c r="B932" t="s">
        <v>840</v>
      </c>
      <c r="C932">
        <v>5</v>
      </c>
      <c r="D932">
        <v>5</v>
      </c>
      <c r="E932" s="112">
        <v>46555</v>
      </c>
      <c r="F932" s="112">
        <v>46560</v>
      </c>
      <c r="G932" s="113">
        <v>0</v>
      </c>
      <c r="H932" s="113">
        <v>0</v>
      </c>
      <c r="I932">
        <v>-93</v>
      </c>
    </row>
    <row r="933" spans="1:9" x14ac:dyDescent="0.35">
      <c r="A933" t="s">
        <v>2055</v>
      </c>
      <c r="B933" t="s">
        <v>841</v>
      </c>
      <c r="C933">
        <v>5</v>
      </c>
      <c r="D933">
        <v>5</v>
      </c>
      <c r="E933" s="112">
        <v>46555</v>
      </c>
      <c r="F933" s="112">
        <v>46560</v>
      </c>
      <c r="G933" s="113">
        <v>0</v>
      </c>
      <c r="H933" s="113">
        <v>0</v>
      </c>
      <c r="I933">
        <v>-93</v>
      </c>
    </row>
    <row r="934" spans="1:9" x14ac:dyDescent="0.35">
      <c r="A934" t="s">
        <v>3110</v>
      </c>
      <c r="C934">
        <v>4</v>
      </c>
      <c r="D934">
        <v>4</v>
      </c>
      <c r="E934" s="112">
        <v>46530</v>
      </c>
      <c r="F934" s="112">
        <v>46533</v>
      </c>
      <c r="G934" s="113">
        <v>0</v>
      </c>
      <c r="H934" s="113">
        <v>0</v>
      </c>
      <c r="I934">
        <v>-68</v>
      </c>
    </row>
    <row r="935" spans="1:9" x14ac:dyDescent="0.35">
      <c r="A935" t="s">
        <v>2056</v>
      </c>
      <c r="B935" t="s">
        <v>842</v>
      </c>
      <c r="C935">
        <v>4</v>
      </c>
      <c r="D935">
        <v>4</v>
      </c>
      <c r="E935" s="112">
        <v>46530</v>
      </c>
      <c r="F935" s="112">
        <v>46533</v>
      </c>
      <c r="G935" s="113">
        <v>0</v>
      </c>
      <c r="H935" s="113">
        <v>0</v>
      </c>
      <c r="I935">
        <v>-68</v>
      </c>
    </row>
    <row r="936" spans="1:9" x14ac:dyDescent="0.35">
      <c r="A936" t="s">
        <v>3111</v>
      </c>
      <c r="C936">
        <v>35</v>
      </c>
      <c r="D936">
        <v>35</v>
      </c>
      <c r="E936" s="112">
        <v>46501</v>
      </c>
      <c r="F936" s="112">
        <v>46544</v>
      </c>
      <c r="G936" s="113">
        <v>0</v>
      </c>
      <c r="H936" s="113">
        <v>0</v>
      </c>
      <c r="I936">
        <v>-77</v>
      </c>
    </row>
    <row r="937" spans="1:9" x14ac:dyDescent="0.35">
      <c r="A937" t="s">
        <v>2058</v>
      </c>
      <c r="B937" t="s">
        <v>844</v>
      </c>
      <c r="C937">
        <v>6</v>
      </c>
      <c r="D937">
        <v>6</v>
      </c>
      <c r="E937" s="112">
        <v>46501</v>
      </c>
      <c r="F937" s="112">
        <v>46506</v>
      </c>
      <c r="G937" s="113">
        <v>0</v>
      </c>
      <c r="H937" s="113">
        <v>0</v>
      </c>
      <c r="I937">
        <v>-80</v>
      </c>
    </row>
    <row r="938" spans="1:9" x14ac:dyDescent="0.35">
      <c r="A938" t="s">
        <v>2057</v>
      </c>
      <c r="B938" t="s">
        <v>843</v>
      </c>
      <c r="C938">
        <v>5</v>
      </c>
      <c r="D938">
        <v>5</v>
      </c>
      <c r="E938" s="112">
        <v>46501</v>
      </c>
      <c r="F938" s="112">
        <v>46505</v>
      </c>
      <c r="G938" s="113">
        <v>0</v>
      </c>
      <c r="H938" s="113">
        <v>0</v>
      </c>
      <c r="I938">
        <v>-47</v>
      </c>
    </row>
    <row r="939" spans="1:9" x14ac:dyDescent="0.35">
      <c r="A939" t="s">
        <v>2059</v>
      </c>
      <c r="B939" t="s">
        <v>845</v>
      </c>
      <c r="C939">
        <v>6</v>
      </c>
      <c r="D939">
        <v>6</v>
      </c>
      <c r="E939" s="112">
        <v>46531</v>
      </c>
      <c r="F939" s="112">
        <v>46537</v>
      </c>
      <c r="G939" s="113">
        <v>0</v>
      </c>
      <c r="H939" s="113">
        <v>0</v>
      </c>
      <c r="I939">
        <v>-77</v>
      </c>
    </row>
    <row r="940" spans="1:9" x14ac:dyDescent="0.35">
      <c r="A940" t="s">
        <v>2061</v>
      </c>
      <c r="B940" t="s">
        <v>847</v>
      </c>
      <c r="C940">
        <v>11</v>
      </c>
      <c r="D940">
        <v>11</v>
      </c>
      <c r="E940" s="112">
        <v>46532</v>
      </c>
      <c r="F940" s="112">
        <v>46544</v>
      </c>
      <c r="G940" s="113">
        <v>0</v>
      </c>
      <c r="H940" s="113">
        <v>0</v>
      </c>
      <c r="I940">
        <v>-77</v>
      </c>
    </row>
    <row r="941" spans="1:9" x14ac:dyDescent="0.35">
      <c r="A941" t="s">
        <v>2060</v>
      </c>
      <c r="B941" t="s">
        <v>846</v>
      </c>
      <c r="C941">
        <v>4</v>
      </c>
      <c r="D941">
        <v>4</v>
      </c>
      <c r="E941" s="112">
        <v>46538</v>
      </c>
      <c r="F941" s="112">
        <v>46541</v>
      </c>
      <c r="G941" s="113">
        <v>0</v>
      </c>
      <c r="H941" s="113">
        <v>0</v>
      </c>
      <c r="I941">
        <v>-75</v>
      </c>
    </row>
    <row r="942" spans="1:9" x14ac:dyDescent="0.35">
      <c r="A942" t="s">
        <v>3112</v>
      </c>
      <c r="C942">
        <v>9</v>
      </c>
      <c r="D942">
        <v>9</v>
      </c>
      <c r="E942" s="112">
        <v>46553</v>
      </c>
      <c r="F942" s="112">
        <v>46562</v>
      </c>
      <c r="G942" s="113">
        <v>0</v>
      </c>
      <c r="H942" s="113">
        <v>0</v>
      </c>
      <c r="I942">
        <v>-95</v>
      </c>
    </row>
    <row r="943" spans="1:9" x14ac:dyDescent="0.35">
      <c r="A943" t="s">
        <v>2064</v>
      </c>
      <c r="B943" t="s">
        <v>850</v>
      </c>
      <c r="C943">
        <v>9</v>
      </c>
      <c r="D943">
        <v>9</v>
      </c>
      <c r="E943" s="112">
        <v>46553</v>
      </c>
      <c r="F943" s="112">
        <v>46562</v>
      </c>
      <c r="G943" s="113">
        <v>0</v>
      </c>
      <c r="H943" s="113">
        <v>0</v>
      </c>
      <c r="I943">
        <v>-95</v>
      </c>
    </row>
    <row r="944" spans="1:9" x14ac:dyDescent="0.35">
      <c r="A944" t="s">
        <v>2062</v>
      </c>
      <c r="B944" t="s">
        <v>848</v>
      </c>
      <c r="C944">
        <v>5</v>
      </c>
      <c r="D944">
        <v>5</v>
      </c>
      <c r="E944" s="112">
        <v>46555</v>
      </c>
      <c r="F944" s="112">
        <v>46560</v>
      </c>
      <c r="G944" s="113">
        <v>0</v>
      </c>
      <c r="H944" s="113">
        <v>0</v>
      </c>
      <c r="I944">
        <v>-93</v>
      </c>
    </row>
    <row r="945" spans="1:9" x14ac:dyDescent="0.35">
      <c r="A945" t="s">
        <v>2063</v>
      </c>
      <c r="B945" t="s">
        <v>849</v>
      </c>
      <c r="C945">
        <v>5</v>
      </c>
      <c r="D945">
        <v>5</v>
      </c>
      <c r="E945" s="112">
        <v>46558</v>
      </c>
      <c r="F945" s="112">
        <v>46562</v>
      </c>
      <c r="G945" s="113">
        <v>0</v>
      </c>
      <c r="H945" s="113">
        <v>0</v>
      </c>
      <c r="I945">
        <v>-95</v>
      </c>
    </row>
    <row r="946" spans="1:9" x14ac:dyDescent="0.35">
      <c r="A946" t="s">
        <v>3113</v>
      </c>
      <c r="C946">
        <v>46</v>
      </c>
      <c r="D946">
        <v>46</v>
      </c>
      <c r="E946" s="112">
        <v>46501</v>
      </c>
      <c r="F946" s="112">
        <v>46557</v>
      </c>
      <c r="G946" s="113">
        <v>0</v>
      </c>
      <c r="H946" s="113">
        <v>0</v>
      </c>
      <c r="I946">
        <v>-84</v>
      </c>
    </row>
    <row r="947" spans="1:9" x14ac:dyDescent="0.35">
      <c r="A947" t="s">
        <v>2066</v>
      </c>
      <c r="B947" t="s">
        <v>852</v>
      </c>
      <c r="C947">
        <v>9</v>
      </c>
      <c r="D947">
        <v>9</v>
      </c>
      <c r="E947" s="112">
        <v>46501</v>
      </c>
      <c r="F947" s="112">
        <v>46510</v>
      </c>
      <c r="G947" s="113">
        <v>0</v>
      </c>
      <c r="H947" s="113">
        <v>0</v>
      </c>
      <c r="I947">
        <v>-95</v>
      </c>
    </row>
    <row r="948" spans="1:9" x14ac:dyDescent="0.35">
      <c r="A948" t="s">
        <v>2065</v>
      </c>
      <c r="B948" t="s">
        <v>851</v>
      </c>
      <c r="C948">
        <v>6</v>
      </c>
      <c r="D948">
        <v>6</v>
      </c>
      <c r="E948" s="112">
        <v>46501</v>
      </c>
      <c r="F948" s="112">
        <v>46506</v>
      </c>
      <c r="G948" s="113">
        <v>0</v>
      </c>
      <c r="H948" s="113">
        <v>0</v>
      </c>
      <c r="I948">
        <v>-44</v>
      </c>
    </row>
    <row r="949" spans="1:9" x14ac:dyDescent="0.35">
      <c r="A949" t="s">
        <v>2067</v>
      </c>
      <c r="B949" t="s">
        <v>853</v>
      </c>
      <c r="C949">
        <v>6</v>
      </c>
      <c r="D949">
        <v>6</v>
      </c>
      <c r="E949" s="112">
        <v>46516</v>
      </c>
      <c r="F949" s="112">
        <v>46522</v>
      </c>
      <c r="G949" s="113">
        <v>0</v>
      </c>
      <c r="H949" s="113">
        <v>0</v>
      </c>
      <c r="I949">
        <v>-80</v>
      </c>
    </row>
    <row r="950" spans="1:9" x14ac:dyDescent="0.35">
      <c r="A950" t="s">
        <v>2068</v>
      </c>
      <c r="B950" t="s">
        <v>854</v>
      </c>
      <c r="C950">
        <v>6</v>
      </c>
      <c r="D950">
        <v>6</v>
      </c>
      <c r="E950" s="112">
        <v>46516</v>
      </c>
      <c r="F950" s="112">
        <v>46522</v>
      </c>
      <c r="G950" s="113">
        <v>0</v>
      </c>
      <c r="H950" s="113">
        <v>0</v>
      </c>
      <c r="I950">
        <v>-80</v>
      </c>
    </row>
    <row r="951" spans="1:9" x14ac:dyDescent="0.35">
      <c r="A951" t="s">
        <v>2069</v>
      </c>
      <c r="B951" t="s">
        <v>855</v>
      </c>
      <c r="C951">
        <v>6</v>
      </c>
      <c r="D951">
        <v>6</v>
      </c>
      <c r="E951" s="112">
        <v>46519</v>
      </c>
      <c r="F951" s="112">
        <v>46529</v>
      </c>
      <c r="G951" s="113">
        <v>0</v>
      </c>
      <c r="H951" s="113">
        <v>0</v>
      </c>
      <c r="I951">
        <v>-68</v>
      </c>
    </row>
    <row r="952" spans="1:9" x14ac:dyDescent="0.35">
      <c r="A952" t="s">
        <v>2070</v>
      </c>
      <c r="B952" t="s">
        <v>856</v>
      </c>
      <c r="C952">
        <v>3</v>
      </c>
      <c r="D952">
        <v>3</v>
      </c>
      <c r="E952" s="112">
        <v>46526</v>
      </c>
      <c r="F952" s="112">
        <v>46529</v>
      </c>
      <c r="G952" s="113">
        <v>0</v>
      </c>
      <c r="H952" s="113">
        <v>0</v>
      </c>
      <c r="I952">
        <v>-60</v>
      </c>
    </row>
    <row r="953" spans="1:9" x14ac:dyDescent="0.35">
      <c r="A953" t="s">
        <v>2071</v>
      </c>
      <c r="B953" t="s">
        <v>857</v>
      </c>
      <c r="C953">
        <v>10</v>
      </c>
      <c r="D953">
        <v>10</v>
      </c>
      <c r="E953" s="112">
        <v>46532</v>
      </c>
      <c r="F953" s="112">
        <v>46543</v>
      </c>
      <c r="G953" s="113">
        <v>0</v>
      </c>
      <c r="H953" s="113">
        <v>0</v>
      </c>
      <c r="I953">
        <v>-95</v>
      </c>
    </row>
    <row r="954" spans="1:9" x14ac:dyDescent="0.35">
      <c r="A954" t="s">
        <v>2072</v>
      </c>
      <c r="B954" t="s">
        <v>858</v>
      </c>
      <c r="C954">
        <v>8</v>
      </c>
      <c r="D954">
        <v>8</v>
      </c>
      <c r="E954" s="112">
        <v>46544</v>
      </c>
      <c r="F954" s="112">
        <v>46552</v>
      </c>
      <c r="G954" s="113">
        <v>0</v>
      </c>
      <c r="H954" s="113">
        <v>0</v>
      </c>
      <c r="I954">
        <v>-95</v>
      </c>
    </row>
    <row r="955" spans="1:9" x14ac:dyDescent="0.35">
      <c r="A955" t="s">
        <v>2073</v>
      </c>
      <c r="B955" t="s">
        <v>859</v>
      </c>
      <c r="C955">
        <v>4</v>
      </c>
      <c r="D955">
        <v>4</v>
      </c>
      <c r="E955" s="112">
        <v>46553</v>
      </c>
      <c r="F955" s="112">
        <v>46557</v>
      </c>
      <c r="G955" s="113">
        <v>0</v>
      </c>
      <c r="H955" s="113">
        <v>0</v>
      </c>
      <c r="I955">
        <v>-84</v>
      </c>
    </row>
    <row r="956" spans="1:9" x14ac:dyDescent="0.35">
      <c r="A956" t="s">
        <v>3114</v>
      </c>
      <c r="C956">
        <v>29</v>
      </c>
      <c r="D956">
        <v>29</v>
      </c>
      <c r="E956" s="112">
        <v>46530</v>
      </c>
      <c r="F956" s="112">
        <v>46562</v>
      </c>
      <c r="G956" s="113">
        <v>0</v>
      </c>
      <c r="H956" s="113">
        <v>0</v>
      </c>
      <c r="I956">
        <v>-89</v>
      </c>
    </row>
    <row r="957" spans="1:9" x14ac:dyDescent="0.35">
      <c r="A957" t="s">
        <v>2074</v>
      </c>
      <c r="B957" t="s">
        <v>860</v>
      </c>
      <c r="C957">
        <v>5</v>
      </c>
      <c r="D957">
        <v>5</v>
      </c>
      <c r="E957" s="112">
        <v>46530</v>
      </c>
      <c r="F957" s="112">
        <v>46534</v>
      </c>
      <c r="G957" s="113">
        <v>0</v>
      </c>
      <c r="H957" s="113">
        <v>0</v>
      </c>
      <c r="I957">
        <v>-65</v>
      </c>
    </row>
    <row r="958" spans="1:9" x14ac:dyDescent="0.35">
      <c r="A958" t="s">
        <v>2075</v>
      </c>
      <c r="B958" t="s">
        <v>861</v>
      </c>
      <c r="C958">
        <v>3</v>
      </c>
      <c r="D958">
        <v>3</v>
      </c>
      <c r="E958" s="112">
        <v>46553</v>
      </c>
      <c r="F958" s="112">
        <v>46555</v>
      </c>
      <c r="G958" s="113">
        <v>0</v>
      </c>
      <c r="H958" s="113">
        <v>0</v>
      </c>
      <c r="I958">
        <v>-83</v>
      </c>
    </row>
    <row r="959" spans="1:9" x14ac:dyDescent="0.35">
      <c r="A959" t="s">
        <v>2076</v>
      </c>
      <c r="B959" t="s">
        <v>862</v>
      </c>
      <c r="C959">
        <v>4</v>
      </c>
      <c r="D959">
        <v>4</v>
      </c>
      <c r="E959" s="112">
        <v>46559</v>
      </c>
      <c r="F959" s="112">
        <v>46562</v>
      </c>
      <c r="G959" s="113">
        <v>0</v>
      </c>
      <c r="H959" s="113">
        <v>0</v>
      </c>
      <c r="I959">
        <v>-89</v>
      </c>
    </row>
    <row r="960" spans="1:9" x14ac:dyDescent="0.35">
      <c r="A960" t="s">
        <v>3115</v>
      </c>
      <c r="C960">
        <v>4</v>
      </c>
      <c r="D960">
        <v>4</v>
      </c>
      <c r="E960" s="112">
        <v>46530</v>
      </c>
      <c r="F960" s="112">
        <v>46533</v>
      </c>
      <c r="G960" s="113">
        <v>0</v>
      </c>
      <c r="H960" s="113">
        <v>0</v>
      </c>
      <c r="I960">
        <v>-64</v>
      </c>
    </row>
    <row r="961" spans="1:9" x14ac:dyDescent="0.35">
      <c r="A961" t="s">
        <v>2077</v>
      </c>
      <c r="B961" t="s">
        <v>864</v>
      </c>
      <c r="C961">
        <v>4</v>
      </c>
      <c r="D961">
        <v>4</v>
      </c>
      <c r="E961" s="112">
        <v>46530</v>
      </c>
      <c r="F961" s="112">
        <v>46533</v>
      </c>
      <c r="G961" s="113">
        <v>0</v>
      </c>
      <c r="H961" s="113">
        <v>0</v>
      </c>
      <c r="I961">
        <v>-64</v>
      </c>
    </row>
    <row r="962" spans="1:9" x14ac:dyDescent="0.35">
      <c r="A962" t="s">
        <v>3116</v>
      </c>
      <c r="C962">
        <v>42</v>
      </c>
      <c r="D962">
        <v>42</v>
      </c>
      <c r="E962" s="112">
        <v>46506</v>
      </c>
      <c r="F962" s="112">
        <v>46558</v>
      </c>
      <c r="G962" s="113">
        <v>0</v>
      </c>
      <c r="H962" s="113">
        <v>0</v>
      </c>
      <c r="I962">
        <v>-89</v>
      </c>
    </row>
    <row r="963" spans="1:9" x14ac:dyDescent="0.35">
      <c r="A963" t="s">
        <v>2078</v>
      </c>
      <c r="B963" t="s">
        <v>866</v>
      </c>
      <c r="C963">
        <v>10</v>
      </c>
      <c r="D963">
        <v>10</v>
      </c>
      <c r="E963" s="112">
        <v>46506</v>
      </c>
      <c r="F963" s="112">
        <v>46517</v>
      </c>
      <c r="G963" s="113">
        <v>0</v>
      </c>
      <c r="H963" s="113">
        <v>0</v>
      </c>
      <c r="I963">
        <v>-95</v>
      </c>
    </row>
    <row r="964" spans="1:9" x14ac:dyDescent="0.35">
      <c r="A964" t="s">
        <v>2079</v>
      </c>
      <c r="B964" t="s">
        <v>867</v>
      </c>
      <c r="C964">
        <v>9</v>
      </c>
      <c r="D964">
        <v>9</v>
      </c>
      <c r="E964" s="112">
        <v>46518</v>
      </c>
      <c r="F964" s="112">
        <v>46531</v>
      </c>
      <c r="G964" s="113">
        <v>0</v>
      </c>
      <c r="H964" s="113">
        <v>0</v>
      </c>
      <c r="I964">
        <v>-95</v>
      </c>
    </row>
    <row r="965" spans="1:9" x14ac:dyDescent="0.35">
      <c r="A965" t="s">
        <v>2080</v>
      </c>
      <c r="B965" t="s">
        <v>868</v>
      </c>
      <c r="C965">
        <v>11</v>
      </c>
      <c r="D965">
        <v>11</v>
      </c>
      <c r="E965" s="112">
        <v>46518</v>
      </c>
      <c r="F965" s="112">
        <v>46533</v>
      </c>
      <c r="G965" s="113">
        <v>0</v>
      </c>
      <c r="H965" s="113">
        <v>0</v>
      </c>
      <c r="I965">
        <v>-68</v>
      </c>
    </row>
    <row r="966" spans="1:9" x14ac:dyDescent="0.35">
      <c r="A966" t="s">
        <v>2081</v>
      </c>
      <c r="B966" t="s">
        <v>869</v>
      </c>
      <c r="C966">
        <v>6</v>
      </c>
      <c r="D966">
        <v>6</v>
      </c>
      <c r="E966" s="112">
        <v>46544</v>
      </c>
      <c r="F966" s="112">
        <v>46550</v>
      </c>
      <c r="G966" s="113">
        <v>0</v>
      </c>
      <c r="H966" s="113">
        <v>0</v>
      </c>
      <c r="I966">
        <v>-82</v>
      </c>
    </row>
    <row r="967" spans="1:9" x14ac:dyDescent="0.35">
      <c r="A967" t="s">
        <v>2082</v>
      </c>
      <c r="B967" t="s">
        <v>870</v>
      </c>
      <c r="C967">
        <v>5</v>
      </c>
      <c r="D967">
        <v>5</v>
      </c>
      <c r="E967" s="112">
        <v>46553</v>
      </c>
      <c r="F967" s="112">
        <v>46558</v>
      </c>
      <c r="G967" s="113">
        <v>0</v>
      </c>
      <c r="H967" s="113">
        <v>0</v>
      </c>
      <c r="I967">
        <v>-89</v>
      </c>
    </row>
    <row r="968" spans="1:9" x14ac:dyDescent="0.35">
      <c r="A968" t="s">
        <v>3117</v>
      </c>
      <c r="C968">
        <v>26</v>
      </c>
      <c r="D968">
        <v>26</v>
      </c>
      <c r="E968" s="112">
        <v>46501</v>
      </c>
      <c r="F968" s="112">
        <v>46533</v>
      </c>
      <c r="G968" s="113">
        <v>0</v>
      </c>
      <c r="H968" s="113">
        <v>0</v>
      </c>
      <c r="I968">
        <v>-68</v>
      </c>
    </row>
    <row r="969" spans="1:9" x14ac:dyDescent="0.35">
      <c r="A969" t="s">
        <v>2083</v>
      </c>
      <c r="B969" t="s">
        <v>871</v>
      </c>
      <c r="C969">
        <v>4</v>
      </c>
      <c r="D969">
        <v>4</v>
      </c>
      <c r="E969" s="112">
        <v>46501</v>
      </c>
      <c r="F969" s="112">
        <v>46504</v>
      </c>
      <c r="G969" s="113">
        <v>0</v>
      </c>
      <c r="H969" s="113">
        <v>0</v>
      </c>
      <c r="I969">
        <v>-68</v>
      </c>
    </row>
    <row r="970" spans="1:9" x14ac:dyDescent="0.35">
      <c r="A970" t="s">
        <v>2085</v>
      </c>
      <c r="B970" t="s">
        <v>873</v>
      </c>
      <c r="C970">
        <v>6</v>
      </c>
      <c r="D970">
        <v>6</v>
      </c>
      <c r="E970" s="112">
        <v>46505</v>
      </c>
      <c r="F970" s="112">
        <v>46511</v>
      </c>
      <c r="G970" s="113">
        <v>0</v>
      </c>
      <c r="H970" s="113">
        <v>0</v>
      </c>
      <c r="I970">
        <v>-68</v>
      </c>
    </row>
    <row r="971" spans="1:9" x14ac:dyDescent="0.35">
      <c r="A971" t="s">
        <v>2084</v>
      </c>
      <c r="B971" t="s">
        <v>872</v>
      </c>
      <c r="C971">
        <v>4</v>
      </c>
      <c r="D971">
        <v>4</v>
      </c>
      <c r="E971" s="112">
        <v>46505</v>
      </c>
      <c r="F971" s="112">
        <v>46509</v>
      </c>
      <c r="G971" s="113">
        <v>0</v>
      </c>
      <c r="H971" s="113">
        <v>0</v>
      </c>
      <c r="I971">
        <v>-50</v>
      </c>
    </row>
    <row r="972" spans="1:9" x14ac:dyDescent="0.35">
      <c r="A972" t="s">
        <v>2087</v>
      </c>
      <c r="B972" t="s">
        <v>875</v>
      </c>
      <c r="C972">
        <v>6</v>
      </c>
      <c r="D972">
        <v>6</v>
      </c>
      <c r="E972" s="112">
        <v>46512</v>
      </c>
      <c r="F972" s="112">
        <v>46518</v>
      </c>
      <c r="G972" s="113">
        <v>0</v>
      </c>
      <c r="H972" s="113">
        <v>0</v>
      </c>
      <c r="I972">
        <v>-68</v>
      </c>
    </row>
    <row r="973" spans="1:9" x14ac:dyDescent="0.35">
      <c r="A973" t="s">
        <v>2086</v>
      </c>
      <c r="B973" t="s">
        <v>874</v>
      </c>
      <c r="C973">
        <v>5</v>
      </c>
      <c r="D973">
        <v>5</v>
      </c>
      <c r="E973" s="112">
        <v>46512</v>
      </c>
      <c r="F973" s="112">
        <v>46517</v>
      </c>
      <c r="G973" s="113">
        <v>0</v>
      </c>
      <c r="H973" s="113">
        <v>0</v>
      </c>
      <c r="I973">
        <v>-67</v>
      </c>
    </row>
    <row r="974" spans="1:9" x14ac:dyDescent="0.35">
      <c r="A974" t="s">
        <v>2088</v>
      </c>
      <c r="B974" t="s">
        <v>876</v>
      </c>
      <c r="C974">
        <v>4</v>
      </c>
      <c r="D974">
        <v>4</v>
      </c>
      <c r="E974" s="112">
        <v>46530</v>
      </c>
      <c r="F974" s="112">
        <v>46533</v>
      </c>
      <c r="G974" s="113">
        <v>0</v>
      </c>
      <c r="H974" s="113">
        <v>0</v>
      </c>
      <c r="I974">
        <v>-68</v>
      </c>
    </row>
    <row r="975" spans="1:9" x14ac:dyDescent="0.35">
      <c r="A975" t="s">
        <v>3118</v>
      </c>
      <c r="C975">
        <v>33</v>
      </c>
      <c r="D975">
        <v>33</v>
      </c>
      <c r="E975" s="112">
        <v>46511</v>
      </c>
      <c r="F975" s="112">
        <v>46552</v>
      </c>
      <c r="G975" s="113">
        <v>0</v>
      </c>
      <c r="H975" s="113">
        <v>0</v>
      </c>
      <c r="I975">
        <v>-84</v>
      </c>
    </row>
    <row r="976" spans="1:9" x14ac:dyDescent="0.35">
      <c r="A976" t="s">
        <v>2091</v>
      </c>
      <c r="B976" t="s">
        <v>879</v>
      </c>
      <c r="C976">
        <v>9</v>
      </c>
      <c r="D976">
        <v>9</v>
      </c>
      <c r="E976" s="112">
        <v>46511</v>
      </c>
      <c r="F976" s="112">
        <v>46520</v>
      </c>
      <c r="G976" s="113">
        <v>0</v>
      </c>
      <c r="H976" s="113">
        <v>0</v>
      </c>
      <c r="I976">
        <v>-95</v>
      </c>
    </row>
    <row r="977" spans="1:9" x14ac:dyDescent="0.35">
      <c r="A977" t="s">
        <v>2090</v>
      </c>
      <c r="B977" t="s">
        <v>878</v>
      </c>
      <c r="C977">
        <v>8</v>
      </c>
      <c r="D977">
        <v>8</v>
      </c>
      <c r="E977" s="112">
        <v>46511</v>
      </c>
      <c r="F977" s="112">
        <v>46519</v>
      </c>
      <c r="G977" s="113">
        <v>0</v>
      </c>
      <c r="H977" s="113">
        <v>0</v>
      </c>
      <c r="I977">
        <v>-95</v>
      </c>
    </row>
    <row r="978" spans="1:9" x14ac:dyDescent="0.35">
      <c r="A978" t="s">
        <v>2089</v>
      </c>
      <c r="B978" t="s">
        <v>877</v>
      </c>
      <c r="C978">
        <v>5</v>
      </c>
      <c r="D978">
        <v>5</v>
      </c>
      <c r="E978" s="112">
        <v>46511</v>
      </c>
      <c r="F978" s="112">
        <v>46516</v>
      </c>
      <c r="G978" s="113">
        <v>0</v>
      </c>
      <c r="H978" s="113">
        <v>0</v>
      </c>
      <c r="I978">
        <v>-85</v>
      </c>
    </row>
    <row r="979" spans="1:9" x14ac:dyDescent="0.35">
      <c r="A979" t="s">
        <v>2097</v>
      </c>
      <c r="B979" t="s">
        <v>885</v>
      </c>
      <c r="C979">
        <v>7</v>
      </c>
      <c r="D979">
        <v>7</v>
      </c>
      <c r="E979" s="112">
        <v>46520</v>
      </c>
      <c r="F979" s="112">
        <v>46531</v>
      </c>
      <c r="G979" s="113">
        <v>0</v>
      </c>
      <c r="H979" s="113">
        <v>0</v>
      </c>
      <c r="I979">
        <v>-95</v>
      </c>
    </row>
    <row r="980" spans="1:9" x14ac:dyDescent="0.35">
      <c r="A980" t="s">
        <v>2092</v>
      </c>
      <c r="B980" t="s">
        <v>880</v>
      </c>
      <c r="C980">
        <v>4</v>
      </c>
      <c r="D980">
        <v>4</v>
      </c>
      <c r="E980" s="112">
        <v>46520</v>
      </c>
      <c r="F980" s="112">
        <v>46527</v>
      </c>
      <c r="G980" s="113">
        <v>0</v>
      </c>
      <c r="H980" s="113">
        <v>0</v>
      </c>
      <c r="I980">
        <v>-81</v>
      </c>
    </row>
    <row r="981" spans="1:9" x14ac:dyDescent="0.35">
      <c r="A981" t="s">
        <v>2095</v>
      </c>
      <c r="B981" t="s">
        <v>883</v>
      </c>
      <c r="C981">
        <v>6</v>
      </c>
      <c r="D981">
        <v>6</v>
      </c>
      <c r="E981" s="112">
        <v>46520</v>
      </c>
      <c r="F981" s="112">
        <v>46530</v>
      </c>
      <c r="G981" s="113">
        <v>0</v>
      </c>
      <c r="H981" s="113">
        <v>0</v>
      </c>
      <c r="I981">
        <v>-79</v>
      </c>
    </row>
    <row r="982" spans="1:9" x14ac:dyDescent="0.35">
      <c r="A982" t="s">
        <v>2093</v>
      </c>
      <c r="B982" t="s">
        <v>881</v>
      </c>
      <c r="C982">
        <v>5</v>
      </c>
      <c r="D982">
        <v>5</v>
      </c>
      <c r="E982" s="112">
        <v>46520</v>
      </c>
      <c r="F982" s="112">
        <v>46529</v>
      </c>
      <c r="G982" s="113">
        <v>0</v>
      </c>
      <c r="H982" s="113">
        <v>0</v>
      </c>
      <c r="I982">
        <v>-64</v>
      </c>
    </row>
    <row r="983" spans="1:9" x14ac:dyDescent="0.35">
      <c r="A983" t="s">
        <v>2096</v>
      </c>
      <c r="B983" t="s">
        <v>884</v>
      </c>
      <c r="C983">
        <v>6</v>
      </c>
      <c r="D983">
        <v>6</v>
      </c>
      <c r="E983" s="112">
        <v>46522</v>
      </c>
      <c r="F983" s="112">
        <v>46531</v>
      </c>
      <c r="G983" s="113">
        <v>0</v>
      </c>
      <c r="H983" s="113">
        <v>0</v>
      </c>
      <c r="I983">
        <v>-95</v>
      </c>
    </row>
    <row r="984" spans="1:9" x14ac:dyDescent="0.35">
      <c r="A984" t="s">
        <v>2098</v>
      </c>
      <c r="B984" t="s">
        <v>886</v>
      </c>
      <c r="C984">
        <v>7</v>
      </c>
      <c r="D984">
        <v>7</v>
      </c>
      <c r="E984" s="112">
        <v>46522</v>
      </c>
      <c r="F984" s="112">
        <v>46532</v>
      </c>
      <c r="G984" s="113">
        <v>0</v>
      </c>
      <c r="H984" s="113">
        <v>0</v>
      </c>
      <c r="I984">
        <v>-81</v>
      </c>
    </row>
    <row r="985" spans="1:9" x14ac:dyDescent="0.35">
      <c r="A985" t="s">
        <v>2094</v>
      </c>
      <c r="B985" t="s">
        <v>882</v>
      </c>
      <c r="C985">
        <v>5</v>
      </c>
      <c r="D985">
        <v>5</v>
      </c>
      <c r="E985" s="112">
        <v>46522</v>
      </c>
      <c r="F985" s="112">
        <v>46530</v>
      </c>
      <c r="G985" s="113">
        <v>0</v>
      </c>
      <c r="H985" s="113">
        <v>0</v>
      </c>
      <c r="I985">
        <v>-65</v>
      </c>
    </row>
    <row r="986" spans="1:9" x14ac:dyDescent="0.35">
      <c r="A986" t="s">
        <v>2099</v>
      </c>
      <c r="B986" t="s">
        <v>887</v>
      </c>
      <c r="C986">
        <v>4</v>
      </c>
      <c r="D986">
        <v>4</v>
      </c>
      <c r="E986" s="112">
        <v>46529</v>
      </c>
      <c r="F986" s="112">
        <v>46532</v>
      </c>
      <c r="G986" s="113">
        <v>0</v>
      </c>
      <c r="H986" s="113">
        <v>0</v>
      </c>
      <c r="I986">
        <v>-81</v>
      </c>
    </row>
    <row r="987" spans="1:9" x14ac:dyDescent="0.35">
      <c r="A987" t="s">
        <v>2100</v>
      </c>
      <c r="B987" t="s">
        <v>888</v>
      </c>
      <c r="C987">
        <v>6</v>
      </c>
      <c r="D987">
        <v>6</v>
      </c>
      <c r="E987" s="112">
        <v>46531</v>
      </c>
      <c r="F987" s="112">
        <v>46537</v>
      </c>
      <c r="G987" s="113">
        <v>0</v>
      </c>
      <c r="H987" s="113">
        <v>0</v>
      </c>
      <c r="I987">
        <v>-92</v>
      </c>
    </row>
    <row r="988" spans="1:9" x14ac:dyDescent="0.35">
      <c r="A988" t="s">
        <v>2101</v>
      </c>
      <c r="B988" t="s">
        <v>889</v>
      </c>
      <c r="C988">
        <v>7</v>
      </c>
      <c r="D988">
        <v>7</v>
      </c>
      <c r="E988" s="112">
        <v>46538</v>
      </c>
      <c r="F988" s="112">
        <v>46545</v>
      </c>
      <c r="G988" s="113">
        <v>0</v>
      </c>
      <c r="H988" s="113">
        <v>0</v>
      </c>
      <c r="I988">
        <v>-92</v>
      </c>
    </row>
    <row r="989" spans="1:9" x14ac:dyDescent="0.35">
      <c r="A989" t="s">
        <v>2102</v>
      </c>
      <c r="B989" t="s">
        <v>890</v>
      </c>
      <c r="C989">
        <v>6</v>
      </c>
      <c r="D989">
        <v>6</v>
      </c>
      <c r="E989" s="112">
        <v>46546</v>
      </c>
      <c r="F989" s="112">
        <v>46552</v>
      </c>
      <c r="G989" s="113">
        <v>0</v>
      </c>
      <c r="H989" s="113">
        <v>0</v>
      </c>
      <c r="I989">
        <v>-92</v>
      </c>
    </row>
    <row r="990" spans="1:9" x14ac:dyDescent="0.35">
      <c r="A990" t="s">
        <v>3119</v>
      </c>
      <c r="C990">
        <v>52</v>
      </c>
      <c r="D990">
        <v>52</v>
      </c>
      <c r="E990" s="112">
        <v>46511</v>
      </c>
      <c r="F990" s="112">
        <v>46574</v>
      </c>
      <c r="G990" s="113">
        <v>0</v>
      </c>
      <c r="H990" s="113">
        <v>0</v>
      </c>
      <c r="I990">
        <v>-95</v>
      </c>
    </row>
    <row r="991" spans="1:9" x14ac:dyDescent="0.35">
      <c r="A991" t="s">
        <v>2103</v>
      </c>
      <c r="B991" t="s">
        <v>891</v>
      </c>
      <c r="C991">
        <v>7</v>
      </c>
      <c r="D991">
        <v>7</v>
      </c>
      <c r="E991" s="112">
        <v>46511</v>
      </c>
      <c r="F991" s="112">
        <v>46518</v>
      </c>
      <c r="G991" s="113">
        <v>0</v>
      </c>
      <c r="H991" s="113">
        <v>0</v>
      </c>
      <c r="I991">
        <v>-90</v>
      </c>
    </row>
    <row r="992" spans="1:9" x14ac:dyDescent="0.35">
      <c r="A992" t="s">
        <v>2106</v>
      </c>
      <c r="B992" t="s">
        <v>894</v>
      </c>
      <c r="C992">
        <v>10</v>
      </c>
      <c r="D992">
        <v>10</v>
      </c>
      <c r="E992" s="112">
        <v>46519</v>
      </c>
      <c r="F992" s="112">
        <v>46533</v>
      </c>
      <c r="G992" s="113">
        <v>0</v>
      </c>
      <c r="H992" s="113">
        <v>0</v>
      </c>
      <c r="I992">
        <v>-68</v>
      </c>
    </row>
    <row r="993" spans="1:9" x14ac:dyDescent="0.35">
      <c r="A993" t="s">
        <v>2104</v>
      </c>
      <c r="B993" t="s">
        <v>892</v>
      </c>
      <c r="C993">
        <v>8</v>
      </c>
      <c r="D993">
        <v>8</v>
      </c>
      <c r="E993" s="112">
        <v>46519</v>
      </c>
      <c r="F993" s="112">
        <v>46531</v>
      </c>
      <c r="G993" s="113">
        <v>0</v>
      </c>
      <c r="H993" s="113">
        <v>0</v>
      </c>
      <c r="I993">
        <v>-66</v>
      </c>
    </row>
    <row r="994" spans="1:9" x14ac:dyDescent="0.35">
      <c r="A994" t="s">
        <v>2105</v>
      </c>
      <c r="B994" t="s">
        <v>893</v>
      </c>
      <c r="C994">
        <v>8</v>
      </c>
      <c r="D994">
        <v>8</v>
      </c>
      <c r="E994" s="112">
        <v>46519</v>
      </c>
      <c r="F994" s="112">
        <v>46531</v>
      </c>
      <c r="G994" s="113">
        <v>0</v>
      </c>
      <c r="H994" s="113">
        <v>0</v>
      </c>
      <c r="I994">
        <v>-66</v>
      </c>
    </row>
    <row r="995" spans="1:9" x14ac:dyDescent="0.35">
      <c r="A995" t="s">
        <v>2107</v>
      </c>
      <c r="B995" t="s">
        <v>895</v>
      </c>
      <c r="C995">
        <v>5</v>
      </c>
      <c r="D995">
        <v>5</v>
      </c>
      <c r="E995" s="112">
        <v>46532</v>
      </c>
      <c r="F995" s="112">
        <v>46537</v>
      </c>
      <c r="G995" s="113">
        <v>0</v>
      </c>
      <c r="H995" s="113">
        <v>0</v>
      </c>
      <c r="I995">
        <v>-63</v>
      </c>
    </row>
    <row r="996" spans="1:9" x14ac:dyDescent="0.35">
      <c r="A996" t="s">
        <v>2108</v>
      </c>
      <c r="B996" t="s">
        <v>896</v>
      </c>
      <c r="C996">
        <v>6</v>
      </c>
      <c r="D996">
        <v>6</v>
      </c>
      <c r="E996" s="112">
        <v>46534</v>
      </c>
      <c r="F996" s="112">
        <v>46540</v>
      </c>
      <c r="G996" s="113">
        <v>0</v>
      </c>
      <c r="H996" s="113">
        <v>0</v>
      </c>
      <c r="I996">
        <v>-68</v>
      </c>
    </row>
    <row r="997" spans="1:9" x14ac:dyDescent="0.35">
      <c r="A997" t="s">
        <v>2109</v>
      </c>
      <c r="B997" t="s">
        <v>897</v>
      </c>
      <c r="C997">
        <v>6</v>
      </c>
      <c r="D997">
        <v>6</v>
      </c>
      <c r="E997" s="112">
        <v>46553</v>
      </c>
      <c r="F997" s="112">
        <v>46559</v>
      </c>
      <c r="G997" s="113">
        <v>0</v>
      </c>
      <c r="H997" s="113">
        <v>0</v>
      </c>
      <c r="I997">
        <v>-95</v>
      </c>
    </row>
    <row r="998" spans="1:9" x14ac:dyDescent="0.35">
      <c r="A998" t="s">
        <v>2110</v>
      </c>
      <c r="B998" t="s">
        <v>898</v>
      </c>
      <c r="C998">
        <v>7</v>
      </c>
      <c r="D998">
        <v>7</v>
      </c>
      <c r="E998" s="112">
        <v>46553</v>
      </c>
      <c r="F998" s="112">
        <v>46560</v>
      </c>
      <c r="G998" s="113">
        <v>0</v>
      </c>
      <c r="H998" s="113">
        <v>0</v>
      </c>
      <c r="I998">
        <v>-89</v>
      </c>
    </row>
    <row r="999" spans="1:9" x14ac:dyDescent="0.35">
      <c r="A999" t="s">
        <v>2111</v>
      </c>
      <c r="B999" t="s">
        <v>899</v>
      </c>
      <c r="C999">
        <v>5</v>
      </c>
      <c r="D999">
        <v>5</v>
      </c>
      <c r="E999" s="112">
        <v>46560</v>
      </c>
      <c r="F999" s="112">
        <v>46565</v>
      </c>
      <c r="G999" s="113">
        <v>0</v>
      </c>
      <c r="H999" s="113">
        <v>0</v>
      </c>
      <c r="I999">
        <v>-95</v>
      </c>
    </row>
    <row r="1000" spans="1:9" x14ac:dyDescent="0.35">
      <c r="A1000" t="s">
        <v>2112</v>
      </c>
      <c r="B1000" t="s">
        <v>900</v>
      </c>
      <c r="C1000">
        <v>7</v>
      </c>
      <c r="D1000">
        <v>7</v>
      </c>
      <c r="E1000" s="112">
        <v>46560</v>
      </c>
      <c r="F1000" s="112">
        <v>46567</v>
      </c>
      <c r="G1000" s="113">
        <v>0</v>
      </c>
      <c r="H1000" s="113">
        <v>0</v>
      </c>
      <c r="I1000">
        <v>-95</v>
      </c>
    </row>
    <row r="1001" spans="1:9" x14ac:dyDescent="0.35">
      <c r="A1001" t="s">
        <v>2113</v>
      </c>
      <c r="B1001" t="s">
        <v>901</v>
      </c>
      <c r="C1001">
        <v>6</v>
      </c>
      <c r="D1001">
        <v>6</v>
      </c>
      <c r="E1001" s="112">
        <v>46568</v>
      </c>
      <c r="F1001" s="112">
        <v>46574</v>
      </c>
      <c r="G1001" s="113">
        <v>0</v>
      </c>
      <c r="H1001" s="113">
        <v>0</v>
      </c>
      <c r="I1001">
        <v>-95</v>
      </c>
    </row>
    <row r="1002" spans="1:9" x14ac:dyDescent="0.35">
      <c r="A1002" t="s">
        <v>3120</v>
      </c>
      <c r="C1002">
        <v>33</v>
      </c>
      <c r="D1002">
        <v>33</v>
      </c>
      <c r="E1002" s="112">
        <v>46519</v>
      </c>
      <c r="F1002" s="112">
        <v>46560</v>
      </c>
      <c r="G1002" s="113">
        <v>0</v>
      </c>
      <c r="H1002" s="113">
        <v>0</v>
      </c>
      <c r="I1002">
        <v>-93</v>
      </c>
    </row>
    <row r="1003" spans="1:9" x14ac:dyDescent="0.35">
      <c r="A1003" t="s">
        <v>2114</v>
      </c>
      <c r="B1003" t="s">
        <v>902</v>
      </c>
      <c r="C1003">
        <v>5</v>
      </c>
      <c r="D1003">
        <v>5</v>
      </c>
      <c r="E1003" s="112">
        <v>46519</v>
      </c>
      <c r="F1003" s="112">
        <v>46527</v>
      </c>
      <c r="G1003" s="113">
        <v>0</v>
      </c>
      <c r="H1003" s="113">
        <v>0</v>
      </c>
      <c r="I1003">
        <v>-90</v>
      </c>
    </row>
    <row r="1004" spans="1:9" x14ac:dyDescent="0.35">
      <c r="A1004" t="s">
        <v>2117</v>
      </c>
      <c r="B1004" t="s">
        <v>905</v>
      </c>
      <c r="C1004">
        <v>10</v>
      </c>
      <c r="D1004">
        <v>10</v>
      </c>
      <c r="E1004" s="112">
        <v>46529</v>
      </c>
      <c r="F1004" s="112">
        <v>46539</v>
      </c>
      <c r="G1004" s="113">
        <v>0</v>
      </c>
      <c r="H1004" s="113">
        <v>0</v>
      </c>
      <c r="I1004">
        <v>-90</v>
      </c>
    </row>
    <row r="1005" spans="1:9" x14ac:dyDescent="0.35">
      <c r="A1005" t="s">
        <v>2116</v>
      </c>
      <c r="B1005" t="s">
        <v>904</v>
      </c>
      <c r="C1005">
        <v>8</v>
      </c>
      <c r="D1005">
        <v>8</v>
      </c>
      <c r="E1005" s="112">
        <v>46529</v>
      </c>
      <c r="F1005" s="112">
        <v>46537</v>
      </c>
      <c r="G1005" s="113">
        <v>0</v>
      </c>
      <c r="H1005" s="113">
        <v>0</v>
      </c>
      <c r="I1005">
        <v>-80</v>
      </c>
    </row>
    <row r="1006" spans="1:9" x14ac:dyDescent="0.35">
      <c r="A1006" t="s">
        <v>2115</v>
      </c>
      <c r="B1006" t="s">
        <v>903</v>
      </c>
      <c r="C1006">
        <v>7</v>
      </c>
      <c r="D1006">
        <v>7</v>
      </c>
      <c r="E1006" s="112">
        <v>46529</v>
      </c>
      <c r="F1006" s="112">
        <v>46536</v>
      </c>
      <c r="G1006" s="113">
        <v>0</v>
      </c>
      <c r="H1006" s="113">
        <v>0</v>
      </c>
      <c r="I1006">
        <v>-72</v>
      </c>
    </row>
    <row r="1007" spans="1:9" x14ac:dyDescent="0.35">
      <c r="A1007" t="s">
        <v>2118</v>
      </c>
      <c r="B1007" t="s">
        <v>906</v>
      </c>
      <c r="C1007">
        <v>7</v>
      </c>
      <c r="D1007">
        <v>7</v>
      </c>
      <c r="E1007" s="112">
        <v>46540</v>
      </c>
      <c r="F1007" s="112">
        <v>46547</v>
      </c>
      <c r="G1007" s="113">
        <v>0</v>
      </c>
      <c r="H1007" s="113">
        <v>0</v>
      </c>
      <c r="I1007">
        <v>-90</v>
      </c>
    </row>
    <row r="1008" spans="1:9" x14ac:dyDescent="0.35">
      <c r="A1008" t="s">
        <v>2119</v>
      </c>
      <c r="B1008" t="s">
        <v>907</v>
      </c>
      <c r="C1008">
        <v>8</v>
      </c>
      <c r="D1008">
        <v>8</v>
      </c>
      <c r="E1008" s="112">
        <v>46548</v>
      </c>
      <c r="F1008" s="112">
        <v>46557</v>
      </c>
      <c r="G1008" s="113">
        <v>0</v>
      </c>
      <c r="H1008" s="113">
        <v>0</v>
      </c>
      <c r="I1008">
        <v>-90</v>
      </c>
    </row>
    <row r="1009" spans="1:9" x14ac:dyDescent="0.35">
      <c r="A1009" t="s">
        <v>2120</v>
      </c>
      <c r="B1009" t="s">
        <v>908</v>
      </c>
      <c r="C1009">
        <v>7</v>
      </c>
      <c r="D1009">
        <v>7</v>
      </c>
      <c r="E1009" s="112">
        <v>46553</v>
      </c>
      <c r="F1009" s="112">
        <v>46560</v>
      </c>
      <c r="G1009" s="113">
        <v>0</v>
      </c>
      <c r="H1009" s="113">
        <v>0</v>
      </c>
      <c r="I1009">
        <v>-93</v>
      </c>
    </row>
    <row r="1010" spans="1:9" x14ac:dyDescent="0.35">
      <c r="A1010" t="s">
        <v>2121</v>
      </c>
      <c r="B1010" t="s">
        <v>909</v>
      </c>
      <c r="C1010">
        <v>7</v>
      </c>
      <c r="D1010">
        <v>7</v>
      </c>
      <c r="E1010" s="112">
        <v>46553</v>
      </c>
      <c r="F1010" s="112">
        <v>46560</v>
      </c>
      <c r="G1010" s="113">
        <v>0</v>
      </c>
      <c r="H1010" s="113">
        <v>0</v>
      </c>
      <c r="I1010">
        <v>-93</v>
      </c>
    </row>
    <row r="1011" spans="1:9" x14ac:dyDescent="0.35">
      <c r="A1011" t="s">
        <v>3121</v>
      </c>
      <c r="C1011">
        <v>42</v>
      </c>
      <c r="D1011">
        <v>42</v>
      </c>
      <c r="E1011" s="112">
        <v>46511</v>
      </c>
      <c r="F1011" s="112">
        <v>46562</v>
      </c>
      <c r="G1011" s="113">
        <v>0</v>
      </c>
      <c r="H1011" s="113">
        <v>0</v>
      </c>
      <c r="I1011">
        <v>-93</v>
      </c>
    </row>
    <row r="1012" spans="1:9" x14ac:dyDescent="0.35">
      <c r="A1012" t="s">
        <v>2124</v>
      </c>
      <c r="B1012" t="s">
        <v>912</v>
      </c>
      <c r="C1012">
        <v>10</v>
      </c>
      <c r="D1012">
        <v>10</v>
      </c>
      <c r="E1012" s="112">
        <v>46511</v>
      </c>
      <c r="F1012" s="112">
        <v>46522</v>
      </c>
      <c r="G1012" s="113">
        <v>0</v>
      </c>
      <c r="H1012" s="113">
        <v>0</v>
      </c>
      <c r="I1012">
        <v>-61</v>
      </c>
    </row>
    <row r="1013" spans="1:9" x14ac:dyDescent="0.35">
      <c r="A1013" t="s">
        <v>2122</v>
      </c>
      <c r="B1013" t="s">
        <v>910</v>
      </c>
      <c r="C1013">
        <v>6</v>
      </c>
      <c r="D1013">
        <v>6</v>
      </c>
      <c r="E1013" s="112">
        <v>46511</v>
      </c>
      <c r="F1013" s="112">
        <v>46517</v>
      </c>
      <c r="G1013" s="113">
        <v>0</v>
      </c>
      <c r="H1013" s="113">
        <v>0</v>
      </c>
      <c r="I1013">
        <v>-57</v>
      </c>
    </row>
    <row r="1014" spans="1:9" x14ac:dyDescent="0.35">
      <c r="A1014" t="s">
        <v>2123</v>
      </c>
      <c r="B1014" t="s">
        <v>911</v>
      </c>
      <c r="C1014">
        <v>6</v>
      </c>
      <c r="D1014">
        <v>6</v>
      </c>
      <c r="E1014" s="112">
        <v>46511</v>
      </c>
      <c r="F1014" s="112">
        <v>46517</v>
      </c>
      <c r="G1014" s="113">
        <v>0</v>
      </c>
      <c r="H1014" s="113">
        <v>0</v>
      </c>
      <c r="I1014">
        <v>-57</v>
      </c>
    </row>
    <row r="1015" spans="1:9" x14ac:dyDescent="0.35">
      <c r="A1015" t="s">
        <v>2125</v>
      </c>
      <c r="B1015" t="s">
        <v>913</v>
      </c>
      <c r="C1015">
        <v>9</v>
      </c>
      <c r="D1015">
        <v>9</v>
      </c>
      <c r="E1015" s="112">
        <v>46553</v>
      </c>
      <c r="F1015" s="112">
        <v>46562</v>
      </c>
      <c r="G1015" s="113">
        <v>0</v>
      </c>
      <c r="H1015" s="113">
        <v>0</v>
      </c>
      <c r="I1015">
        <v>-95</v>
      </c>
    </row>
    <row r="1016" spans="1:9" x14ac:dyDescent="0.35">
      <c r="A1016" t="s">
        <v>2126</v>
      </c>
      <c r="B1016" t="s">
        <v>914</v>
      </c>
      <c r="C1016">
        <v>9</v>
      </c>
      <c r="D1016">
        <v>9</v>
      </c>
      <c r="E1016" s="112">
        <v>46553</v>
      </c>
      <c r="F1016" s="112">
        <v>46562</v>
      </c>
      <c r="G1016" s="113">
        <v>0</v>
      </c>
      <c r="H1016" s="113">
        <v>0</v>
      </c>
      <c r="I1016">
        <v>-95</v>
      </c>
    </row>
    <row r="1017" spans="1:9" x14ac:dyDescent="0.35">
      <c r="A1017" t="s">
        <v>2127</v>
      </c>
      <c r="B1017" t="s">
        <v>915</v>
      </c>
      <c r="C1017">
        <v>9</v>
      </c>
      <c r="D1017">
        <v>9</v>
      </c>
      <c r="E1017" s="112">
        <v>46553</v>
      </c>
      <c r="F1017" s="112">
        <v>46562</v>
      </c>
      <c r="G1017" s="113">
        <v>0</v>
      </c>
      <c r="H1017" s="113">
        <v>0</v>
      </c>
      <c r="I1017">
        <v>-95</v>
      </c>
    </row>
    <row r="1018" spans="1:9" x14ac:dyDescent="0.35">
      <c r="A1018" t="s">
        <v>3122</v>
      </c>
      <c r="C1018">
        <v>78</v>
      </c>
      <c r="D1018">
        <v>78</v>
      </c>
      <c r="E1018" s="112">
        <v>46475</v>
      </c>
      <c r="F1018" s="112">
        <v>46568</v>
      </c>
      <c r="G1018" s="113">
        <v>0</v>
      </c>
      <c r="H1018" s="113">
        <v>0</v>
      </c>
      <c r="I1018">
        <v>-90</v>
      </c>
    </row>
    <row r="1019" spans="1:9" x14ac:dyDescent="0.35">
      <c r="A1019" t="s">
        <v>3123</v>
      </c>
      <c r="C1019">
        <v>53</v>
      </c>
      <c r="D1019">
        <v>53</v>
      </c>
      <c r="E1019" s="112">
        <v>46475</v>
      </c>
      <c r="F1019" s="112">
        <v>46539</v>
      </c>
      <c r="G1019" s="113">
        <v>0</v>
      </c>
      <c r="H1019" s="113">
        <v>0</v>
      </c>
      <c r="I1019">
        <v>-95</v>
      </c>
    </row>
    <row r="1020" spans="1:9" x14ac:dyDescent="0.35">
      <c r="A1020" t="s">
        <v>2128</v>
      </c>
      <c r="B1020" t="s">
        <v>918</v>
      </c>
      <c r="C1020">
        <v>6</v>
      </c>
      <c r="D1020">
        <v>6</v>
      </c>
      <c r="E1020" s="112">
        <v>46475</v>
      </c>
      <c r="F1020" s="112">
        <v>46481</v>
      </c>
      <c r="G1020" s="113">
        <v>0</v>
      </c>
      <c r="H1020" s="113">
        <v>0</v>
      </c>
      <c r="I1020">
        <v>-95</v>
      </c>
    </row>
    <row r="1021" spans="1:9" x14ac:dyDescent="0.35">
      <c r="A1021" t="s">
        <v>2129</v>
      </c>
      <c r="B1021" t="s">
        <v>919</v>
      </c>
      <c r="C1021">
        <v>6</v>
      </c>
      <c r="D1021">
        <v>6</v>
      </c>
      <c r="E1021" s="112">
        <v>46482</v>
      </c>
      <c r="F1021" s="112">
        <v>46488</v>
      </c>
      <c r="G1021" s="113">
        <v>0</v>
      </c>
      <c r="H1021" s="113">
        <v>0</v>
      </c>
      <c r="I1021">
        <v>-95</v>
      </c>
    </row>
    <row r="1022" spans="1:9" x14ac:dyDescent="0.35">
      <c r="A1022" t="s">
        <v>2130</v>
      </c>
      <c r="B1022" t="s">
        <v>920</v>
      </c>
      <c r="C1022">
        <v>7</v>
      </c>
      <c r="D1022">
        <v>7</v>
      </c>
      <c r="E1022" s="112">
        <v>46489</v>
      </c>
      <c r="F1022" s="112">
        <v>46496</v>
      </c>
      <c r="G1022" s="113">
        <v>0</v>
      </c>
      <c r="H1022" s="113">
        <v>0</v>
      </c>
      <c r="I1022">
        <v>-95</v>
      </c>
    </row>
    <row r="1023" spans="1:9" x14ac:dyDescent="0.35">
      <c r="A1023" t="s">
        <v>2131</v>
      </c>
      <c r="B1023" t="s">
        <v>921</v>
      </c>
      <c r="C1023">
        <v>7</v>
      </c>
      <c r="D1023">
        <v>7</v>
      </c>
      <c r="E1023" s="112">
        <v>46497</v>
      </c>
      <c r="F1023" s="112">
        <v>46504</v>
      </c>
      <c r="G1023" s="113">
        <v>0</v>
      </c>
      <c r="H1023" s="113">
        <v>0</v>
      </c>
      <c r="I1023">
        <v>-95</v>
      </c>
    </row>
    <row r="1024" spans="1:9" x14ac:dyDescent="0.35">
      <c r="A1024" t="s">
        <v>2132</v>
      </c>
      <c r="B1024" t="s">
        <v>922</v>
      </c>
      <c r="C1024">
        <v>12</v>
      </c>
      <c r="D1024">
        <v>12</v>
      </c>
      <c r="E1024" s="112">
        <v>46505</v>
      </c>
      <c r="F1024" s="112">
        <v>46518</v>
      </c>
      <c r="G1024" s="113">
        <v>0</v>
      </c>
      <c r="H1024" s="113">
        <v>0</v>
      </c>
      <c r="I1024">
        <v>-95</v>
      </c>
    </row>
    <row r="1025" spans="1:9" x14ac:dyDescent="0.35">
      <c r="A1025" t="s">
        <v>2133</v>
      </c>
      <c r="B1025" t="s">
        <v>923</v>
      </c>
      <c r="C1025">
        <v>7</v>
      </c>
      <c r="D1025">
        <v>7</v>
      </c>
      <c r="E1025" s="112">
        <v>46519</v>
      </c>
      <c r="F1025" s="112">
        <v>46530</v>
      </c>
      <c r="G1025" s="113">
        <v>0</v>
      </c>
      <c r="H1025" s="113">
        <v>0</v>
      </c>
      <c r="I1025">
        <v>-92</v>
      </c>
    </row>
    <row r="1026" spans="1:9" x14ac:dyDescent="0.35">
      <c r="A1026" t="s">
        <v>2134</v>
      </c>
      <c r="B1026" t="s">
        <v>924</v>
      </c>
      <c r="C1026">
        <v>7</v>
      </c>
      <c r="D1026">
        <v>7</v>
      </c>
      <c r="E1026" s="112">
        <v>46532</v>
      </c>
      <c r="F1026" s="112">
        <v>46539</v>
      </c>
      <c r="G1026" s="113">
        <v>0</v>
      </c>
      <c r="H1026" s="113">
        <v>0</v>
      </c>
      <c r="I1026">
        <v>-95</v>
      </c>
    </row>
    <row r="1027" spans="1:9" x14ac:dyDescent="0.35">
      <c r="A1027" t="s">
        <v>3124</v>
      </c>
      <c r="C1027">
        <v>8</v>
      </c>
      <c r="D1027">
        <v>8</v>
      </c>
      <c r="E1027" s="112">
        <v>46519</v>
      </c>
      <c r="F1027" s="112">
        <v>46531</v>
      </c>
      <c r="G1027" s="113">
        <v>0</v>
      </c>
      <c r="H1027" s="113">
        <v>0</v>
      </c>
      <c r="I1027">
        <v>-95</v>
      </c>
    </row>
    <row r="1028" spans="1:9" x14ac:dyDescent="0.35">
      <c r="A1028" t="s">
        <v>2135</v>
      </c>
      <c r="B1028" t="s">
        <v>925</v>
      </c>
      <c r="C1028">
        <v>8</v>
      </c>
      <c r="D1028">
        <v>8</v>
      </c>
      <c r="E1028" s="112">
        <v>46519</v>
      </c>
      <c r="F1028" s="112">
        <v>46531</v>
      </c>
      <c r="G1028" s="113">
        <v>0</v>
      </c>
      <c r="H1028" s="113">
        <v>0</v>
      </c>
      <c r="I1028">
        <v>-95</v>
      </c>
    </row>
    <row r="1029" spans="1:9" x14ac:dyDescent="0.35">
      <c r="A1029" t="s">
        <v>3125</v>
      </c>
      <c r="C1029">
        <v>27</v>
      </c>
      <c r="D1029">
        <v>27</v>
      </c>
      <c r="E1029" s="112">
        <v>46532</v>
      </c>
      <c r="F1029" s="112">
        <v>46562</v>
      </c>
      <c r="G1029" s="113">
        <v>0</v>
      </c>
      <c r="H1029" s="113">
        <v>0</v>
      </c>
      <c r="I1029">
        <v>-95</v>
      </c>
    </row>
    <row r="1030" spans="1:9" x14ac:dyDescent="0.35">
      <c r="A1030" t="s">
        <v>2136</v>
      </c>
      <c r="B1030" t="s">
        <v>926</v>
      </c>
      <c r="C1030">
        <v>10</v>
      </c>
      <c r="D1030">
        <v>10</v>
      </c>
      <c r="E1030" s="112">
        <v>46532</v>
      </c>
      <c r="F1030" s="112">
        <v>46543</v>
      </c>
      <c r="G1030" s="113">
        <v>0</v>
      </c>
      <c r="H1030" s="113">
        <v>0</v>
      </c>
      <c r="I1030">
        <v>-80</v>
      </c>
    </row>
    <row r="1031" spans="1:9" x14ac:dyDescent="0.35">
      <c r="A1031" t="s">
        <v>2137</v>
      </c>
      <c r="B1031" t="s">
        <v>927</v>
      </c>
      <c r="C1031">
        <v>10</v>
      </c>
      <c r="D1031">
        <v>10</v>
      </c>
      <c r="E1031" s="112">
        <v>46532</v>
      </c>
      <c r="F1031" s="112">
        <v>46543</v>
      </c>
      <c r="G1031" s="113">
        <v>0</v>
      </c>
      <c r="H1031" s="113">
        <v>0</v>
      </c>
      <c r="I1031">
        <v>-80</v>
      </c>
    </row>
    <row r="1032" spans="1:9" x14ac:dyDescent="0.35">
      <c r="A1032" t="s">
        <v>2138</v>
      </c>
      <c r="B1032" t="s">
        <v>928</v>
      </c>
      <c r="C1032">
        <v>5</v>
      </c>
      <c r="D1032">
        <v>5</v>
      </c>
      <c r="E1032" s="112">
        <v>46558</v>
      </c>
      <c r="F1032" s="112">
        <v>46562</v>
      </c>
      <c r="G1032" s="113">
        <v>0</v>
      </c>
      <c r="H1032" s="113">
        <v>0</v>
      </c>
      <c r="I1032">
        <v>-95</v>
      </c>
    </row>
    <row r="1033" spans="1:9" x14ac:dyDescent="0.35">
      <c r="A1033" t="s">
        <v>2139</v>
      </c>
      <c r="B1033" t="s">
        <v>929</v>
      </c>
      <c r="C1033">
        <v>5</v>
      </c>
      <c r="D1033">
        <v>5</v>
      </c>
      <c r="E1033" s="112">
        <v>46558</v>
      </c>
      <c r="F1033" s="112">
        <v>46562</v>
      </c>
      <c r="G1033" s="113">
        <v>0</v>
      </c>
      <c r="H1033" s="113">
        <v>0</v>
      </c>
      <c r="I1033">
        <v>-95</v>
      </c>
    </row>
    <row r="1034" spans="1:9" x14ac:dyDescent="0.35">
      <c r="A1034" t="s">
        <v>2140</v>
      </c>
      <c r="B1034" t="s">
        <v>930</v>
      </c>
      <c r="C1034">
        <v>5</v>
      </c>
      <c r="D1034">
        <v>5</v>
      </c>
      <c r="E1034" s="112">
        <v>46558</v>
      </c>
      <c r="F1034" s="112">
        <v>46562</v>
      </c>
      <c r="G1034" s="113">
        <v>0</v>
      </c>
      <c r="H1034" s="113">
        <v>0</v>
      </c>
      <c r="I1034">
        <v>-95</v>
      </c>
    </row>
    <row r="1035" spans="1:9" x14ac:dyDescent="0.35">
      <c r="A1035" t="s">
        <v>3126</v>
      </c>
      <c r="C1035">
        <v>19</v>
      </c>
      <c r="D1035">
        <v>19</v>
      </c>
      <c r="E1035" s="112">
        <v>46531</v>
      </c>
      <c r="F1035" s="112">
        <v>46552</v>
      </c>
      <c r="G1035" s="113">
        <v>0</v>
      </c>
      <c r="H1035" s="113">
        <v>0</v>
      </c>
      <c r="I1035">
        <v>-80</v>
      </c>
    </row>
    <row r="1036" spans="1:9" x14ac:dyDescent="0.35">
      <c r="A1036" t="s">
        <v>2141</v>
      </c>
      <c r="B1036" t="s">
        <v>931</v>
      </c>
      <c r="C1036">
        <v>5</v>
      </c>
      <c r="D1036">
        <v>5</v>
      </c>
      <c r="E1036" s="112">
        <v>46531</v>
      </c>
      <c r="F1036" s="112">
        <v>46536</v>
      </c>
      <c r="G1036" s="113">
        <v>0</v>
      </c>
      <c r="H1036" s="113">
        <v>0</v>
      </c>
      <c r="I1036">
        <v>-70</v>
      </c>
    </row>
    <row r="1037" spans="1:9" x14ac:dyDescent="0.35">
      <c r="A1037" t="s">
        <v>2142</v>
      </c>
      <c r="B1037" t="s">
        <v>932</v>
      </c>
      <c r="C1037">
        <v>5</v>
      </c>
      <c r="D1037">
        <v>5</v>
      </c>
      <c r="E1037" s="112">
        <v>46532</v>
      </c>
      <c r="F1037" s="112">
        <v>46537</v>
      </c>
      <c r="G1037" s="113">
        <v>0</v>
      </c>
      <c r="H1037" s="113">
        <v>0</v>
      </c>
      <c r="I1037">
        <v>-71</v>
      </c>
    </row>
    <row r="1038" spans="1:9" x14ac:dyDescent="0.35">
      <c r="A1038" t="s">
        <v>2143</v>
      </c>
      <c r="B1038" t="s">
        <v>933</v>
      </c>
      <c r="C1038">
        <v>4</v>
      </c>
      <c r="D1038">
        <v>4</v>
      </c>
      <c r="E1038" s="112">
        <v>46537</v>
      </c>
      <c r="F1038" s="112">
        <v>46540</v>
      </c>
      <c r="G1038" s="113">
        <v>0</v>
      </c>
      <c r="H1038" s="113">
        <v>0</v>
      </c>
      <c r="I1038">
        <v>-70</v>
      </c>
    </row>
    <row r="1039" spans="1:9" x14ac:dyDescent="0.35">
      <c r="A1039" t="s">
        <v>2144</v>
      </c>
      <c r="B1039" t="s">
        <v>934</v>
      </c>
      <c r="C1039">
        <v>8</v>
      </c>
      <c r="D1039">
        <v>8</v>
      </c>
      <c r="E1039" s="112">
        <v>46544</v>
      </c>
      <c r="F1039" s="112">
        <v>46552</v>
      </c>
      <c r="G1039" s="113">
        <v>0</v>
      </c>
      <c r="H1039" s="113">
        <v>0</v>
      </c>
      <c r="I1039">
        <v>-80</v>
      </c>
    </row>
    <row r="1040" spans="1:9" x14ac:dyDescent="0.35">
      <c r="A1040" t="s">
        <v>3127</v>
      </c>
      <c r="C1040">
        <v>6</v>
      </c>
      <c r="D1040">
        <v>6</v>
      </c>
      <c r="E1040" s="112">
        <v>46553</v>
      </c>
      <c r="F1040" s="112">
        <v>46559</v>
      </c>
      <c r="G1040" s="113">
        <v>0</v>
      </c>
      <c r="H1040" s="113">
        <v>0</v>
      </c>
      <c r="I1040">
        <v>-92</v>
      </c>
    </row>
    <row r="1041" spans="1:9" x14ac:dyDescent="0.35">
      <c r="A1041" t="s">
        <v>2147</v>
      </c>
      <c r="B1041" t="s">
        <v>937</v>
      </c>
      <c r="C1041">
        <v>6</v>
      </c>
      <c r="D1041">
        <v>6</v>
      </c>
      <c r="E1041" s="112">
        <v>46553</v>
      </c>
      <c r="F1041" s="112">
        <v>46559</v>
      </c>
      <c r="G1041" s="113">
        <v>0</v>
      </c>
      <c r="H1041" s="113">
        <v>0</v>
      </c>
      <c r="I1041">
        <v>-92</v>
      </c>
    </row>
    <row r="1042" spans="1:9" x14ac:dyDescent="0.35">
      <c r="A1042" t="s">
        <v>2146</v>
      </c>
      <c r="B1042" t="s">
        <v>936</v>
      </c>
      <c r="C1042">
        <v>4</v>
      </c>
      <c r="D1042">
        <v>4</v>
      </c>
      <c r="E1042" s="112">
        <v>46553</v>
      </c>
      <c r="F1042" s="112">
        <v>46557</v>
      </c>
      <c r="G1042" s="113">
        <v>0</v>
      </c>
      <c r="H1042" s="113">
        <v>0</v>
      </c>
      <c r="I1042">
        <v>-90</v>
      </c>
    </row>
    <row r="1043" spans="1:9" x14ac:dyDescent="0.35">
      <c r="A1043" t="s">
        <v>2145</v>
      </c>
      <c r="B1043" t="s">
        <v>935</v>
      </c>
      <c r="C1043">
        <v>2</v>
      </c>
      <c r="D1043">
        <v>2</v>
      </c>
      <c r="E1043" s="112">
        <v>46553</v>
      </c>
      <c r="F1043" s="112">
        <v>46554</v>
      </c>
      <c r="G1043" s="113">
        <v>0</v>
      </c>
      <c r="H1043" s="113">
        <v>0</v>
      </c>
      <c r="I1043">
        <v>-88</v>
      </c>
    </row>
    <row r="1044" spans="1:9" x14ac:dyDescent="0.35">
      <c r="A1044" t="s">
        <v>3128</v>
      </c>
      <c r="C1044">
        <v>17</v>
      </c>
      <c r="D1044">
        <v>17</v>
      </c>
      <c r="E1044" s="112">
        <v>46532</v>
      </c>
      <c r="F1044" s="112">
        <v>46551</v>
      </c>
      <c r="G1044" s="113">
        <v>0</v>
      </c>
      <c r="H1044" s="113">
        <v>0</v>
      </c>
      <c r="I1044">
        <v>-79</v>
      </c>
    </row>
    <row r="1045" spans="1:9" x14ac:dyDescent="0.35">
      <c r="A1045" t="s">
        <v>2148</v>
      </c>
      <c r="B1045" t="s">
        <v>938</v>
      </c>
      <c r="C1045">
        <v>4</v>
      </c>
      <c r="D1045">
        <v>4</v>
      </c>
      <c r="E1045" s="112">
        <v>46532</v>
      </c>
      <c r="F1045" s="112">
        <v>46536</v>
      </c>
      <c r="G1045" s="113">
        <v>0</v>
      </c>
      <c r="H1045" s="113">
        <v>0</v>
      </c>
      <c r="I1045">
        <v>-95</v>
      </c>
    </row>
    <row r="1046" spans="1:9" x14ac:dyDescent="0.35">
      <c r="A1046" t="s">
        <v>2150</v>
      </c>
      <c r="B1046" t="s">
        <v>940</v>
      </c>
      <c r="C1046">
        <v>6</v>
      </c>
      <c r="D1046">
        <v>6</v>
      </c>
      <c r="E1046" s="112">
        <v>46540</v>
      </c>
      <c r="F1046" s="112">
        <v>46546</v>
      </c>
      <c r="G1046" s="113">
        <v>0</v>
      </c>
      <c r="H1046" s="113">
        <v>0</v>
      </c>
      <c r="I1046">
        <v>-95</v>
      </c>
    </row>
    <row r="1047" spans="1:9" x14ac:dyDescent="0.35">
      <c r="A1047" t="s">
        <v>2149</v>
      </c>
      <c r="B1047" t="s">
        <v>939</v>
      </c>
      <c r="C1047">
        <v>5</v>
      </c>
      <c r="D1047">
        <v>5</v>
      </c>
      <c r="E1047" s="112">
        <v>46540</v>
      </c>
      <c r="F1047" s="112">
        <v>46545</v>
      </c>
      <c r="G1047" s="113">
        <v>0</v>
      </c>
      <c r="H1047" s="113">
        <v>0</v>
      </c>
      <c r="I1047">
        <v>-77</v>
      </c>
    </row>
    <row r="1048" spans="1:9" x14ac:dyDescent="0.35">
      <c r="A1048" t="s">
        <v>2151</v>
      </c>
      <c r="B1048" t="s">
        <v>941</v>
      </c>
      <c r="C1048">
        <v>4</v>
      </c>
      <c r="D1048">
        <v>4</v>
      </c>
      <c r="E1048" s="112">
        <v>46543</v>
      </c>
      <c r="F1048" s="112">
        <v>46546</v>
      </c>
      <c r="G1048" s="113">
        <v>0</v>
      </c>
      <c r="H1048" s="113">
        <v>0</v>
      </c>
      <c r="I1048">
        <v>-95</v>
      </c>
    </row>
    <row r="1049" spans="1:9" x14ac:dyDescent="0.35">
      <c r="A1049" t="s">
        <v>2152</v>
      </c>
      <c r="B1049" t="s">
        <v>856</v>
      </c>
      <c r="C1049">
        <v>3</v>
      </c>
      <c r="D1049">
        <v>3</v>
      </c>
      <c r="E1049" s="112">
        <v>46546</v>
      </c>
      <c r="F1049" s="112">
        <v>46548</v>
      </c>
      <c r="G1049" s="113">
        <v>0</v>
      </c>
      <c r="H1049" s="113">
        <v>0</v>
      </c>
      <c r="I1049">
        <v>-77</v>
      </c>
    </row>
    <row r="1050" spans="1:9" x14ac:dyDescent="0.35">
      <c r="A1050" t="s">
        <v>2153</v>
      </c>
      <c r="B1050" t="s">
        <v>942</v>
      </c>
      <c r="C1050">
        <v>4</v>
      </c>
      <c r="D1050">
        <v>4</v>
      </c>
      <c r="E1050" s="112">
        <v>46547</v>
      </c>
      <c r="F1050" s="112">
        <v>46551</v>
      </c>
      <c r="G1050" s="113">
        <v>0</v>
      </c>
      <c r="H1050" s="113">
        <v>0</v>
      </c>
      <c r="I1050">
        <v>-95</v>
      </c>
    </row>
    <row r="1051" spans="1:9" x14ac:dyDescent="0.35">
      <c r="A1051" t="s">
        <v>3129</v>
      </c>
      <c r="C1051">
        <v>4</v>
      </c>
      <c r="D1051">
        <v>4</v>
      </c>
      <c r="E1051" s="112">
        <v>46552</v>
      </c>
      <c r="F1051" s="112">
        <v>46555</v>
      </c>
      <c r="G1051" s="113">
        <v>0</v>
      </c>
      <c r="H1051" s="113">
        <v>0</v>
      </c>
      <c r="I1051">
        <v>-83</v>
      </c>
    </row>
    <row r="1052" spans="1:9" x14ac:dyDescent="0.35">
      <c r="A1052" t="s">
        <v>2154</v>
      </c>
      <c r="B1052" t="s">
        <v>943</v>
      </c>
      <c r="C1052">
        <v>4</v>
      </c>
      <c r="D1052">
        <v>4</v>
      </c>
      <c r="E1052" s="112">
        <v>46552</v>
      </c>
      <c r="F1052" s="112">
        <v>46555</v>
      </c>
      <c r="G1052" s="113">
        <v>0</v>
      </c>
      <c r="H1052" s="113">
        <v>0</v>
      </c>
      <c r="I1052">
        <v>-83</v>
      </c>
    </row>
    <row r="1053" spans="1:9" x14ac:dyDescent="0.35">
      <c r="A1053" t="s">
        <v>2155</v>
      </c>
      <c r="B1053" t="s">
        <v>944</v>
      </c>
      <c r="C1053">
        <v>4</v>
      </c>
      <c r="D1053">
        <v>4</v>
      </c>
      <c r="E1053" s="112">
        <v>46552</v>
      </c>
      <c r="F1053" s="112">
        <v>46555</v>
      </c>
      <c r="G1053" s="113">
        <v>0</v>
      </c>
      <c r="H1053" s="113">
        <v>0</v>
      </c>
      <c r="I1053">
        <v>-83</v>
      </c>
    </row>
    <row r="1054" spans="1:9" x14ac:dyDescent="0.35">
      <c r="A1054" t="s">
        <v>3130</v>
      </c>
      <c r="C1054">
        <v>25</v>
      </c>
      <c r="D1054">
        <v>25</v>
      </c>
      <c r="E1054" s="112">
        <v>46537</v>
      </c>
      <c r="F1054" s="112">
        <v>46565</v>
      </c>
      <c r="G1054" s="113">
        <v>0</v>
      </c>
      <c r="H1054" s="113">
        <v>0</v>
      </c>
      <c r="I1054">
        <v>-95</v>
      </c>
    </row>
    <row r="1055" spans="1:9" x14ac:dyDescent="0.35">
      <c r="A1055" t="s">
        <v>2156</v>
      </c>
      <c r="B1055" t="s">
        <v>945</v>
      </c>
      <c r="C1055">
        <v>5</v>
      </c>
      <c r="D1055">
        <v>5</v>
      </c>
      <c r="E1055" s="112">
        <v>46537</v>
      </c>
      <c r="F1055" s="112">
        <v>46541</v>
      </c>
      <c r="G1055" s="113">
        <v>0</v>
      </c>
      <c r="H1055" s="113">
        <v>0</v>
      </c>
      <c r="I1055">
        <v>-95</v>
      </c>
    </row>
    <row r="1056" spans="1:9" x14ac:dyDescent="0.35">
      <c r="A1056" t="s">
        <v>2157</v>
      </c>
      <c r="B1056" t="s">
        <v>946</v>
      </c>
      <c r="C1056">
        <v>5</v>
      </c>
      <c r="D1056">
        <v>5</v>
      </c>
      <c r="E1056" s="112">
        <v>46543</v>
      </c>
      <c r="F1056" s="112">
        <v>46547</v>
      </c>
      <c r="G1056" s="113">
        <v>0</v>
      </c>
      <c r="H1056" s="113">
        <v>0</v>
      </c>
      <c r="I1056">
        <v>-95</v>
      </c>
    </row>
    <row r="1057" spans="1:9" x14ac:dyDescent="0.35">
      <c r="A1057" t="s">
        <v>2159</v>
      </c>
      <c r="B1057" t="s">
        <v>948</v>
      </c>
      <c r="C1057">
        <v>7</v>
      </c>
      <c r="D1057">
        <v>7</v>
      </c>
      <c r="E1057" s="112">
        <v>46547</v>
      </c>
      <c r="F1057" s="112">
        <v>46554</v>
      </c>
      <c r="G1057" s="113">
        <v>0</v>
      </c>
      <c r="H1057" s="113">
        <v>0</v>
      </c>
      <c r="I1057">
        <v>-95</v>
      </c>
    </row>
    <row r="1058" spans="1:9" x14ac:dyDescent="0.35">
      <c r="A1058" t="s">
        <v>2158</v>
      </c>
      <c r="B1058" t="s">
        <v>947</v>
      </c>
      <c r="C1058">
        <v>3</v>
      </c>
      <c r="D1058">
        <v>3</v>
      </c>
      <c r="E1058" s="112">
        <v>46548</v>
      </c>
      <c r="F1058" s="112">
        <v>46551</v>
      </c>
      <c r="G1058" s="113">
        <v>0</v>
      </c>
      <c r="H1058" s="113">
        <v>0</v>
      </c>
      <c r="I1058">
        <v>-83</v>
      </c>
    </row>
    <row r="1059" spans="1:9" x14ac:dyDescent="0.35">
      <c r="A1059" t="s">
        <v>2160</v>
      </c>
      <c r="B1059" t="s">
        <v>949</v>
      </c>
      <c r="C1059">
        <v>9</v>
      </c>
      <c r="D1059">
        <v>9</v>
      </c>
      <c r="E1059" s="112">
        <v>46555</v>
      </c>
      <c r="F1059" s="112">
        <v>46565</v>
      </c>
      <c r="G1059" s="113">
        <v>0</v>
      </c>
      <c r="H1059" s="113">
        <v>0</v>
      </c>
      <c r="I1059">
        <v>-95</v>
      </c>
    </row>
    <row r="1060" spans="1:9" x14ac:dyDescent="0.35">
      <c r="A1060" t="s">
        <v>3131</v>
      </c>
      <c r="C1060">
        <v>27</v>
      </c>
      <c r="D1060">
        <v>27</v>
      </c>
      <c r="E1060" s="112">
        <v>46531</v>
      </c>
      <c r="F1060" s="112">
        <v>46561</v>
      </c>
      <c r="G1060" s="113">
        <v>0</v>
      </c>
      <c r="H1060" s="113">
        <v>0</v>
      </c>
      <c r="I1060">
        <v>-92</v>
      </c>
    </row>
    <row r="1061" spans="1:9" x14ac:dyDescent="0.35">
      <c r="A1061" t="s">
        <v>2162</v>
      </c>
      <c r="B1061" t="s">
        <v>951</v>
      </c>
      <c r="C1061">
        <v>8</v>
      </c>
      <c r="D1061">
        <v>8</v>
      </c>
      <c r="E1061" s="112">
        <v>46531</v>
      </c>
      <c r="F1061" s="112">
        <v>46539</v>
      </c>
      <c r="G1061" s="113">
        <v>0</v>
      </c>
      <c r="H1061" s="113">
        <v>0</v>
      </c>
      <c r="I1061">
        <v>-92</v>
      </c>
    </row>
    <row r="1062" spans="1:9" x14ac:dyDescent="0.35">
      <c r="A1062" t="s">
        <v>2161</v>
      </c>
      <c r="B1062" t="s">
        <v>950</v>
      </c>
      <c r="C1062">
        <v>5</v>
      </c>
      <c r="D1062">
        <v>5</v>
      </c>
      <c r="E1062" s="112">
        <v>46532</v>
      </c>
      <c r="F1062" s="112">
        <v>46537</v>
      </c>
      <c r="G1062" s="113">
        <v>0</v>
      </c>
      <c r="H1062" s="113">
        <v>0</v>
      </c>
      <c r="I1062">
        <v>-83</v>
      </c>
    </row>
    <row r="1063" spans="1:9" x14ac:dyDescent="0.35">
      <c r="A1063" t="s">
        <v>2164</v>
      </c>
      <c r="B1063" t="s">
        <v>953</v>
      </c>
      <c r="C1063">
        <v>6</v>
      </c>
      <c r="D1063">
        <v>6</v>
      </c>
      <c r="E1063" s="112">
        <v>46538</v>
      </c>
      <c r="F1063" s="112">
        <v>46544</v>
      </c>
      <c r="G1063" s="113">
        <v>0</v>
      </c>
      <c r="H1063" s="113">
        <v>0</v>
      </c>
      <c r="I1063">
        <v>-83</v>
      </c>
    </row>
    <row r="1064" spans="1:9" x14ac:dyDescent="0.35">
      <c r="A1064" t="s">
        <v>2163</v>
      </c>
      <c r="B1064" t="s">
        <v>952</v>
      </c>
      <c r="C1064">
        <v>3</v>
      </c>
      <c r="D1064">
        <v>3</v>
      </c>
      <c r="E1064" s="112">
        <v>46538</v>
      </c>
      <c r="F1064" s="112">
        <v>46540</v>
      </c>
      <c r="G1064" s="113">
        <v>0</v>
      </c>
      <c r="H1064" s="113">
        <v>0</v>
      </c>
      <c r="I1064">
        <v>-74</v>
      </c>
    </row>
    <row r="1065" spans="1:9" x14ac:dyDescent="0.35">
      <c r="A1065" t="s">
        <v>2165</v>
      </c>
      <c r="B1065" t="s">
        <v>954</v>
      </c>
      <c r="C1065">
        <v>6</v>
      </c>
      <c r="D1065">
        <v>6</v>
      </c>
      <c r="E1065" s="112">
        <v>46540</v>
      </c>
      <c r="F1065" s="112">
        <v>46546</v>
      </c>
      <c r="G1065" s="113">
        <v>0</v>
      </c>
      <c r="H1065" s="113">
        <v>0</v>
      </c>
      <c r="I1065">
        <v>-92</v>
      </c>
    </row>
    <row r="1066" spans="1:9" x14ac:dyDescent="0.35">
      <c r="A1066" t="s">
        <v>2168</v>
      </c>
      <c r="B1066" t="s">
        <v>957</v>
      </c>
      <c r="C1066">
        <v>6</v>
      </c>
      <c r="D1066">
        <v>6</v>
      </c>
      <c r="E1066" s="112">
        <v>46545</v>
      </c>
      <c r="F1066" s="112">
        <v>46551</v>
      </c>
      <c r="G1066" s="113">
        <v>0</v>
      </c>
      <c r="H1066" s="113">
        <v>0</v>
      </c>
      <c r="I1066">
        <v>-83</v>
      </c>
    </row>
    <row r="1067" spans="1:9" x14ac:dyDescent="0.35">
      <c r="A1067" t="s">
        <v>2166</v>
      </c>
      <c r="B1067" t="s">
        <v>955</v>
      </c>
      <c r="C1067">
        <v>4</v>
      </c>
      <c r="D1067">
        <v>4</v>
      </c>
      <c r="E1067" s="112">
        <v>46545</v>
      </c>
      <c r="F1067" s="112">
        <v>46548</v>
      </c>
      <c r="G1067" s="113">
        <v>0</v>
      </c>
      <c r="H1067" s="113">
        <v>0</v>
      </c>
      <c r="I1067">
        <v>-81</v>
      </c>
    </row>
    <row r="1068" spans="1:9" x14ac:dyDescent="0.35">
      <c r="A1068" t="s">
        <v>2167</v>
      </c>
      <c r="B1068" t="s">
        <v>956</v>
      </c>
      <c r="C1068">
        <v>4</v>
      </c>
      <c r="D1068">
        <v>4</v>
      </c>
      <c r="E1068" s="112">
        <v>46545</v>
      </c>
      <c r="F1068" s="112">
        <v>46548</v>
      </c>
      <c r="G1068" s="113">
        <v>0</v>
      </c>
      <c r="H1068" s="113">
        <v>0</v>
      </c>
      <c r="I1068">
        <v>-81</v>
      </c>
    </row>
    <row r="1069" spans="1:9" x14ac:dyDescent="0.35">
      <c r="A1069" t="s">
        <v>2169</v>
      </c>
      <c r="B1069" t="s">
        <v>958</v>
      </c>
      <c r="C1069">
        <v>6</v>
      </c>
      <c r="D1069">
        <v>6</v>
      </c>
      <c r="E1069" s="112">
        <v>46547</v>
      </c>
      <c r="F1069" s="112">
        <v>46553</v>
      </c>
      <c r="G1069" s="113">
        <v>0</v>
      </c>
      <c r="H1069" s="113">
        <v>0</v>
      </c>
      <c r="I1069">
        <v>-92</v>
      </c>
    </row>
    <row r="1070" spans="1:9" x14ac:dyDescent="0.35">
      <c r="A1070" t="s">
        <v>2170</v>
      </c>
      <c r="B1070" t="s">
        <v>959</v>
      </c>
      <c r="C1070">
        <v>3</v>
      </c>
      <c r="D1070">
        <v>3</v>
      </c>
      <c r="E1070" s="112">
        <v>46554</v>
      </c>
      <c r="F1070" s="112">
        <v>46557</v>
      </c>
      <c r="G1070" s="113">
        <v>0</v>
      </c>
      <c r="H1070" s="113">
        <v>0</v>
      </c>
      <c r="I1070">
        <v>-92</v>
      </c>
    </row>
    <row r="1071" spans="1:9" x14ac:dyDescent="0.35">
      <c r="A1071" t="s">
        <v>2171</v>
      </c>
      <c r="B1071" t="s">
        <v>960</v>
      </c>
      <c r="C1071">
        <v>4</v>
      </c>
      <c r="D1071">
        <v>4</v>
      </c>
      <c r="E1071" s="112">
        <v>46558</v>
      </c>
      <c r="F1071" s="112">
        <v>46561</v>
      </c>
      <c r="G1071" s="113">
        <v>0</v>
      </c>
      <c r="H1071" s="113">
        <v>0</v>
      </c>
      <c r="I1071">
        <v>-92</v>
      </c>
    </row>
    <row r="1072" spans="1:9" x14ac:dyDescent="0.35">
      <c r="A1072" t="s">
        <v>3132</v>
      </c>
      <c r="C1072">
        <v>30</v>
      </c>
      <c r="D1072">
        <v>30</v>
      </c>
      <c r="E1072" s="112">
        <v>46531</v>
      </c>
      <c r="F1072" s="112">
        <v>46565</v>
      </c>
      <c r="G1072" s="113">
        <v>0</v>
      </c>
      <c r="H1072" s="113">
        <v>0</v>
      </c>
      <c r="I1072">
        <v>-95</v>
      </c>
    </row>
    <row r="1073" spans="1:9" x14ac:dyDescent="0.35">
      <c r="A1073" t="s">
        <v>2172</v>
      </c>
      <c r="B1073" t="s">
        <v>961</v>
      </c>
      <c r="C1073">
        <v>7</v>
      </c>
      <c r="D1073">
        <v>7</v>
      </c>
      <c r="E1073" s="112">
        <v>46531</v>
      </c>
      <c r="F1073" s="112">
        <v>46538</v>
      </c>
      <c r="G1073" s="113">
        <v>0</v>
      </c>
      <c r="H1073" s="113">
        <v>0</v>
      </c>
      <c r="I1073">
        <v>-89</v>
      </c>
    </row>
    <row r="1074" spans="1:9" x14ac:dyDescent="0.35">
      <c r="A1074" t="s">
        <v>2173</v>
      </c>
      <c r="B1074" t="s">
        <v>962</v>
      </c>
      <c r="C1074">
        <v>5</v>
      </c>
      <c r="D1074">
        <v>5</v>
      </c>
      <c r="E1074" s="112">
        <v>46537</v>
      </c>
      <c r="F1074" s="112">
        <v>46541</v>
      </c>
      <c r="G1074" s="113">
        <v>0</v>
      </c>
      <c r="H1074" s="113">
        <v>0</v>
      </c>
      <c r="I1074">
        <v>-95</v>
      </c>
    </row>
    <row r="1075" spans="1:9" x14ac:dyDescent="0.35">
      <c r="A1075" t="s">
        <v>2174</v>
      </c>
      <c r="B1075" t="s">
        <v>963</v>
      </c>
      <c r="C1075">
        <v>5</v>
      </c>
      <c r="D1075">
        <v>5</v>
      </c>
      <c r="E1075" s="112">
        <v>46537</v>
      </c>
      <c r="F1075" s="112">
        <v>46541</v>
      </c>
      <c r="G1075" s="113">
        <v>0</v>
      </c>
      <c r="H1075" s="113">
        <v>0</v>
      </c>
      <c r="I1075">
        <v>-95</v>
      </c>
    </row>
    <row r="1076" spans="1:9" x14ac:dyDescent="0.35">
      <c r="A1076" t="s">
        <v>2175</v>
      </c>
      <c r="B1076" t="s">
        <v>964</v>
      </c>
      <c r="C1076">
        <v>7</v>
      </c>
      <c r="D1076">
        <v>7</v>
      </c>
      <c r="E1076" s="112">
        <v>46537</v>
      </c>
      <c r="F1076" s="112">
        <v>46544</v>
      </c>
      <c r="G1076" s="113">
        <v>0</v>
      </c>
      <c r="H1076" s="113">
        <v>0</v>
      </c>
      <c r="I1076">
        <v>-95</v>
      </c>
    </row>
    <row r="1077" spans="1:9" x14ac:dyDescent="0.35">
      <c r="A1077" t="s">
        <v>2178</v>
      </c>
      <c r="B1077" t="s">
        <v>967</v>
      </c>
      <c r="C1077">
        <v>10</v>
      </c>
      <c r="D1077">
        <v>10</v>
      </c>
      <c r="E1077" s="112">
        <v>46539</v>
      </c>
      <c r="F1077" s="112">
        <v>46550</v>
      </c>
      <c r="G1077" s="113">
        <v>0</v>
      </c>
      <c r="H1077" s="113">
        <v>0</v>
      </c>
      <c r="I1077">
        <v>-89</v>
      </c>
    </row>
    <row r="1078" spans="1:9" x14ac:dyDescent="0.35">
      <c r="A1078" t="s">
        <v>2179</v>
      </c>
      <c r="B1078" t="s">
        <v>968</v>
      </c>
      <c r="C1078">
        <v>7</v>
      </c>
      <c r="D1078">
        <v>7</v>
      </c>
      <c r="E1078" s="112">
        <v>46543</v>
      </c>
      <c r="F1078" s="112">
        <v>46550</v>
      </c>
      <c r="G1078" s="113">
        <v>0</v>
      </c>
      <c r="H1078" s="113">
        <v>0</v>
      </c>
      <c r="I1078">
        <v>-95</v>
      </c>
    </row>
    <row r="1079" spans="1:9" x14ac:dyDescent="0.35">
      <c r="A1079" t="s">
        <v>2176</v>
      </c>
      <c r="B1079" t="s">
        <v>965</v>
      </c>
      <c r="C1079">
        <v>4</v>
      </c>
      <c r="D1079">
        <v>4</v>
      </c>
      <c r="E1079" s="112">
        <v>46543</v>
      </c>
      <c r="F1079" s="112">
        <v>46546</v>
      </c>
      <c r="G1079" s="113">
        <v>0</v>
      </c>
      <c r="H1079" s="113">
        <v>0</v>
      </c>
      <c r="I1079">
        <v>-79</v>
      </c>
    </row>
    <row r="1080" spans="1:9" x14ac:dyDescent="0.35">
      <c r="A1080" t="s">
        <v>2180</v>
      </c>
      <c r="B1080" t="s">
        <v>969</v>
      </c>
      <c r="C1080">
        <v>5</v>
      </c>
      <c r="D1080">
        <v>5</v>
      </c>
      <c r="E1080" s="112">
        <v>46545</v>
      </c>
      <c r="F1080" s="112">
        <v>46550</v>
      </c>
      <c r="G1080" s="113">
        <v>0</v>
      </c>
      <c r="H1080" s="113">
        <v>0</v>
      </c>
      <c r="I1080">
        <v>-95</v>
      </c>
    </row>
    <row r="1081" spans="1:9" x14ac:dyDescent="0.35">
      <c r="A1081" t="s">
        <v>2177</v>
      </c>
      <c r="B1081" t="s">
        <v>966</v>
      </c>
      <c r="C1081">
        <v>4</v>
      </c>
      <c r="D1081">
        <v>4</v>
      </c>
      <c r="E1081" s="112">
        <v>46545</v>
      </c>
      <c r="F1081" s="112">
        <v>46548</v>
      </c>
      <c r="G1081" s="113">
        <v>0</v>
      </c>
      <c r="H1081" s="113">
        <v>0</v>
      </c>
      <c r="I1081">
        <v>-88</v>
      </c>
    </row>
    <row r="1082" spans="1:9" x14ac:dyDescent="0.35">
      <c r="A1082" t="s">
        <v>2181</v>
      </c>
      <c r="B1082" t="s">
        <v>887</v>
      </c>
      <c r="C1082">
        <v>4</v>
      </c>
      <c r="D1082">
        <v>4</v>
      </c>
      <c r="E1082" s="112">
        <v>46547</v>
      </c>
      <c r="F1082" s="112">
        <v>46551</v>
      </c>
      <c r="G1082" s="113">
        <v>0</v>
      </c>
      <c r="H1082" s="113">
        <v>0</v>
      </c>
      <c r="I1082">
        <v>-90</v>
      </c>
    </row>
    <row r="1083" spans="1:9" x14ac:dyDescent="0.35">
      <c r="A1083" t="s">
        <v>2184</v>
      </c>
      <c r="B1083" t="s">
        <v>972</v>
      </c>
      <c r="C1083">
        <v>6</v>
      </c>
      <c r="D1083">
        <v>6</v>
      </c>
      <c r="E1083" s="112">
        <v>46551</v>
      </c>
      <c r="F1083" s="112">
        <v>46557</v>
      </c>
      <c r="G1083" s="113">
        <v>0</v>
      </c>
      <c r="H1083" s="113">
        <v>0</v>
      </c>
      <c r="I1083">
        <v>-95</v>
      </c>
    </row>
    <row r="1084" spans="1:9" x14ac:dyDescent="0.35">
      <c r="A1084" t="s">
        <v>2183</v>
      </c>
      <c r="B1084" t="s">
        <v>971</v>
      </c>
      <c r="C1084">
        <v>4</v>
      </c>
      <c r="D1084">
        <v>4</v>
      </c>
      <c r="E1084" s="112">
        <v>46551</v>
      </c>
      <c r="F1084" s="112">
        <v>46554</v>
      </c>
      <c r="G1084" s="113">
        <v>0</v>
      </c>
      <c r="H1084" s="113">
        <v>0</v>
      </c>
      <c r="I1084">
        <v>-86</v>
      </c>
    </row>
    <row r="1085" spans="1:9" x14ac:dyDescent="0.35">
      <c r="A1085" t="s">
        <v>2182</v>
      </c>
      <c r="B1085" t="s">
        <v>970</v>
      </c>
      <c r="C1085">
        <v>3</v>
      </c>
      <c r="D1085">
        <v>3</v>
      </c>
      <c r="E1085" s="112">
        <v>46551</v>
      </c>
      <c r="F1085" s="112">
        <v>46553</v>
      </c>
      <c r="G1085" s="113">
        <v>0</v>
      </c>
      <c r="H1085" s="113">
        <v>0</v>
      </c>
      <c r="I1085">
        <v>-85</v>
      </c>
    </row>
    <row r="1086" spans="1:9" x14ac:dyDescent="0.35">
      <c r="A1086" t="s">
        <v>2185</v>
      </c>
      <c r="B1086" t="s">
        <v>973</v>
      </c>
      <c r="C1086">
        <v>7</v>
      </c>
      <c r="D1086">
        <v>7</v>
      </c>
      <c r="E1086" s="112">
        <v>46558</v>
      </c>
      <c r="F1086" s="112">
        <v>46565</v>
      </c>
      <c r="G1086" s="113">
        <v>0</v>
      </c>
      <c r="H1086" s="113">
        <v>0</v>
      </c>
      <c r="I1086">
        <v>-95</v>
      </c>
    </row>
    <row r="1087" spans="1:9" x14ac:dyDescent="0.35">
      <c r="A1087" t="s">
        <v>3133</v>
      </c>
      <c r="C1087">
        <v>28</v>
      </c>
      <c r="D1087">
        <v>28</v>
      </c>
      <c r="E1087" s="112">
        <v>46537</v>
      </c>
      <c r="F1087" s="112">
        <v>46568</v>
      </c>
      <c r="G1087" s="113">
        <v>0</v>
      </c>
      <c r="H1087" s="113">
        <v>0</v>
      </c>
      <c r="I1087">
        <v>-90</v>
      </c>
    </row>
    <row r="1088" spans="1:9" x14ac:dyDescent="0.35">
      <c r="A1088" t="s">
        <v>2186</v>
      </c>
      <c r="B1088" t="s">
        <v>974</v>
      </c>
      <c r="C1088">
        <v>6</v>
      </c>
      <c r="D1088">
        <v>6</v>
      </c>
      <c r="E1088" s="112">
        <v>46537</v>
      </c>
      <c r="F1088" s="112">
        <v>46543</v>
      </c>
      <c r="G1088" s="113">
        <v>0</v>
      </c>
      <c r="H1088" s="113">
        <v>0</v>
      </c>
      <c r="I1088">
        <v>-95</v>
      </c>
    </row>
    <row r="1089" spans="1:9" x14ac:dyDescent="0.35">
      <c r="A1089" t="s">
        <v>2187</v>
      </c>
      <c r="B1089" t="s">
        <v>975</v>
      </c>
      <c r="C1089">
        <v>5</v>
      </c>
      <c r="D1089">
        <v>5</v>
      </c>
      <c r="E1089" s="112">
        <v>46544</v>
      </c>
      <c r="F1089" s="112">
        <v>46548</v>
      </c>
      <c r="G1089" s="113">
        <v>0</v>
      </c>
      <c r="H1089" s="113">
        <v>0</v>
      </c>
      <c r="I1089">
        <v>-95</v>
      </c>
    </row>
    <row r="1090" spans="1:9" x14ac:dyDescent="0.35">
      <c r="A1090" t="s">
        <v>2188</v>
      </c>
      <c r="B1090" t="s">
        <v>976</v>
      </c>
      <c r="C1090">
        <v>5</v>
      </c>
      <c r="D1090">
        <v>5</v>
      </c>
      <c r="E1090" s="112">
        <v>46544</v>
      </c>
      <c r="F1090" s="112">
        <v>46548</v>
      </c>
      <c r="G1090" s="113">
        <v>0</v>
      </c>
      <c r="H1090" s="113">
        <v>0</v>
      </c>
      <c r="I1090">
        <v>-95</v>
      </c>
    </row>
    <row r="1091" spans="1:9" x14ac:dyDescent="0.35">
      <c r="A1091" t="s">
        <v>2189</v>
      </c>
      <c r="B1091" t="s">
        <v>977</v>
      </c>
      <c r="C1091">
        <v>5</v>
      </c>
      <c r="D1091">
        <v>5</v>
      </c>
      <c r="E1091" s="112">
        <v>46550</v>
      </c>
      <c r="F1091" s="112">
        <v>46554</v>
      </c>
      <c r="G1091" s="113">
        <v>0</v>
      </c>
      <c r="H1091" s="113">
        <v>0</v>
      </c>
      <c r="I1091">
        <v>-95</v>
      </c>
    </row>
    <row r="1092" spans="1:9" x14ac:dyDescent="0.35">
      <c r="A1092" t="s">
        <v>2190</v>
      </c>
      <c r="B1092" t="s">
        <v>978</v>
      </c>
      <c r="C1092">
        <v>6</v>
      </c>
      <c r="D1092">
        <v>6</v>
      </c>
      <c r="E1092" s="112">
        <v>46550</v>
      </c>
      <c r="F1092" s="112">
        <v>46555</v>
      </c>
      <c r="G1092" s="113">
        <v>0</v>
      </c>
      <c r="H1092" s="113">
        <v>0</v>
      </c>
      <c r="I1092">
        <v>-81</v>
      </c>
    </row>
    <row r="1093" spans="1:9" x14ac:dyDescent="0.35">
      <c r="A1093" t="s">
        <v>2191</v>
      </c>
      <c r="B1093" t="s">
        <v>979</v>
      </c>
      <c r="C1093">
        <v>6</v>
      </c>
      <c r="D1093">
        <v>6</v>
      </c>
      <c r="E1093" s="112">
        <v>46552</v>
      </c>
      <c r="F1093" s="112">
        <v>46558</v>
      </c>
      <c r="G1093" s="113">
        <v>0</v>
      </c>
      <c r="H1093" s="113">
        <v>0</v>
      </c>
      <c r="I1093">
        <v>-86</v>
      </c>
    </row>
    <row r="1094" spans="1:9" x14ac:dyDescent="0.35">
      <c r="A1094" t="s">
        <v>2192</v>
      </c>
      <c r="B1094" t="s">
        <v>980</v>
      </c>
      <c r="C1094">
        <v>6</v>
      </c>
      <c r="D1094">
        <v>6</v>
      </c>
      <c r="E1094" s="112">
        <v>46552</v>
      </c>
      <c r="F1094" s="112">
        <v>46558</v>
      </c>
      <c r="G1094" s="113">
        <v>0</v>
      </c>
      <c r="H1094" s="113">
        <v>0</v>
      </c>
      <c r="I1094">
        <v>-86</v>
      </c>
    </row>
    <row r="1095" spans="1:9" x14ac:dyDescent="0.35">
      <c r="A1095" t="s">
        <v>2193</v>
      </c>
      <c r="B1095" t="s">
        <v>981</v>
      </c>
      <c r="C1095">
        <v>5</v>
      </c>
      <c r="D1095">
        <v>5</v>
      </c>
      <c r="E1095" s="112">
        <v>46564</v>
      </c>
      <c r="F1095" s="112">
        <v>46568</v>
      </c>
      <c r="G1095" s="113">
        <v>0</v>
      </c>
      <c r="H1095" s="113">
        <v>0</v>
      </c>
      <c r="I1095">
        <v>-90</v>
      </c>
    </row>
    <row r="1096" spans="1:9" x14ac:dyDescent="0.35">
      <c r="A1096" t="s">
        <v>3134</v>
      </c>
      <c r="C1096">
        <v>17</v>
      </c>
      <c r="D1096">
        <v>17</v>
      </c>
      <c r="E1096" s="112">
        <v>46544</v>
      </c>
      <c r="F1096" s="112">
        <v>46562</v>
      </c>
      <c r="G1096" s="113">
        <v>0</v>
      </c>
      <c r="H1096" s="113">
        <v>0</v>
      </c>
      <c r="I1096">
        <v>-95</v>
      </c>
    </row>
    <row r="1097" spans="1:9" x14ac:dyDescent="0.35">
      <c r="A1097" t="s">
        <v>2194</v>
      </c>
      <c r="B1097" t="s">
        <v>982</v>
      </c>
      <c r="C1097">
        <v>7</v>
      </c>
      <c r="D1097">
        <v>7</v>
      </c>
      <c r="E1097" s="112">
        <v>46544</v>
      </c>
      <c r="F1097" s="112">
        <v>46551</v>
      </c>
      <c r="G1097" s="113">
        <v>0</v>
      </c>
      <c r="H1097" s="113">
        <v>0</v>
      </c>
      <c r="I1097">
        <v>-95</v>
      </c>
    </row>
    <row r="1098" spans="1:9" x14ac:dyDescent="0.35">
      <c r="A1098" t="s">
        <v>2196</v>
      </c>
      <c r="B1098" t="s">
        <v>984</v>
      </c>
      <c r="C1098">
        <v>6</v>
      </c>
      <c r="D1098">
        <v>6</v>
      </c>
      <c r="E1098" s="112">
        <v>46552</v>
      </c>
      <c r="F1098" s="112">
        <v>46558</v>
      </c>
      <c r="G1098" s="113">
        <v>0</v>
      </c>
      <c r="H1098" s="113">
        <v>0</v>
      </c>
      <c r="I1098">
        <v>-95</v>
      </c>
    </row>
    <row r="1099" spans="1:9" x14ac:dyDescent="0.35">
      <c r="A1099" t="s">
        <v>2197</v>
      </c>
      <c r="B1099" t="s">
        <v>985</v>
      </c>
      <c r="C1099">
        <v>6</v>
      </c>
      <c r="D1099">
        <v>6</v>
      </c>
      <c r="E1099" s="112">
        <v>46552</v>
      </c>
      <c r="F1099" s="112">
        <v>46558</v>
      </c>
      <c r="G1099" s="113">
        <v>0</v>
      </c>
      <c r="H1099" s="113">
        <v>0</v>
      </c>
      <c r="I1099">
        <v>-95</v>
      </c>
    </row>
    <row r="1100" spans="1:9" x14ac:dyDescent="0.35">
      <c r="A1100" t="s">
        <v>2198</v>
      </c>
      <c r="B1100" t="s">
        <v>986</v>
      </c>
      <c r="C1100">
        <v>7</v>
      </c>
      <c r="D1100">
        <v>7</v>
      </c>
      <c r="E1100" s="112">
        <v>46552</v>
      </c>
      <c r="F1100" s="112">
        <v>46559</v>
      </c>
      <c r="G1100" s="113">
        <v>0</v>
      </c>
      <c r="H1100" s="113">
        <v>0</v>
      </c>
      <c r="I1100">
        <v>-92</v>
      </c>
    </row>
    <row r="1101" spans="1:9" x14ac:dyDescent="0.35">
      <c r="A1101" t="s">
        <v>2195</v>
      </c>
      <c r="B1101" t="s">
        <v>983</v>
      </c>
      <c r="C1101">
        <v>5</v>
      </c>
      <c r="D1101">
        <v>5</v>
      </c>
      <c r="E1101" s="112">
        <v>46552</v>
      </c>
      <c r="F1101" s="112">
        <v>46557</v>
      </c>
      <c r="G1101" s="113">
        <v>0</v>
      </c>
      <c r="H1101" s="113">
        <v>0</v>
      </c>
      <c r="I1101">
        <v>-90</v>
      </c>
    </row>
    <row r="1102" spans="1:9" x14ac:dyDescent="0.35">
      <c r="A1102" t="s">
        <v>2199</v>
      </c>
      <c r="B1102" t="s">
        <v>987</v>
      </c>
      <c r="C1102">
        <v>4</v>
      </c>
      <c r="D1102">
        <v>4</v>
      </c>
      <c r="E1102" s="112">
        <v>46559</v>
      </c>
      <c r="F1102" s="112">
        <v>46562</v>
      </c>
      <c r="G1102" s="113">
        <v>0</v>
      </c>
      <c r="H1102" s="113">
        <v>0</v>
      </c>
      <c r="I1102">
        <v>-95</v>
      </c>
    </row>
    <row r="1103" spans="1:9" x14ac:dyDescent="0.35">
      <c r="A1103" t="s">
        <v>2200</v>
      </c>
      <c r="B1103" t="s">
        <v>988</v>
      </c>
      <c r="C1103">
        <v>4</v>
      </c>
      <c r="D1103">
        <v>4</v>
      </c>
      <c r="E1103" s="112">
        <v>46559</v>
      </c>
      <c r="F1103" s="112">
        <v>46562</v>
      </c>
      <c r="G1103" s="113">
        <v>0</v>
      </c>
      <c r="H1103" s="113">
        <v>0</v>
      </c>
      <c r="I1103">
        <v>-95</v>
      </c>
    </row>
    <row r="1104" spans="1:9" x14ac:dyDescent="0.35">
      <c r="A1104" t="s">
        <v>3135</v>
      </c>
      <c r="C1104">
        <v>23</v>
      </c>
      <c r="D1104">
        <v>23</v>
      </c>
      <c r="E1104" s="112">
        <v>46537</v>
      </c>
      <c r="F1104" s="112">
        <v>46562</v>
      </c>
      <c r="G1104" s="113">
        <v>0</v>
      </c>
      <c r="H1104" s="113">
        <v>0</v>
      </c>
      <c r="I1104">
        <v>-95</v>
      </c>
    </row>
    <row r="1105" spans="1:9" x14ac:dyDescent="0.35">
      <c r="A1105" t="s">
        <v>2201</v>
      </c>
      <c r="B1105" t="s">
        <v>989</v>
      </c>
      <c r="C1105">
        <v>6</v>
      </c>
      <c r="D1105">
        <v>6</v>
      </c>
      <c r="E1105" s="112">
        <v>46537</v>
      </c>
      <c r="F1105" s="112">
        <v>46543</v>
      </c>
      <c r="G1105" s="113">
        <v>0</v>
      </c>
      <c r="H1105" s="113">
        <v>0</v>
      </c>
      <c r="I1105">
        <v>-88</v>
      </c>
    </row>
    <row r="1106" spans="1:9" x14ac:dyDescent="0.35">
      <c r="A1106" t="s">
        <v>2202</v>
      </c>
      <c r="B1106" t="s">
        <v>990</v>
      </c>
      <c r="C1106">
        <v>6</v>
      </c>
      <c r="D1106">
        <v>6</v>
      </c>
      <c r="E1106" s="112">
        <v>46537</v>
      </c>
      <c r="F1106" s="112">
        <v>46543</v>
      </c>
      <c r="G1106" s="113">
        <v>0</v>
      </c>
      <c r="H1106" s="113">
        <v>0</v>
      </c>
      <c r="I1106">
        <v>-88</v>
      </c>
    </row>
    <row r="1107" spans="1:9" x14ac:dyDescent="0.35">
      <c r="A1107" t="s">
        <v>2203</v>
      </c>
      <c r="B1107" t="s">
        <v>991</v>
      </c>
      <c r="C1107">
        <v>10</v>
      </c>
      <c r="D1107">
        <v>10</v>
      </c>
      <c r="E1107" s="112">
        <v>46537</v>
      </c>
      <c r="F1107" s="112">
        <v>46547</v>
      </c>
      <c r="G1107" s="113">
        <v>0</v>
      </c>
      <c r="H1107" s="113">
        <v>0</v>
      </c>
      <c r="I1107">
        <v>-87</v>
      </c>
    </row>
    <row r="1108" spans="1:9" x14ac:dyDescent="0.35">
      <c r="A1108" t="s">
        <v>2204</v>
      </c>
      <c r="B1108" t="s">
        <v>992</v>
      </c>
      <c r="C1108">
        <v>5</v>
      </c>
      <c r="D1108">
        <v>5</v>
      </c>
      <c r="E1108" s="112">
        <v>46552</v>
      </c>
      <c r="F1108" s="112">
        <v>46557</v>
      </c>
      <c r="G1108" s="113">
        <v>0</v>
      </c>
      <c r="H1108" s="113">
        <v>0</v>
      </c>
      <c r="I1108">
        <v>-95</v>
      </c>
    </row>
    <row r="1109" spans="1:9" x14ac:dyDescent="0.35">
      <c r="A1109" t="s">
        <v>2205</v>
      </c>
      <c r="B1109" t="s">
        <v>993</v>
      </c>
      <c r="C1109">
        <v>5</v>
      </c>
      <c r="D1109">
        <v>5</v>
      </c>
      <c r="E1109" s="112">
        <v>46552</v>
      </c>
      <c r="F1109" s="112">
        <v>46557</v>
      </c>
      <c r="G1109" s="113">
        <v>0</v>
      </c>
      <c r="H1109" s="113">
        <v>0</v>
      </c>
      <c r="I1109">
        <v>-95</v>
      </c>
    </row>
    <row r="1110" spans="1:9" x14ac:dyDescent="0.35">
      <c r="A1110" t="s">
        <v>2206</v>
      </c>
      <c r="B1110" t="s">
        <v>914</v>
      </c>
      <c r="C1110">
        <v>5</v>
      </c>
      <c r="D1110">
        <v>5</v>
      </c>
      <c r="E1110" s="112">
        <v>46558</v>
      </c>
      <c r="F1110" s="112">
        <v>46562</v>
      </c>
      <c r="G1110" s="113">
        <v>0</v>
      </c>
      <c r="H1110" s="113">
        <v>0</v>
      </c>
      <c r="I1110">
        <v>-95</v>
      </c>
    </row>
    <row r="1111" spans="1:9" x14ac:dyDescent="0.35">
      <c r="A1111" t="s">
        <v>3136</v>
      </c>
      <c r="C1111">
        <v>286</v>
      </c>
      <c r="D1111">
        <v>69</v>
      </c>
      <c r="E1111" t="s">
        <v>2760</v>
      </c>
      <c r="F1111" s="112">
        <v>46565</v>
      </c>
      <c r="G1111" s="22">
        <v>3.6200000000000003E-2</v>
      </c>
      <c r="H1111" s="22">
        <v>3.6200000000000003E-2</v>
      </c>
      <c r="I1111">
        <v>-87</v>
      </c>
    </row>
    <row r="1112" spans="1:9" x14ac:dyDescent="0.35">
      <c r="A1112" t="s">
        <v>3137</v>
      </c>
      <c r="C1112">
        <v>12</v>
      </c>
      <c r="D1112">
        <v>0</v>
      </c>
      <c r="E1112" t="s">
        <v>2760</v>
      </c>
      <c r="F1112" t="s">
        <v>2828</v>
      </c>
      <c r="G1112" s="113">
        <v>1</v>
      </c>
      <c r="H1112" s="113">
        <v>1</v>
      </c>
    </row>
    <row r="1113" spans="1:9" x14ac:dyDescent="0.35">
      <c r="A1113" t="s">
        <v>2207</v>
      </c>
      <c r="B1113" t="s">
        <v>996</v>
      </c>
      <c r="C1113">
        <v>12</v>
      </c>
      <c r="D1113">
        <v>0</v>
      </c>
      <c r="E1113" t="s">
        <v>2760</v>
      </c>
      <c r="F1113" t="s">
        <v>2828</v>
      </c>
      <c r="G1113" s="113">
        <v>1</v>
      </c>
      <c r="H1113" s="113">
        <v>1</v>
      </c>
    </row>
    <row r="1114" spans="1:9" x14ac:dyDescent="0.35">
      <c r="A1114" t="s">
        <v>3138</v>
      </c>
      <c r="C1114">
        <v>6</v>
      </c>
      <c r="D1114">
        <v>6</v>
      </c>
      <c r="E1114" s="112">
        <v>46519</v>
      </c>
      <c r="F1114" s="112">
        <v>46529</v>
      </c>
      <c r="G1114" s="113">
        <v>0</v>
      </c>
      <c r="H1114" s="113">
        <v>0</v>
      </c>
      <c r="I1114">
        <v>-64</v>
      </c>
    </row>
    <row r="1115" spans="1:9" x14ac:dyDescent="0.35">
      <c r="A1115" t="s">
        <v>2208</v>
      </c>
      <c r="B1115" t="s">
        <v>998</v>
      </c>
      <c r="C1115">
        <v>6</v>
      </c>
      <c r="D1115">
        <v>6</v>
      </c>
      <c r="E1115" s="112">
        <v>46519</v>
      </c>
      <c r="F1115" s="112">
        <v>46529</v>
      </c>
      <c r="G1115" s="113">
        <v>0</v>
      </c>
      <c r="H1115" s="113">
        <v>0</v>
      </c>
      <c r="I1115">
        <v>-64</v>
      </c>
    </row>
    <row r="1116" spans="1:9" x14ac:dyDescent="0.35">
      <c r="A1116" t="s">
        <v>3139</v>
      </c>
      <c r="C1116">
        <v>12</v>
      </c>
      <c r="D1116">
        <v>12</v>
      </c>
      <c r="E1116" s="112">
        <v>46541</v>
      </c>
      <c r="F1116" s="112">
        <v>46554</v>
      </c>
      <c r="G1116" s="113">
        <v>0</v>
      </c>
      <c r="H1116" s="113">
        <v>0</v>
      </c>
      <c r="I1116">
        <v>-88</v>
      </c>
    </row>
    <row r="1117" spans="1:9" x14ac:dyDescent="0.35">
      <c r="A1117" t="s">
        <v>2209</v>
      </c>
      <c r="B1117" t="s">
        <v>999</v>
      </c>
      <c r="C1117">
        <v>12</v>
      </c>
      <c r="D1117">
        <v>12</v>
      </c>
      <c r="E1117" s="112">
        <v>46541</v>
      </c>
      <c r="F1117" s="112">
        <v>46554</v>
      </c>
      <c r="G1117" s="113">
        <v>0</v>
      </c>
      <c r="H1117" s="113">
        <v>0</v>
      </c>
      <c r="I1117">
        <v>-88</v>
      </c>
    </row>
    <row r="1118" spans="1:9" x14ac:dyDescent="0.35">
      <c r="A1118" t="s">
        <v>3140</v>
      </c>
      <c r="C1118">
        <v>32</v>
      </c>
      <c r="D1118">
        <v>32</v>
      </c>
      <c r="E1118" s="112">
        <v>46501</v>
      </c>
      <c r="F1118" s="112">
        <v>46540</v>
      </c>
      <c r="G1118" s="113">
        <v>0</v>
      </c>
      <c r="H1118" s="113">
        <v>0</v>
      </c>
      <c r="I1118">
        <v>-88</v>
      </c>
    </row>
    <row r="1119" spans="1:9" x14ac:dyDescent="0.35">
      <c r="A1119" t="s">
        <v>2210</v>
      </c>
      <c r="B1119" t="s">
        <v>1000</v>
      </c>
      <c r="C1119">
        <v>16</v>
      </c>
      <c r="D1119">
        <v>16</v>
      </c>
      <c r="E1119" s="112">
        <v>46501</v>
      </c>
      <c r="F1119" s="112">
        <v>46518</v>
      </c>
      <c r="G1119" s="113">
        <v>0</v>
      </c>
      <c r="H1119" s="113">
        <v>0</v>
      </c>
      <c r="I1119">
        <v>-88</v>
      </c>
    </row>
    <row r="1120" spans="1:9" x14ac:dyDescent="0.35">
      <c r="A1120" t="s">
        <v>2211</v>
      </c>
      <c r="B1120" t="s">
        <v>1001</v>
      </c>
      <c r="C1120">
        <v>16</v>
      </c>
      <c r="D1120">
        <v>16</v>
      </c>
      <c r="E1120" s="112">
        <v>46519</v>
      </c>
      <c r="F1120" s="112">
        <v>46540</v>
      </c>
      <c r="G1120" s="113">
        <v>0</v>
      </c>
      <c r="H1120" s="113">
        <v>0</v>
      </c>
      <c r="I1120">
        <v>-88</v>
      </c>
    </row>
    <row r="1121" spans="1:9" x14ac:dyDescent="0.35">
      <c r="A1121" t="s">
        <v>3141</v>
      </c>
      <c r="C1121">
        <v>9</v>
      </c>
      <c r="D1121">
        <v>9</v>
      </c>
      <c r="E1121" s="112">
        <v>46555</v>
      </c>
      <c r="F1121" s="112">
        <v>46565</v>
      </c>
      <c r="G1121" s="113">
        <v>0</v>
      </c>
      <c r="H1121" s="113">
        <v>0</v>
      </c>
      <c r="I1121">
        <v>-95</v>
      </c>
    </row>
    <row r="1122" spans="1:9" x14ac:dyDescent="0.35">
      <c r="A1122" t="s">
        <v>2212</v>
      </c>
      <c r="B1122" t="s">
        <v>1003</v>
      </c>
      <c r="C1122">
        <v>9</v>
      </c>
      <c r="D1122">
        <v>9</v>
      </c>
      <c r="E1122" s="112">
        <v>46555</v>
      </c>
      <c r="F1122" s="112">
        <v>46565</v>
      </c>
      <c r="G1122" s="113">
        <v>0</v>
      </c>
      <c r="H1122" s="113">
        <v>0</v>
      </c>
      <c r="I1122">
        <v>-95</v>
      </c>
    </row>
    <row r="1123" spans="1:9" x14ac:dyDescent="0.35">
      <c r="A1123" t="s">
        <v>2213</v>
      </c>
      <c r="B1123" t="s">
        <v>1004</v>
      </c>
      <c r="C1123">
        <v>9</v>
      </c>
      <c r="D1123">
        <v>9</v>
      </c>
      <c r="E1123" s="112">
        <v>46555</v>
      </c>
      <c r="F1123" s="112">
        <v>46565</v>
      </c>
      <c r="G1123" s="113">
        <v>0</v>
      </c>
      <c r="H1123" s="113">
        <v>0</v>
      </c>
      <c r="I1123">
        <v>-95</v>
      </c>
    </row>
    <row r="1124" spans="1:9" x14ac:dyDescent="0.35">
      <c r="A1124" t="s">
        <v>3142</v>
      </c>
      <c r="C1124">
        <v>14</v>
      </c>
      <c r="D1124">
        <v>14</v>
      </c>
      <c r="E1124" s="112">
        <v>46541</v>
      </c>
      <c r="F1124" s="112">
        <v>46557</v>
      </c>
      <c r="G1124" s="113">
        <v>0</v>
      </c>
      <c r="H1124" s="113">
        <v>0</v>
      </c>
      <c r="I1124">
        <v>-80</v>
      </c>
    </row>
    <row r="1125" spans="1:9" x14ac:dyDescent="0.35">
      <c r="A1125" t="s">
        <v>2214</v>
      </c>
      <c r="B1125" t="s">
        <v>1005</v>
      </c>
      <c r="C1125">
        <v>14</v>
      </c>
      <c r="D1125">
        <v>14</v>
      </c>
      <c r="E1125" s="112">
        <v>46541</v>
      </c>
      <c r="F1125" s="112">
        <v>46557</v>
      </c>
      <c r="G1125" s="113">
        <v>0</v>
      </c>
      <c r="H1125" s="113">
        <v>0</v>
      </c>
      <c r="I1125">
        <v>-80</v>
      </c>
    </row>
    <row r="1126" spans="1:9" x14ac:dyDescent="0.35">
      <c r="A1126" t="s">
        <v>3143</v>
      </c>
      <c r="C1126">
        <v>46</v>
      </c>
      <c r="D1126">
        <v>46</v>
      </c>
      <c r="E1126" s="112">
        <v>46482</v>
      </c>
      <c r="F1126" s="112">
        <v>46538</v>
      </c>
      <c r="G1126" s="113">
        <v>0</v>
      </c>
      <c r="H1126" s="113">
        <v>0</v>
      </c>
      <c r="I1126">
        <v>-72</v>
      </c>
    </row>
    <row r="1127" spans="1:9" x14ac:dyDescent="0.35">
      <c r="A1127" t="s">
        <v>2215</v>
      </c>
      <c r="B1127" t="s">
        <v>1007</v>
      </c>
      <c r="C1127">
        <v>17</v>
      </c>
      <c r="D1127">
        <v>17</v>
      </c>
      <c r="E1127" s="112">
        <v>46482</v>
      </c>
      <c r="F1127" s="112">
        <v>46501</v>
      </c>
      <c r="G1127" s="113">
        <v>0</v>
      </c>
      <c r="H1127" s="113">
        <v>0</v>
      </c>
      <c r="I1127">
        <v>-72</v>
      </c>
    </row>
    <row r="1128" spans="1:9" x14ac:dyDescent="0.35">
      <c r="A1128" t="s">
        <v>2216</v>
      </c>
      <c r="B1128" t="s">
        <v>1008</v>
      </c>
      <c r="C1128">
        <v>10</v>
      </c>
      <c r="D1128">
        <v>10</v>
      </c>
      <c r="E1128" s="112">
        <v>46502</v>
      </c>
      <c r="F1128" s="112">
        <v>46512</v>
      </c>
      <c r="G1128" s="113">
        <v>0</v>
      </c>
      <c r="H1128" s="113">
        <v>0</v>
      </c>
      <c r="I1128">
        <v>-72</v>
      </c>
    </row>
    <row r="1129" spans="1:9" x14ac:dyDescent="0.35">
      <c r="A1129" t="s">
        <v>2218</v>
      </c>
      <c r="B1129" t="s">
        <v>1010</v>
      </c>
      <c r="C1129">
        <v>11</v>
      </c>
      <c r="D1129">
        <v>11</v>
      </c>
      <c r="E1129" s="112">
        <v>46513</v>
      </c>
      <c r="F1129" s="112">
        <v>46529</v>
      </c>
      <c r="G1129" s="113">
        <v>0</v>
      </c>
      <c r="H1129" s="113">
        <v>0</v>
      </c>
      <c r="I1129">
        <v>-72</v>
      </c>
    </row>
    <row r="1130" spans="1:9" x14ac:dyDescent="0.35">
      <c r="A1130" t="s">
        <v>2219</v>
      </c>
      <c r="B1130" t="s">
        <v>1011</v>
      </c>
      <c r="C1130">
        <v>17</v>
      </c>
      <c r="D1130">
        <v>17</v>
      </c>
      <c r="E1130" s="112">
        <v>46513</v>
      </c>
      <c r="F1130" s="112">
        <v>46536</v>
      </c>
      <c r="G1130" s="113">
        <v>0</v>
      </c>
      <c r="H1130" s="113">
        <v>0</v>
      </c>
      <c r="I1130">
        <v>-70</v>
      </c>
    </row>
    <row r="1131" spans="1:9" x14ac:dyDescent="0.35">
      <c r="A1131" t="s">
        <v>2217</v>
      </c>
      <c r="B1131" t="s">
        <v>1009</v>
      </c>
      <c r="C1131">
        <v>8</v>
      </c>
      <c r="D1131">
        <v>8</v>
      </c>
      <c r="E1131" s="112">
        <v>46513</v>
      </c>
      <c r="F1131" s="112">
        <v>46522</v>
      </c>
      <c r="G1131" s="113">
        <v>0</v>
      </c>
      <c r="H1131" s="113">
        <v>0</v>
      </c>
      <c r="I1131">
        <v>-61</v>
      </c>
    </row>
    <row r="1132" spans="1:9" x14ac:dyDescent="0.35">
      <c r="A1132" t="s">
        <v>2220</v>
      </c>
      <c r="B1132" t="s">
        <v>1012</v>
      </c>
      <c r="C1132">
        <v>8</v>
      </c>
      <c r="D1132">
        <v>8</v>
      </c>
      <c r="E1132" s="112">
        <v>46530</v>
      </c>
      <c r="F1132" s="112">
        <v>46538</v>
      </c>
      <c r="G1132" s="113">
        <v>0</v>
      </c>
      <c r="H1132" s="113">
        <v>0</v>
      </c>
      <c r="I1132">
        <v>-72</v>
      </c>
    </row>
    <row r="1133" spans="1:9" x14ac:dyDescent="0.35">
      <c r="A1133" t="s">
        <v>3144</v>
      </c>
      <c r="C1133">
        <v>6</v>
      </c>
      <c r="D1133">
        <v>6</v>
      </c>
      <c r="E1133" s="112">
        <v>46557</v>
      </c>
      <c r="F1133" s="112">
        <v>46562</v>
      </c>
      <c r="G1133" s="113">
        <v>0</v>
      </c>
      <c r="H1133" s="113">
        <v>0</v>
      </c>
      <c r="I1133">
        <v>-95</v>
      </c>
    </row>
    <row r="1134" spans="1:9" x14ac:dyDescent="0.35">
      <c r="A1134" t="s">
        <v>2221</v>
      </c>
      <c r="B1134" t="s">
        <v>1014</v>
      </c>
      <c r="C1134">
        <v>6</v>
      </c>
      <c r="D1134">
        <v>6</v>
      </c>
      <c r="E1134" s="112">
        <v>46557</v>
      </c>
      <c r="F1134" s="112">
        <v>46562</v>
      </c>
      <c r="G1134" s="113">
        <v>0</v>
      </c>
      <c r="H1134" s="113">
        <v>0</v>
      </c>
      <c r="I1134">
        <v>-95</v>
      </c>
    </row>
    <row r="1135" spans="1:9" x14ac:dyDescent="0.35">
      <c r="A1135" t="s">
        <v>3145</v>
      </c>
      <c r="C1135">
        <v>286</v>
      </c>
      <c r="D1135">
        <v>76</v>
      </c>
      <c r="E1135" t="s">
        <v>2725</v>
      </c>
      <c r="F1135" s="112">
        <v>46413</v>
      </c>
      <c r="G1135" s="22">
        <v>0.19800000000000001</v>
      </c>
      <c r="H1135" s="22">
        <v>0.39760000000000001</v>
      </c>
      <c r="I1135">
        <v>4</v>
      </c>
    </row>
    <row r="1136" spans="1:9" x14ac:dyDescent="0.35">
      <c r="A1136" t="s">
        <v>3146</v>
      </c>
      <c r="C1136">
        <v>241</v>
      </c>
      <c r="D1136">
        <v>76</v>
      </c>
      <c r="E1136" t="s">
        <v>2807</v>
      </c>
      <c r="F1136" s="112">
        <v>46413</v>
      </c>
      <c r="G1136" s="22">
        <v>0.1343</v>
      </c>
      <c r="H1136" s="22">
        <v>0.20760000000000001</v>
      </c>
      <c r="I1136">
        <v>4</v>
      </c>
    </row>
    <row r="1137" spans="1:8" x14ac:dyDescent="0.35">
      <c r="A1137" t="s">
        <v>3147</v>
      </c>
      <c r="C1137">
        <v>12</v>
      </c>
      <c r="D1137">
        <v>0</v>
      </c>
      <c r="E1137" t="s">
        <v>2727</v>
      </c>
      <c r="F1137" t="s">
        <v>2784</v>
      </c>
      <c r="G1137" s="113">
        <v>1</v>
      </c>
      <c r="H1137" s="113">
        <v>1</v>
      </c>
    </row>
    <row r="1138" spans="1:8" x14ac:dyDescent="0.35">
      <c r="A1138" t="s">
        <v>2222</v>
      </c>
      <c r="B1138" t="s">
        <v>1016</v>
      </c>
      <c r="C1138">
        <v>12</v>
      </c>
      <c r="D1138">
        <v>0</v>
      </c>
      <c r="E1138" t="s">
        <v>2727</v>
      </c>
      <c r="F1138" t="s">
        <v>2784</v>
      </c>
      <c r="G1138" s="113">
        <v>1</v>
      </c>
      <c r="H1138" s="113">
        <v>1</v>
      </c>
    </row>
    <row r="1139" spans="1:8" x14ac:dyDescent="0.35">
      <c r="A1139" t="s">
        <v>3148</v>
      </c>
      <c r="C1139">
        <v>116</v>
      </c>
      <c r="D1139">
        <v>0</v>
      </c>
      <c r="E1139" t="s">
        <v>2807</v>
      </c>
      <c r="F1139" t="s">
        <v>2765</v>
      </c>
      <c r="G1139" s="113">
        <v>2.1299999999999999E-2</v>
      </c>
      <c r="H1139" s="113">
        <v>1</v>
      </c>
    </row>
    <row r="1140" spans="1:8" x14ac:dyDescent="0.35">
      <c r="A1140" t="s">
        <v>2225</v>
      </c>
      <c r="B1140" t="s">
        <v>1019</v>
      </c>
      <c r="C1140">
        <v>12</v>
      </c>
      <c r="D1140">
        <v>0</v>
      </c>
      <c r="E1140" t="s">
        <v>2807</v>
      </c>
      <c r="F1140" t="s">
        <v>2765</v>
      </c>
      <c r="G1140" s="113">
        <v>0</v>
      </c>
      <c r="H1140" s="113">
        <v>1</v>
      </c>
    </row>
    <row r="1141" spans="1:8" x14ac:dyDescent="0.35">
      <c r="A1141" t="s">
        <v>2223</v>
      </c>
      <c r="B1141" t="s">
        <v>1017</v>
      </c>
      <c r="C1141">
        <v>8</v>
      </c>
      <c r="D1141">
        <v>0</v>
      </c>
      <c r="E1141" t="s">
        <v>2785</v>
      </c>
      <c r="F1141" t="s">
        <v>2764</v>
      </c>
      <c r="G1141" s="113">
        <v>0.125</v>
      </c>
      <c r="H1141" s="113">
        <v>1</v>
      </c>
    </row>
    <row r="1142" spans="1:8" x14ac:dyDescent="0.35">
      <c r="A1142" t="s">
        <v>2224</v>
      </c>
      <c r="B1142" t="s">
        <v>1018</v>
      </c>
      <c r="C1142">
        <v>17</v>
      </c>
      <c r="D1142">
        <v>0</v>
      </c>
      <c r="E1142" t="s">
        <v>2735</v>
      </c>
      <c r="F1142" t="s">
        <v>2758</v>
      </c>
      <c r="G1142" s="113">
        <v>0</v>
      </c>
      <c r="H1142" s="113">
        <v>1</v>
      </c>
    </row>
    <row r="1143" spans="1:8" x14ac:dyDescent="0.35">
      <c r="A1143" t="s">
        <v>2226</v>
      </c>
      <c r="B1143" t="s">
        <v>1020</v>
      </c>
      <c r="C1143">
        <v>11</v>
      </c>
      <c r="D1143">
        <v>0</v>
      </c>
      <c r="E1143" t="s">
        <v>2744</v>
      </c>
      <c r="F1143" t="s">
        <v>2717</v>
      </c>
      <c r="G1143" s="113">
        <v>0</v>
      </c>
      <c r="H1143" s="113">
        <v>1</v>
      </c>
    </row>
    <row r="1144" spans="1:8" x14ac:dyDescent="0.35">
      <c r="A1144" t="s">
        <v>3149</v>
      </c>
      <c r="C1144">
        <v>236</v>
      </c>
      <c r="D1144">
        <v>0</v>
      </c>
      <c r="E1144" t="s">
        <v>2770</v>
      </c>
      <c r="F1144" t="s">
        <v>2798</v>
      </c>
      <c r="G1144" s="113">
        <v>0.76090000000000002</v>
      </c>
      <c r="H1144" s="113">
        <v>1</v>
      </c>
    </row>
    <row r="1145" spans="1:8" x14ac:dyDescent="0.35">
      <c r="A1145" t="s">
        <v>2227</v>
      </c>
      <c r="B1145" t="s">
        <v>1021</v>
      </c>
      <c r="C1145">
        <v>5</v>
      </c>
      <c r="D1145">
        <v>0</v>
      </c>
      <c r="E1145" t="s">
        <v>2770</v>
      </c>
      <c r="F1145" t="s">
        <v>2765</v>
      </c>
      <c r="G1145" s="113">
        <v>0</v>
      </c>
      <c r="H1145" s="113">
        <v>1</v>
      </c>
    </row>
    <row r="1146" spans="1:8" x14ac:dyDescent="0.35">
      <c r="A1146" t="s">
        <v>2228</v>
      </c>
      <c r="B1146" t="s">
        <v>1022</v>
      </c>
      <c r="C1146">
        <v>14</v>
      </c>
      <c r="D1146">
        <v>0</v>
      </c>
      <c r="E1146" t="s">
        <v>2775</v>
      </c>
      <c r="F1146" t="s">
        <v>2776</v>
      </c>
      <c r="G1146" s="113">
        <v>0</v>
      </c>
      <c r="H1146" s="113">
        <v>1</v>
      </c>
    </row>
    <row r="1147" spans="1:8" x14ac:dyDescent="0.35">
      <c r="A1147" t="s">
        <v>2229</v>
      </c>
      <c r="B1147" t="s">
        <v>1023</v>
      </c>
      <c r="C1147">
        <v>6</v>
      </c>
      <c r="D1147">
        <v>0</v>
      </c>
      <c r="E1147" t="s">
        <v>2714</v>
      </c>
      <c r="F1147" t="s">
        <v>2742</v>
      </c>
      <c r="G1147" s="113">
        <v>0</v>
      </c>
      <c r="H1147" s="113">
        <v>1</v>
      </c>
    </row>
    <row r="1148" spans="1:8" x14ac:dyDescent="0.35">
      <c r="A1148" t="s">
        <v>2231</v>
      </c>
      <c r="B1148" t="s">
        <v>1025</v>
      </c>
      <c r="C1148">
        <v>7</v>
      </c>
      <c r="D1148">
        <v>0</v>
      </c>
      <c r="E1148" t="s">
        <v>2715</v>
      </c>
      <c r="F1148" t="s">
        <v>2745</v>
      </c>
      <c r="G1148" s="113">
        <v>1</v>
      </c>
      <c r="H1148" s="113">
        <v>1</v>
      </c>
    </row>
    <row r="1149" spans="1:8" x14ac:dyDescent="0.35">
      <c r="A1149" t="s">
        <v>2232</v>
      </c>
      <c r="B1149" t="s">
        <v>1026</v>
      </c>
      <c r="C1149">
        <v>12</v>
      </c>
      <c r="D1149">
        <v>0</v>
      </c>
      <c r="E1149" t="s">
        <v>2715</v>
      </c>
      <c r="F1149" t="s">
        <v>2745</v>
      </c>
      <c r="G1149" s="113">
        <v>1</v>
      </c>
      <c r="H1149" s="113">
        <v>1</v>
      </c>
    </row>
    <row r="1150" spans="1:8" x14ac:dyDescent="0.35">
      <c r="A1150" t="s">
        <v>2230</v>
      </c>
      <c r="B1150" t="s">
        <v>1024</v>
      </c>
      <c r="C1150">
        <v>5</v>
      </c>
      <c r="D1150">
        <v>0</v>
      </c>
      <c r="E1150" t="s">
        <v>2777</v>
      </c>
      <c r="F1150" t="s">
        <v>2774</v>
      </c>
      <c r="G1150" s="113">
        <v>1</v>
      </c>
      <c r="H1150" s="113">
        <v>1</v>
      </c>
    </row>
    <row r="1151" spans="1:8" x14ac:dyDescent="0.35">
      <c r="A1151" t="s">
        <v>2233</v>
      </c>
      <c r="B1151" t="s">
        <v>1027</v>
      </c>
      <c r="C1151">
        <v>14</v>
      </c>
      <c r="D1151">
        <v>0</v>
      </c>
      <c r="E1151" t="s">
        <v>2778</v>
      </c>
      <c r="F1151" t="s">
        <v>2810</v>
      </c>
      <c r="G1151" s="113">
        <v>1</v>
      </c>
      <c r="H1151" s="113">
        <v>1</v>
      </c>
    </row>
    <row r="1152" spans="1:8" x14ac:dyDescent="0.35">
      <c r="A1152" t="s">
        <v>2234</v>
      </c>
      <c r="B1152" t="s">
        <v>1028</v>
      </c>
      <c r="C1152">
        <v>4</v>
      </c>
      <c r="D1152">
        <v>0</v>
      </c>
      <c r="E1152" t="s">
        <v>2769</v>
      </c>
      <c r="F1152" t="s">
        <v>2798</v>
      </c>
      <c r="G1152" s="113">
        <v>1</v>
      </c>
      <c r="H1152" s="113">
        <v>1</v>
      </c>
    </row>
    <row r="1153" spans="1:9" x14ac:dyDescent="0.35">
      <c r="A1153" t="s">
        <v>3150</v>
      </c>
      <c r="C1153">
        <v>6</v>
      </c>
      <c r="D1153">
        <v>0</v>
      </c>
      <c r="E1153" t="s">
        <v>2797</v>
      </c>
      <c r="F1153" t="s">
        <v>2798</v>
      </c>
      <c r="G1153" s="113">
        <v>1</v>
      </c>
      <c r="H1153" s="113">
        <v>1</v>
      </c>
    </row>
    <row r="1154" spans="1:9" x14ac:dyDescent="0.35">
      <c r="A1154" t="s">
        <v>2235</v>
      </c>
      <c r="B1154" t="s">
        <v>1029</v>
      </c>
      <c r="C1154">
        <v>6</v>
      </c>
      <c r="D1154">
        <v>0</v>
      </c>
      <c r="E1154" t="s">
        <v>2797</v>
      </c>
      <c r="F1154" t="s">
        <v>2798</v>
      </c>
      <c r="G1154" s="113">
        <v>1</v>
      </c>
      <c r="H1154" s="113">
        <v>1</v>
      </c>
    </row>
    <row r="1155" spans="1:9" x14ac:dyDescent="0.35">
      <c r="A1155" t="s">
        <v>3151</v>
      </c>
      <c r="C1155">
        <v>2</v>
      </c>
      <c r="D1155">
        <v>2</v>
      </c>
      <c r="E1155" s="112">
        <v>46354</v>
      </c>
      <c r="F1155" s="112">
        <v>46355</v>
      </c>
      <c r="G1155" s="113">
        <v>0</v>
      </c>
      <c r="H1155" s="113">
        <v>0</v>
      </c>
      <c r="I1155">
        <v>54</v>
      </c>
    </row>
    <row r="1156" spans="1:9" x14ac:dyDescent="0.35">
      <c r="A1156" t="s">
        <v>2236</v>
      </c>
      <c r="B1156" t="s">
        <v>1030</v>
      </c>
      <c r="C1156">
        <v>2</v>
      </c>
      <c r="D1156">
        <v>2</v>
      </c>
      <c r="E1156" s="112">
        <v>46354</v>
      </c>
      <c r="F1156" s="112">
        <v>46355</v>
      </c>
      <c r="G1156" s="113">
        <v>0</v>
      </c>
      <c r="H1156" s="113">
        <v>0</v>
      </c>
      <c r="I1156">
        <v>54</v>
      </c>
    </row>
    <row r="1157" spans="1:9" x14ac:dyDescent="0.35">
      <c r="A1157" t="s">
        <v>3152</v>
      </c>
      <c r="C1157">
        <v>241</v>
      </c>
      <c r="D1157">
        <v>14</v>
      </c>
      <c r="E1157" t="s">
        <v>2775</v>
      </c>
      <c r="F1157" s="112">
        <v>46364</v>
      </c>
      <c r="G1157" s="22">
        <v>0.24859999999999999</v>
      </c>
      <c r="H1157" s="22">
        <v>0.31480000000000002</v>
      </c>
      <c r="I1157">
        <v>32</v>
      </c>
    </row>
    <row r="1158" spans="1:9" x14ac:dyDescent="0.35">
      <c r="A1158" t="s">
        <v>2238</v>
      </c>
      <c r="B1158" t="s">
        <v>1032</v>
      </c>
      <c r="C1158">
        <v>4</v>
      </c>
      <c r="D1158">
        <v>0</v>
      </c>
      <c r="E1158" t="s">
        <v>2775</v>
      </c>
      <c r="F1158" t="s">
        <v>2776</v>
      </c>
      <c r="G1158" s="113">
        <v>0</v>
      </c>
      <c r="H1158" s="113">
        <v>1</v>
      </c>
    </row>
    <row r="1159" spans="1:9" x14ac:dyDescent="0.35">
      <c r="A1159" t="s">
        <v>2237</v>
      </c>
      <c r="B1159" t="s">
        <v>1031</v>
      </c>
      <c r="C1159">
        <v>2</v>
      </c>
      <c r="D1159">
        <v>0</v>
      </c>
      <c r="E1159" t="s">
        <v>2771</v>
      </c>
      <c r="F1159" t="s">
        <v>2814</v>
      </c>
      <c r="G1159" s="113">
        <v>1</v>
      </c>
      <c r="H1159" s="113">
        <v>1</v>
      </c>
    </row>
    <row r="1160" spans="1:9" x14ac:dyDescent="0.35">
      <c r="A1160" t="s">
        <v>2239</v>
      </c>
      <c r="B1160" t="s">
        <v>1033</v>
      </c>
      <c r="C1160">
        <v>7</v>
      </c>
      <c r="D1160">
        <v>0</v>
      </c>
      <c r="E1160" t="s">
        <v>2789</v>
      </c>
      <c r="F1160" s="112" t="s">
        <v>2834</v>
      </c>
      <c r="G1160" s="113">
        <v>1</v>
      </c>
      <c r="H1160" s="113">
        <v>1</v>
      </c>
    </row>
    <row r="1161" spans="1:9" x14ac:dyDescent="0.35">
      <c r="A1161" t="s">
        <v>2240</v>
      </c>
      <c r="B1161" t="s">
        <v>1034</v>
      </c>
      <c r="C1161">
        <v>4</v>
      </c>
      <c r="D1161">
        <v>0</v>
      </c>
      <c r="E1161" s="112" t="s">
        <v>2833</v>
      </c>
      <c r="F1161" s="112" t="s">
        <v>2836</v>
      </c>
      <c r="G1161" s="113">
        <v>0</v>
      </c>
      <c r="H1161" s="113">
        <v>1</v>
      </c>
    </row>
    <row r="1162" spans="1:9" x14ac:dyDescent="0.35">
      <c r="A1162" t="s">
        <v>2241</v>
      </c>
      <c r="B1162" t="s">
        <v>1035</v>
      </c>
      <c r="C1162">
        <v>14</v>
      </c>
      <c r="D1162">
        <v>14</v>
      </c>
      <c r="E1162" s="112">
        <v>46349</v>
      </c>
      <c r="F1162" s="112">
        <v>46364</v>
      </c>
      <c r="G1162" s="113">
        <v>0</v>
      </c>
      <c r="H1162" s="113">
        <v>0</v>
      </c>
      <c r="I1162">
        <v>3</v>
      </c>
    </row>
    <row r="1163" spans="1:9" x14ac:dyDescent="0.35">
      <c r="A1163" t="s">
        <v>3153</v>
      </c>
      <c r="C1163">
        <v>4</v>
      </c>
      <c r="D1163">
        <v>4</v>
      </c>
      <c r="E1163" s="112">
        <v>46349</v>
      </c>
      <c r="F1163" s="112">
        <v>46352</v>
      </c>
      <c r="G1163" s="113">
        <v>0</v>
      </c>
      <c r="H1163" s="113">
        <v>0</v>
      </c>
      <c r="I1163">
        <v>49</v>
      </c>
    </row>
    <row r="1164" spans="1:9" x14ac:dyDescent="0.35">
      <c r="A1164" t="s">
        <v>2243</v>
      </c>
      <c r="B1164" t="s">
        <v>1037</v>
      </c>
      <c r="C1164">
        <v>4</v>
      </c>
      <c r="D1164">
        <v>4</v>
      </c>
      <c r="E1164" s="112">
        <v>46349</v>
      </c>
      <c r="F1164" s="112">
        <v>46352</v>
      </c>
      <c r="G1164" s="113">
        <v>0</v>
      </c>
      <c r="H1164" s="113">
        <v>0</v>
      </c>
      <c r="I1164">
        <v>39</v>
      </c>
    </row>
    <row r="1165" spans="1:9" x14ac:dyDescent="0.35">
      <c r="A1165" t="s">
        <v>2242</v>
      </c>
      <c r="B1165" t="s">
        <v>1036</v>
      </c>
      <c r="C1165">
        <v>4</v>
      </c>
      <c r="D1165">
        <v>4</v>
      </c>
      <c r="E1165" s="112">
        <v>46349</v>
      </c>
      <c r="F1165" s="112">
        <v>46352</v>
      </c>
      <c r="G1165" s="113">
        <v>0</v>
      </c>
      <c r="H1165" s="113">
        <v>0</v>
      </c>
      <c r="I1165">
        <v>49</v>
      </c>
    </row>
    <row r="1166" spans="1:9" x14ac:dyDescent="0.35">
      <c r="A1166" t="s">
        <v>3154</v>
      </c>
      <c r="C1166">
        <v>31</v>
      </c>
      <c r="D1166">
        <v>7</v>
      </c>
      <c r="E1166" t="s">
        <v>2811</v>
      </c>
      <c r="F1166" s="112">
        <v>46348</v>
      </c>
      <c r="G1166" s="22">
        <v>0.39960000000000001</v>
      </c>
      <c r="H1166" s="22">
        <v>0.60240000000000005</v>
      </c>
      <c r="I1166">
        <v>3</v>
      </c>
    </row>
    <row r="1167" spans="1:9" x14ac:dyDescent="0.35">
      <c r="A1167" t="s">
        <v>2244</v>
      </c>
      <c r="B1167" t="s">
        <v>1038</v>
      </c>
      <c r="C1167">
        <v>7</v>
      </c>
      <c r="D1167">
        <v>0</v>
      </c>
      <c r="E1167" t="s">
        <v>2811</v>
      </c>
      <c r="F1167" t="s">
        <v>2801</v>
      </c>
      <c r="G1167" s="113">
        <v>1</v>
      </c>
      <c r="H1167" s="113">
        <v>1</v>
      </c>
    </row>
    <row r="1168" spans="1:9" x14ac:dyDescent="0.35">
      <c r="A1168" t="s">
        <v>2246</v>
      </c>
      <c r="B1168" t="s">
        <v>1040</v>
      </c>
      <c r="C1168">
        <v>10</v>
      </c>
      <c r="D1168">
        <v>6</v>
      </c>
      <c r="E1168" t="s">
        <v>2789</v>
      </c>
      <c r="F1168" s="112">
        <v>46348</v>
      </c>
      <c r="G1168" s="113">
        <v>0</v>
      </c>
      <c r="H1168" s="113">
        <v>0.45</v>
      </c>
      <c r="I1168">
        <v>3</v>
      </c>
    </row>
    <row r="1169" spans="1:9" x14ac:dyDescent="0.35">
      <c r="A1169" t="s">
        <v>2245</v>
      </c>
      <c r="B1169" t="s">
        <v>1039</v>
      </c>
      <c r="C1169">
        <v>7</v>
      </c>
      <c r="D1169">
        <v>7</v>
      </c>
      <c r="E1169" s="112">
        <v>46341</v>
      </c>
      <c r="F1169" s="112">
        <v>46348</v>
      </c>
      <c r="G1169" s="22">
        <v>0</v>
      </c>
      <c r="H1169" s="113">
        <v>0</v>
      </c>
      <c r="I1169">
        <v>3</v>
      </c>
    </row>
    <row r="1170" spans="1:9" x14ac:dyDescent="0.35">
      <c r="A1170" t="s">
        <v>3155</v>
      </c>
      <c r="C1170">
        <v>3</v>
      </c>
      <c r="D1170">
        <v>3</v>
      </c>
      <c r="E1170" s="112">
        <v>46349</v>
      </c>
      <c r="F1170" s="112">
        <v>46351</v>
      </c>
      <c r="G1170" s="113">
        <v>0</v>
      </c>
      <c r="H1170" s="113">
        <v>0</v>
      </c>
      <c r="I1170">
        <v>52</v>
      </c>
    </row>
    <row r="1171" spans="1:9" x14ac:dyDescent="0.35">
      <c r="A1171" t="s">
        <v>2247</v>
      </c>
      <c r="B1171" t="s">
        <v>1042</v>
      </c>
      <c r="C1171">
        <v>3</v>
      </c>
      <c r="D1171">
        <v>3</v>
      </c>
      <c r="E1171" s="112">
        <v>46349</v>
      </c>
      <c r="F1171" s="112">
        <v>46351</v>
      </c>
      <c r="G1171" s="113">
        <v>0</v>
      </c>
      <c r="H1171" s="113">
        <v>0</v>
      </c>
      <c r="I1171">
        <v>52</v>
      </c>
    </row>
    <row r="1172" spans="1:9" x14ac:dyDescent="0.35">
      <c r="A1172" t="s">
        <v>3156</v>
      </c>
      <c r="C1172">
        <v>12</v>
      </c>
      <c r="D1172">
        <v>12</v>
      </c>
      <c r="E1172" s="112">
        <v>46349</v>
      </c>
      <c r="F1172" s="112">
        <v>46362</v>
      </c>
      <c r="G1172" s="113">
        <v>0</v>
      </c>
      <c r="H1172" s="113">
        <v>0</v>
      </c>
      <c r="I1172">
        <v>41</v>
      </c>
    </row>
    <row r="1173" spans="1:9" x14ac:dyDescent="0.35">
      <c r="A1173" t="s">
        <v>2248</v>
      </c>
      <c r="B1173" t="s">
        <v>1044</v>
      </c>
      <c r="C1173">
        <v>12</v>
      </c>
      <c r="D1173">
        <v>12</v>
      </c>
      <c r="E1173" s="112">
        <v>46349</v>
      </c>
      <c r="F1173" s="112">
        <v>46362</v>
      </c>
      <c r="G1173" s="113">
        <v>0</v>
      </c>
      <c r="H1173" s="113">
        <v>0</v>
      </c>
      <c r="I1173">
        <v>41</v>
      </c>
    </row>
    <row r="1174" spans="1:9" x14ac:dyDescent="0.35">
      <c r="A1174" t="s">
        <v>3157</v>
      </c>
      <c r="C1174">
        <v>4</v>
      </c>
      <c r="D1174">
        <v>4</v>
      </c>
      <c r="E1174" s="112">
        <v>46345</v>
      </c>
      <c r="F1174" s="112">
        <v>46349</v>
      </c>
      <c r="G1174" s="113">
        <v>0</v>
      </c>
      <c r="H1174" s="113">
        <v>0</v>
      </c>
      <c r="I1174">
        <v>59</v>
      </c>
    </row>
    <row r="1175" spans="1:9" x14ac:dyDescent="0.35">
      <c r="A1175" t="s">
        <v>2249</v>
      </c>
      <c r="B1175" t="s">
        <v>1045</v>
      </c>
      <c r="C1175">
        <v>4</v>
      </c>
      <c r="D1175">
        <v>4</v>
      </c>
      <c r="E1175" s="112">
        <v>46345</v>
      </c>
      <c r="F1175" s="112">
        <v>46349</v>
      </c>
      <c r="G1175" s="113">
        <v>0</v>
      </c>
      <c r="H1175" s="113">
        <v>0</v>
      </c>
      <c r="I1175">
        <v>59</v>
      </c>
    </row>
    <row r="1176" spans="1:9" x14ac:dyDescent="0.35">
      <c r="A1176" t="s">
        <v>3158</v>
      </c>
      <c r="C1176">
        <v>10</v>
      </c>
      <c r="D1176">
        <v>10</v>
      </c>
      <c r="E1176" s="112">
        <v>46349</v>
      </c>
      <c r="F1176" s="112">
        <v>46359</v>
      </c>
      <c r="G1176" s="113">
        <v>0</v>
      </c>
      <c r="H1176" s="113">
        <v>0</v>
      </c>
      <c r="I1176">
        <v>45</v>
      </c>
    </row>
    <row r="1177" spans="1:9" x14ac:dyDescent="0.35">
      <c r="A1177" t="s">
        <v>2250</v>
      </c>
      <c r="B1177" t="s">
        <v>1046</v>
      </c>
      <c r="C1177">
        <v>6</v>
      </c>
      <c r="D1177">
        <v>6</v>
      </c>
      <c r="E1177" s="112">
        <v>46349</v>
      </c>
      <c r="F1177" s="112">
        <v>46355</v>
      </c>
      <c r="G1177" s="113">
        <v>0</v>
      </c>
      <c r="H1177" s="113">
        <v>0</v>
      </c>
      <c r="I1177">
        <v>45</v>
      </c>
    </row>
    <row r="1178" spans="1:9" x14ac:dyDescent="0.35">
      <c r="A1178" t="s">
        <v>2251</v>
      </c>
      <c r="B1178" t="s">
        <v>1047</v>
      </c>
      <c r="C1178">
        <v>4</v>
      </c>
      <c r="D1178">
        <v>4</v>
      </c>
      <c r="E1178" s="112">
        <v>46356</v>
      </c>
      <c r="F1178" s="112">
        <v>46359</v>
      </c>
      <c r="G1178" s="113">
        <v>0</v>
      </c>
      <c r="H1178" s="113">
        <v>0</v>
      </c>
      <c r="I1178">
        <v>45</v>
      </c>
    </row>
    <row r="1179" spans="1:9" x14ac:dyDescent="0.35">
      <c r="A1179" t="s">
        <v>3159</v>
      </c>
      <c r="C1179">
        <v>87</v>
      </c>
      <c r="D1179">
        <v>71</v>
      </c>
      <c r="E1179" t="s">
        <v>2811</v>
      </c>
      <c r="F1179" s="112">
        <v>46408</v>
      </c>
      <c r="G1179" s="22">
        <v>0.10680000000000001</v>
      </c>
      <c r="H1179" s="22">
        <v>9.1899999999999996E-2</v>
      </c>
      <c r="I1179">
        <v>3</v>
      </c>
    </row>
    <row r="1180" spans="1:9" x14ac:dyDescent="0.35">
      <c r="A1180" t="s">
        <v>2261</v>
      </c>
      <c r="B1180" t="s">
        <v>1057</v>
      </c>
      <c r="C1180">
        <v>4</v>
      </c>
      <c r="D1180">
        <v>7</v>
      </c>
      <c r="E1180" t="s">
        <v>2811</v>
      </c>
      <c r="F1180" s="112">
        <v>46396</v>
      </c>
      <c r="G1180" s="113">
        <v>0</v>
      </c>
      <c r="H1180" s="113">
        <v>0.2</v>
      </c>
      <c r="I1180">
        <v>7</v>
      </c>
    </row>
    <row r="1181" spans="1:9" x14ac:dyDescent="0.35">
      <c r="A1181" t="s">
        <v>2255</v>
      </c>
      <c r="B1181" t="s">
        <v>1051</v>
      </c>
      <c r="C1181">
        <v>4</v>
      </c>
      <c r="D1181">
        <v>4</v>
      </c>
      <c r="E1181" t="s">
        <v>2811</v>
      </c>
      <c r="F1181" s="112">
        <v>46377</v>
      </c>
      <c r="G1181" s="113">
        <v>0</v>
      </c>
      <c r="H1181" s="113">
        <v>0.1</v>
      </c>
      <c r="I1181">
        <v>30</v>
      </c>
    </row>
    <row r="1182" spans="1:9" x14ac:dyDescent="0.35">
      <c r="A1182" t="s">
        <v>2259</v>
      </c>
      <c r="B1182" t="s">
        <v>1055</v>
      </c>
      <c r="C1182">
        <v>4</v>
      </c>
      <c r="D1182">
        <v>4</v>
      </c>
      <c r="E1182" t="s">
        <v>2811</v>
      </c>
      <c r="F1182" s="112">
        <v>46348</v>
      </c>
      <c r="G1182" s="113">
        <v>0</v>
      </c>
      <c r="H1182" s="113">
        <v>0.2</v>
      </c>
      <c r="I1182">
        <v>55</v>
      </c>
    </row>
    <row r="1183" spans="1:9" x14ac:dyDescent="0.35">
      <c r="A1183" t="s">
        <v>2252</v>
      </c>
      <c r="B1183" t="s">
        <v>1048</v>
      </c>
      <c r="C1183">
        <v>3</v>
      </c>
      <c r="D1183">
        <v>2</v>
      </c>
      <c r="E1183" t="s">
        <v>2789</v>
      </c>
      <c r="F1183" s="112">
        <v>46328</v>
      </c>
      <c r="G1183" s="113">
        <v>1</v>
      </c>
      <c r="H1183" s="113">
        <v>0.7</v>
      </c>
      <c r="I1183">
        <v>38</v>
      </c>
    </row>
    <row r="1184" spans="1:9" x14ac:dyDescent="0.35">
      <c r="A1184" t="s">
        <v>2253</v>
      </c>
      <c r="B1184" t="s">
        <v>1049</v>
      </c>
      <c r="C1184">
        <v>4</v>
      </c>
      <c r="D1184">
        <v>4</v>
      </c>
      <c r="E1184" s="112">
        <v>46329</v>
      </c>
      <c r="F1184" s="112">
        <v>46333</v>
      </c>
      <c r="G1184" s="113">
        <v>0</v>
      </c>
      <c r="H1184" s="113">
        <v>0</v>
      </c>
      <c r="I1184">
        <v>38</v>
      </c>
    </row>
    <row r="1185" spans="1:9" x14ac:dyDescent="0.35">
      <c r="A1185" t="s">
        <v>2254</v>
      </c>
      <c r="B1185" t="s">
        <v>1050</v>
      </c>
      <c r="C1185">
        <v>4</v>
      </c>
      <c r="D1185">
        <v>4</v>
      </c>
      <c r="E1185" s="112">
        <v>46373</v>
      </c>
      <c r="F1185" s="112">
        <v>46377</v>
      </c>
      <c r="G1185" s="113">
        <v>0</v>
      </c>
      <c r="H1185" s="113">
        <v>0</v>
      </c>
      <c r="I1185">
        <v>25</v>
      </c>
    </row>
    <row r="1186" spans="1:9" x14ac:dyDescent="0.35">
      <c r="A1186" t="s">
        <v>2256</v>
      </c>
      <c r="B1186" t="s">
        <v>1052</v>
      </c>
      <c r="C1186">
        <v>11</v>
      </c>
      <c r="D1186">
        <v>11</v>
      </c>
      <c r="E1186" s="112">
        <v>46375</v>
      </c>
      <c r="F1186" s="112">
        <v>46386</v>
      </c>
      <c r="G1186" s="113">
        <v>0</v>
      </c>
      <c r="H1186" s="113">
        <v>0</v>
      </c>
      <c r="I1186">
        <v>3</v>
      </c>
    </row>
    <row r="1187" spans="1:9" x14ac:dyDescent="0.35">
      <c r="A1187" t="s">
        <v>2257</v>
      </c>
      <c r="B1187" t="s">
        <v>1053</v>
      </c>
      <c r="C1187">
        <v>8</v>
      </c>
      <c r="D1187">
        <v>8</v>
      </c>
      <c r="E1187" s="112">
        <v>46387</v>
      </c>
      <c r="F1187" s="112">
        <v>46396</v>
      </c>
      <c r="G1187" s="22">
        <v>0</v>
      </c>
      <c r="H1187" s="113">
        <v>0</v>
      </c>
      <c r="I1187">
        <v>3</v>
      </c>
    </row>
    <row r="1188" spans="1:9" x14ac:dyDescent="0.35">
      <c r="A1188" t="s">
        <v>2258</v>
      </c>
      <c r="B1188" t="s">
        <v>1054</v>
      </c>
      <c r="C1188">
        <v>6</v>
      </c>
      <c r="D1188">
        <v>6</v>
      </c>
      <c r="E1188" s="112">
        <v>46397</v>
      </c>
      <c r="F1188" s="112">
        <v>46403</v>
      </c>
      <c r="G1188" s="113">
        <v>0</v>
      </c>
      <c r="H1188" s="113">
        <v>0</v>
      </c>
      <c r="I1188">
        <v>3</v>
      </c>
    </row>
    <row r="1189" spans="1:9" x14ac:dyDescent="0.35">
      <c r="A1189" t="s">
        <v>2260</v>
      </c>
      <c r="B1189" t="s">
        <v>1056</v>
      </c>
      <c r="C1189">
        <v>5</v>
      </c>
      <c r="D1189">
        <v>5</v>
      </c>
      <c r="E1189" s="112">
        <v>46404</v>
      </c>
      <c r="F1189" s="112">
        <v>46408</v>
      </c>
      <c r="G1189" s="113">
        <v>0</v>
      </c>
      <c r="H1189" s="113">
        <v>0</v>
      </c>
      <c r="I1189">
        <v>3</v>
      </c>
    </row>
    <row r="1190" spans="1:9" x14ac:dyDescent="0.35">
      <c r="A1190" t="s">
        <v>3160</v>
      </c>
      <c r="C1190">
        <v>23</v>
      </c>
      <c r="D1190">
        <v>23</v>
      </c>
      <c r="E1190" s="112">
        <v>46349</v>
      </c>
      <c r="F1190" s="112">
        <v>46375</v>
      </c>
      <c r="G1190" s="113">
        <v>0</v>
      </c>
      <c r="H1190" s="113">
        <v>0</v>
      </c>
      <c r="I1190">
        <v>32</v>
      </c>
    </row>
    <row r="1191" spans="1:9" x14ac:dyDescent="0.35">
      <c r="A1191" t="s">
        <v>2262</v>
      </c>
      <c r="B1191" t="s">
        <v>1058</v>
      </c>
      <c r="C1191">
        <v>4</v>
      </c>
      <c r="D1191">
        <v>4</v>
      </c>
      <c r="E1191" s="112">
        <v>46349</v>
      </c>
      <c r="F1191" s="112">
        <v>46352</v>
      </c>
      <c r="G1191" s="113">
        <v>0</v>
      </c>
      <c r="H1191" s="113">
        <v>0</v>
      </c>
      <c r="I1191">
        <v>32</v>
      </c>
    </row>
    <row r="1192" spans="1:9" x14ac:dyDescent="0.35">
      <c r="A1192" t="s">
        <v>2263</v>
      </c>
      <c r="B1192" t="s">
        <v>1059</v>
      </c>
      <c r="C1192">
        <v>4</v>
      </c>
      <c r="D1192">
        <v>4</v>
      </c>
      <c r="E1192" s="112">
        <v>46354</v>
      </c>
      <c r="F1192" s="112">
        <v>46357</v>
      </c>
      <c r="G1192" s="113">
        <v>0</v>
      </c>
      <c r="H1192" s="113">
        <v>0</v>
      </c>
      <c r="I1192">
        <v>32</v>
      </c>
    </row>
    <row r="1193" spans="1:9" x14ac:dyDescent="0.35">
      <c r="A1193" t="s">
        <v>2264</v>
      </c>
      <c r="B1193" t="s">
        <v>1060</v>
      </c>
      <c r="C1193">
        <v>5</v>
      </c>
      <c r="D1193">
        <v>5</v>
      </c>
      <c r="E1193" s="112">
        <v>46358</v>
      </c>
      <c r="F1193" s="112">
        <v>46363</v>
      </c>
      <c r="G1193" s="113">
        <v>0</v>
      </c>
      <c r="H1193" s="113">
        <v>0</v>
      </c>
      <c r="I1193">
        <v>32</v>
      </c>
    </row>
    <row r="1194" spans="1:9" x14ac:dyDescent="0.35">
      <c r="A1194" t="s">
        <v>2265</v>
      </c>
      <c r="B1194" t="s">
        <v>1061</v>
      </c>
      <c r="C1194">
        <v>4</v>
      </c>
      <c r="D1194">
        <v>4</v>
      </c>
      <c r="E1194" s="112">
        <v>46364</v>
      </c>
      <c r="F1194" s="112">
        <v>46368</v>
      </c>
      <c r="G1194" s="113">
        <v>0</v>
      </c>
      <c r="H1194" s="113">
        <v>0</v>
      </c>
      <c r="I1194">
        <v>32</v>
      </c>
    </row>
    <row r="1195" spans="1:9" x14ac:dyDescent="0.35">
      <c r="A1195" t="s">
        <v>2266</v>
      </c>
      <c r="B1195" t="s">
        <v>1062</v>
      </c>
      <c r="C1195">
        <v>6</v>
      </c>
      <c r="D1195">
        <v>6</v>
      </c>
      <c r="E1195" s="112">
        <v>46369</v>
      </c>
      <c r="F1195" s="112">
        <v>46375</v>
      </c>
      <c r="G1195" s="113">
        <v>0</v>
      </c>
      <c r="H1195" s="113">
        <v>0</v>
      </c>
      <c r="I1195">
        <v>32</v>
      </c>
    </row>
    <row r="1196" spans="1:9" x14ac:dyDescent="0.35">
      <c r="A1196" t="s">
        <v>3161</v>
      </c>
      <c r="C1196">
        <v>57</v>
      </c>
      <c r="D1196">
        <v>38</v>
      </c>
      <c r="E1196" t="s">
        <v>2811</v>
      </c>
      <c r="F1196" s="112">
        <v>46369</v>
      </c>
      <c r="G1196" s="113">
        <v>0.36149999999999999</v>
      </c>
      <c r="H1196" s="22">
        <v>9.0399999999999994E-2</v>
      </c>
      <c r="I1196">
        <v>37</v>
      </c>
    </row>
    <row r="1197" spans="1:9" x14ac:dyDescent="0.35">
      <c r="A1197" t="s">
        <v>2267</v>
      </c>
      <c r="B1197" t="s">
        <v>1063</v>
      </c>
      <c r="C1197">
        <v>5</v>
      </c>
      <c r="D1197">
        <v>4</v>
      </c>
      <c r="E1197" t="s">
        <v>2811</v>
      </c>
      <c r="F1197" s="112">
        <v>46344</v>
      </c>
      <c r="G1197" s="113">
        <v>1</v>
      </c>
      <c r="H1197" s="113">
        <v>0.25</v>
      </c>
      <c r="I1197">
        <v>3</v>
      </c>
    </row>
    <row r="1198" spans="1:9" x14ac:dyDescent="0.35">
      <c r="A1198" t="s">
        <v>2269</v>
      </c>
      <c r="B1198" t="s">
        <v>1065</v>
      </c>
      <c r="C1198">
        <v>8</v>
      </c>
      <c r="D1198">
        <v>6</v>
      </c>
      <c r="E1198" t="s">
        <v>2811</v>
      </c>
      <c r="F1198" s="112">
        <v>46331</v>
      </c>
      <c r="G1198" s="113">
        <v>1</v>
      </c>
      <c r="H1198" s="113">
        <v>0.25</v>
      </c>
      <c r="I1198">
        <v>16</v>
      </c>
    </row>
    <row r="1199" spans="1:9" x14ac:dyDescent="0.35">
      <c r="A1199" t="s">
        <v>2268</v>
      </c>
      <c r="B1199" t="s">
        <v>1064</v>
      </c>
      <c r="C1199">
        <v>5</v>
      </c>
      <c r="D1199">
        <v>5</v>
      </c>
      <c r="E1199" s="112">
        <v>46345</v>
      </c>
      <c r="F1199" s="112">
        <v>46350</v>
      </c>
      <c r="G1199" s="113">
        <v>0</v>
      </c>
      <c r="H1199" s="113">
        <v>0</v>
      </c>
      <c r="I1199">
        <v>53</v>
      </c>
    </row>
    <row r="1200" spans="1:9" x14ac:dyDescent="0.35">
      <c r="A1200" t="s">
        <v>2270</v>
      </c>
      <c r="B1200" t="s">
        <v>1066</v>
      </c>
      <c r="C1200">
        <v>8</v>
      </c>
      <c r="D1200">
        <v>8</v>
      </c>
      <c r="E1200" s="112">
        <v>46349</v>
      </c>
      <c r="F1200" s="112">
        <v>46357</v>
      </c>
      <c r="G1200" s="113">
        <v>0</v>
      </c>
      <c r="H1200" s="113">
        <v>0</v>
      </c>
      <c r="I1200">
        <v>37</v>
      </c>
    </row>
    <row r="1201" spans="1:9" x14ac:dyDescent="0.35">
      <c r="A1201" t="s">
        <v>2271</v>
      </c>
      <c r="B1201" t="s">
        <v>1067</v>
      </c>
      <c r="C1201">
        <v>4</v>
      </c>
      <c r="D1201">
        <v>4</v>
      </c>
      <c r="E1201" s="112">
        <v>46354</v>
      </c>
      <c r="F1201" s="112">
        <v>46357</v>
      </c>
      <c r="G1201" s="113">
        <v>0</v>
      </c>
      <c r="H1201" s="113">
        <v>0</v>
      </c>
      <c r="I1201">
        <v>39</v>
      </c>
    </row>
    <row r="1202" spans="1:9" x14ac:dyDescent="0.35">
      <c r="A1202" t="s">
        <v>2272</v>
      </c>
      <c r="B1202" t="s">
        <v>1068</v>
      </c>
      <c r="C1202">
        <v>4</v>
      </c>
      <c r="D1202">
        <v>4</v>
      </c>
      <c r="E1202" s="112">
        <v>46365</v>
      </c>
      <c r="F1202" s="112">
        <v>46369</v>
      </c>
      <c r="G1202" s="113">
        <v>0</v>
      </c>
      <c r="H1202" s="113">
        <v>0</v>
      </c>
      <c r="I1202">
        <v>29</v>
      </c>
    </row>
    <row r="1203" spans="1:9" x14ac:dyDescent="0.35">
      <c r="A1203" t="s">
        <v>3162</v>
      </c>
      <c r="C1203">
        <v>8</v>
      </c>
      <c r="D1203">
        <v>8</v>
      </c>
      <c r="E1203" s="112">
        <v>46405</v>
      </c>
      <c r="F1203" s="112">
        <v>46413</v>
      </c>
      <c r="G1203" s="113">
        <v>0</v>
      </c>
      <c r="H1203" s="113">
        <v>0</v>
      </c>
      <c r="I1203">
        <v>-1</v>
      </c>
    </row>
    <row r="1204" spans="1:9" x14ac:dyDescent="0.35">
      <c r="A1204" t="s">
        <v>2273</v>
      </c>
      <c r="B1204" t="s">
        <v>1069</v>
      </c>
      <c r="C1204">
        <v>8</v>
      </c>
      <c r="D1204">
        <v>8</v>
      </c>
      <c r="E1204" s="112">
        <v>46405</v>
      </c>
      <c r="F1204" s="112">
        <v>46413</v>
      </c>
      <c r="G1204" s="113">
        <v>0</v>
      </c>
      <c r="H1204" s="113">
        <v>0</v>
      </c>
      <c r="I1204">
        <v>-1</v>
      </c>
    </row>
    <row r="1205" spans="1:9" x14ac:dyDescent="0.35">
      <c r="A1205" t="s">
        <v>3163</v>
      </c>
      <c r="C1205">
        <v>286</v>
      </c>
      <c r="D1205">
        <v>68</v>
      </c>
      <c r="E1205" t="s">
        <v>2725</v>
      </c>
      <c r="F1205" s="112">
        <v>46404</v>
      </c>
      <c r="G1205" s="22">
        <v>0.31130000000000002</v>
      </c>
      <c r="H1205" s="22">
        <v>0.68479999999999996</v>
      </c>
      <c r="I1205">
        <v>12</v>
      </c>
    </row>
    <row r="1206" spans="1:9" x14ac:dyDescent="0.35">
      <c r="A1206" t="s">
        <v>3164</v>
      </c>
      <c r="C1206">
        <v>12</v>
      </c>
      <c r="D1206">
        <v>0</v>
      </c>
      <c r="E1206" t="s">
        <v>2725</v>
      </c>
      <c r="F1206" t="s">
        <v>2780</v>
      </c>
      <c r="G1206" s="113">
        <v>1</v>
      </c>
      <c r="H1206" s="113">
        <v>1</v>
      </c>
    </row>
    <row r="1207" spans="1:9" x14ac:dyDescent="0.35">
      <c r="A1207" t="s">
        <v>2274</v>
      </c>
      <c r="B1207" t="s">
        <v>1016</v>
      </c>
      <c r="C1207">
        <v>12</v>
      </c>
      <c r="D1207">
        <v>0</v>
      </c>
      <c r="E1207" t="s">
        <v>2725</v>
      </c>
      <c r="F1207" t="s">
        <v>2780</v>
      </c>
      <c r="G1207" s="113">
        <v>1</v>
      </c>
      <c r="H1207" s="113">
        <v>1</v>
      </c>
    </row>
    <row r="1208" spans="1:9" x14ac:dyDescent="0.35">
      <c r="A1208" t="s">
        <v>3165</v>
      </c>
      <c r="C1208">
        <v>196</v>
      </c>
      <c r="D1208">
        <v>1</v>
      </c>
      <c r="E1208" t="s">
        <v>2787</v>
      </c>
      <c r="F1208" s="112">
        <v>46326</v>
      </c>
      <c r="G1208" s="113">
        <v>0.58120000000000005</v>
      </c>
      <c r="H1208" s="22">
        <v>0.94430000000000003</v>
      </c>
      <c r="I1208">
        <v>58</v>
      </c>
    </row>
    <row r="1209" spans="1:9" x14ac:dyDescent="0.35">
      <c r="A1209" t="s">
        <v>2275</v>
      </c>
      <c r="B1209" t="s">
        <v>1017</v>
      </c>
      <c r="C1209">
        <v>10</v>
      </c>
      <c r="D1209">
        <v>0</v>
      </c>
      <c r="E1209" t="s">
        <v>2787</v>
      </c>
      <c r="F1209" t="s">
        <v>2746</v>
      </c>
      <c r="G1209" s="113">
        <v>1</v>
      </c>
      <c r="H1209" s="113">
        <v>1</v>
      </c>
    </row>
    <row r="1210" spans="1:9" x14ac:dyDescent="0.35">
      <c r="A1210" t="s">
        <v>2278</v>
      </c>
      <c r="B1210" t="s">
        <v>1019</v>
      </c>
      <c r="C1210">
        <v>10</v>
      </c>
      <c r="D1210">
        <v>0</v>
      </c>
      <c r="E1210" t="s">
        <v>2734</v>
      </c>
      <c r="F1210" t="s">
        <v>2723</v>
      </c>
      <c r="G1210" s="113">
        <v>0</v>
      </c>
      <c r="H1210" s="113">
        <v>1</v>
      </c>
    </row>
    <row r="1211" spans="1:9" x14ac:dyDescent="0.35">
      <c r="A1211" t="s">
        <v>2276</v>
      </c>
      <c r="B1211" t="s">
        <v>1018</v>
      </c>
      <c r="C1211">
        <v>14</v>
      </c>
      <c r="D1211">
        <v>0</v>
      </c>
      <c r="E1211" t="s">
        <v>2734</v>
      </c>
      <c r="F1211" t="s">
        <v>2804</v>
      </c>
      <c r="G1211" s="113">
        <v>0</v>
      </c>
      <c r="H1211" s="113">
        <v>1</v>
      </c>
    </row>
    <row r="1212" spans="1:9" x14ac:dyDescent="0.35">
      <c r="A1212" t="s">
        <v>2279</v>
      </c>
      <c r="B1212" t="s">
        <v>1020</v>
      </c>
      <c r="C1212">
        <v>4</v>
      </c>
      <c r="D1212">
        <v>0</v>
      </c>
      <c r="E1212" t="s">
        <v>2743</v>
      </c>
      <c r="F1212" t="s">
        <v>2740</v>
      </c>
      <c r="G1212" s="113">
        <v>0</v>
      </c>
      <c r="H1212" s="113">
        <v>1</v>
      </c>
    </row>
    <row r="1213" spans="1:9" x14ac:dyDescent="0.35">
      <c r="A1213" t="s">
        <v>2277</v>
      </c>
      <c r="B1213" t="s">
        <v>1072</v>
      </c>
      <c r="C1213">
        <v>10</v>
      </c>
      <c r="D1213">
        <v>1</v>
      </c>
      <c r="E1213" t="s">
        <v>2715</v>
      </c>
      <c r="F1213" s="112">
        <v>46326</v>
      </c>
      <c r="G1213" s="113">
        <v>1</v>
      </c>
      <c r="H1213" s="113">
        <v>0.9</v>
      </c>
      <c r="I1213">
        <v>58</v>
      </c>
    </row>
    <row r="1214" spans="1:9" x14ac:dyDescent="0.35">
      <c r="A1214" t="s">
        <v>3166</v>
      </c>
      <c r="C1214">
        <v>243</v>
      </c>
      <c r="D1214">
        <v>3</v>
      </c>
      <c r="E1214" t="s">
        <v>2743</v>
      </c>
      <c r="F1214" s="112">
        <v>46328</v>
      </c>
      <c r="G1214" s="113">
        <v>0.1187</v>
      </c>
      <c r="H1214" s="22">
        <v>0.99280000000000002</v>
      </c>
      <c r="I1214">
        <v>63</v>
      </c>
    </row>
    <row r="1215" spans="1:9" x14ac:dyDescent="0.35">
      <c r="A1215" t="s">
        <v>2280</v>
      </c>
      <c r="B1215" t="s">
        <v>1073</v>
      </c>
      <c r="C1215">
        <v>4</v>
      </c>
      <c r="D1215">
        <v>0</v>
      </c>
      <c r="E1215" t="s">
        <v>2743</v>
      </c>
      <c r="F1215" t="s">
        <v>2740</v>
      </c>
      <c r="G1215" s="113">
        <v>0</v>
      </c>
      <c r="H1215" s="113">
        <v>1</v>
      </c>
    </row>
    <row r="1216" spans="1:9" x14ac:dyDescent="0.35">
      <c r="A1216" t="s">
        <v>2281</v>
      </c>
      <c r="B1216" t="s">
        <v>1074</v>
      </c>
      <c r="C1216">
        <v>7</v>
      </c>
      <c r="D1216">
        <v>0</v>
      </c>
      <c r="E1216" t="s">
        <v>2743</v>
      </c>
      <c r="F1216" t="s">
        <v>2750</v>
      </c>
      <c r="G1216" s="113">
        <v>0</v>
      </c>
      <c r="H1216" s="113">
        <v>1</v>
      </c>
    </row>
    <row r="1217" spans="1:9" x14ac:dyDescent="0.35">
      <c r="A1217" t="s">
        <v>2282</v>
      </c>
      <c r="B1217" t="s">
        <v>1075</v>
      </c>
      <c r="C1217">
        <v>14</v>
      </c>
      <c r="D1217">
        <v>0</v>
      </c>
      <c r="E1217" t="s">
        <v>2749</v>
      </c>
      <c r="F1217" t="s">
        <v>2717</v>
      </c>
      <c r="G1217" s="113">
        <v>0</v>
      </c>
      <c r="H1217" s="113">
        <v>1</v>
      </c>
    </row>
    <row r="1218" spans="1:9" x14ac:dyDescent="0.35">
      <c r="A1218" t="s">
        <v>2283</v>
      </c>
      <c r="B1218" t="s">
        <v>1076</v>
      </c>
      <c r="C1218">
        <v>4</v>
      </c>
      <c r="D1218">
        <v>0</v>
      </c>
      <c r="E1218" t="s">
        <v>2744</v>
      </c>
      <c r="F1218" t="s">
        <v>2717</v>
      </c>
      <c r="G1218" s="113">
        <v>0</v>
      </c>
      <c r="H1218" s="113">
        <v>1</v>
      </c>
    </row>
    <row r="1219" spans="1:9" x14ac:dyDescent="0.35">
      <c r="A1219" t="s">
        <v>2285</v>
      </c>
      <c r="B1219" t="s">
        <v>1078</v>
      </c>
      <c r="C1219">
        <v>14</v>
      </c>
      <c r="D1219">
        <v>0</v>
      </c>
      <c r="E1219" t="s">
        <v>2770</v>
      </c>
      <c r="F1219" t="s">
        <v>2745</v>
      </c>
      <c r="G1219" s="113">
        <v>0</v>
      </c>
      <c r="H1219" s="113">
        <v>1</v>
      </c>
    </row>
    <row r="1220" spans="1:9" x14ac:dyDescent="0.35">
      <c r="A1220" t="s">
        <v>2284</v>
      </c>
      <c r="B1220" t="s">
        <v>1077</v>
      </c>
      <c r="C1220">
        <v>7</v>
      </c>
      <c r="D1220">
        <v>0</v>
      </c>
      <c r="E1220" t="s">
        <v>2770</v>
      </c>
      <c r="F1220" t="s">
        <v>2765</v>
      </c>
      <c r="G1220" s="113">
        <v>0</v>
      </c>
      <c r="H1220" s="113">
        <v>1</v>
      </c>
    </row>
    <row r="1221" spans="1:9" x14ac:dyDescent="0.35">
      <c r="A1221" t="s">
        <v>2286</v>
      </c>
      <c r="B1221" t="s">
        <v>1026</v>
      </c>
      <c r="C1221">
        <v>10</v>
      </c>
      <c r="D1221">
        <v>0</v>
      </c>
      <c r="E1221" t="s">
        <v>2715</v>
      </c>
      <c r="F1221" t="s">
        <v>2745</v>
      </c>
      <c r="G1221" s="113">
        <v>1</v>
      </c>
      <c r="H1221" s="113">
        <v>1</v>
      </c>
    </row>
    <row r="1222" spans="1:9" x14ac:dyDescent="0.35">
      <c r="A1222" t="s">
        <v>2288</v>
      </c>
      <c r="B1222" t="s">
        <v>1079</v>
      </c>
      <c r="C1222">
        <v>7</v>
      </c>
      <c r="D1222">
        <v>3</v>
      </c>
      <c r="E1222" t="s">
        <v>2811</v>
      </c>
      <c r="F1222" s="112">
        <v>46328</v>
      </c>
      <c r="G1222" s="113">
        <v>1</v>
      </c>
      <c r="H1222" s="113">
        <v>0.7</v>
      </c>
      <c r="I1222">
        <v>63</v>
      </c>
    </row>
    <row r="1223" spans="1:9" x14ac:dyDescent="0.35">
      <c r="A1223" t="s">
        <v>2287</v>
      </c>
      <c r="B1223" t="s">
        <v>1027</v>
      </c>
      <c r="C1223">
        <v>14</v>
      </c>
      <c r="D1223">
        <v>0</v>
      </c>
      <c r="E1223" t="s">
        <v>2811</v>
      </c>
      <c r="F1223" t="s">
        <v>2814</v>
      </c>
      <c r="G1223" s="113">
        <v>1</v>
      </c>
      <c r="H1223" s="113">
        <v>1</v>
      </c>
    </row>
    <row r="1224" spans="1:9" x14ac:dyDescent="0.35">
      <c r="A1224" t="s">
        <v>3167</v>
      </c>
      <c r="C1224">
        <v>4</v>
      </c>
      <c r="D1224">
        <v>4</v>
      </c>
      <c r="E1224" s="112">
        <v>46329</v>
      </c>
      <c r="F1224" s="112">
        <v>46333</v>
      </c>
      <c r="G1224" s="113">
        <v>0</v>
      </c>
      <c r="H1224" s="113">
        <v>0</v>
      </c>
      <c r="I1224">
        <v>73</v>
      </c>
    </row>
    <row r="1225" spans="1:9" x14ac:dyDescent="0.35">
      <c r="A1225" t="s">
        <v>2289</v>
      </c>
      <c r="B1225" t="s">
        <v>1080</v>
      </c>
      <c r="C1225">
        <v>4</v>
      </c>
      <c r="D1225">
        <v>4</v>
      </c>
      <c r="E1225" s="112">
        <v>46329</v>
      </c>
      <c r="F1225" s="112">
        <v>46333</v>
      </c>
      <c r="G1225" s="113">
        <v>0</v>
      </c>
      <c r="H1225" s="113">
        <v>0</v>
      </c>
      <c r="I1225">
        <v>73</v>
      </c>
    </row>
    <row r="1226" spans="1:9" x14ac:dyDescent="0.35">
      <c r="A1226" t="s">
        <v>3168</v>
      </c>
      <c r="C1226">
        <v>4</v>
      </c>
      <c r="D1226">
        <v>4</v>
      </c>
      <c r="E1226" s="112">
        <v>46329</v>
      </c>
      <c r="F1226" s="112">
        <v>46333</v>
      </c>
      <c r="G1226" s="113">
        <v>0</v>
      </c>
      <c r="H1226" s="113">
        <v>0</v>
      </c>
      <c r="I1226">
        <v>73</v>
      </c>
    </row>
    <row r="1227" spans="1:9" x14ac:dyDescent="0.35">
      <c r="A1227" t="s">
        <v>2290</v>
      </c>
      <c r="B1227" t="s">
        <v>1081</v>
      </c>
      <c r="C1227">
        <v>4</v>
      </c>
      <c r="D1227">
        <v>4</v>
      </c>
      <c r="E1227" s="112">
        <v>46329</v>
      </c>
      <c r="F1227" s="112">
        <v>46333</v>
      </c>
      <c r="G1227" s="113">
        <v>0</v>
      </c>
      <c r="H1227" s="113">
        <v>0</v>
      </c>
      <c r="I1227">
        <v>73</v>
      </c>
    </row>
    <row r="1228" spans="1:9" x14ac:dyDescent="0.35">
      <c r="A1228" t="s">
        <v>3169</v>
      </c>
      <c r="C1228">
        <v>139</v>
      </c>
      <c r="D1228">
        <v>7</v>
      </c>
      <c r="E1228" t="s">
        <v>2743</v>
      </c>
      <c r="F1228" s="112">
        <v>46333</v>
      </c>
      <c r="G1228" s="113">
        <v>0.12790000000000001</v>
      </c>
      <c r="H1228" s="22">
        <v>0.91049999999999998</v>
      </c>
      <c r="I1228">
        <v>59</v>
      </c>
    </row>
    <row r="1229" spans="1:9" x14ac:dyDescent="0.35">
      <c r="A1229" t="s">
        <v>2291</v>
      </c>
      <c r="B1229" t="s">
        <v>1082</v>
      </c>
      <c r="C1229">
        <v>5</v>
      </c>
      <c r="D1229">
        <v>0</v>
      </c>
      <c r="E1229" t="s">
        <v>2743</v>
      </c>
      <c r="F1229" t="s">
        <v>2750</v>
      </c>
      <c r="G1229" s="113">
        <v>0</v>
      </c>
      <c r="H1229" s="113">
        <v>1</v>
      </c>
    </row>
    <row r="1230" spans="1:9" x14ac:dyDescent="0.35">
      <c r="A1230" t="s">
        <v>2292</v>
      </c>
      <c r="B1230" t="s">
        <v>1083</v>
      </c>
      <c r="C1230">
        <v>5</v>
      </c>
      <c r="D1230">
        <v>0</v>
      </c>
      <c r="E1230" t="s">
        <v>2770</v>
      </c>
      <c r="F1230" t="s">
        <v>2745</v>
      </c>
      <c r="G1230" s="113">
        <v>0</v>
      </c>
      <c r="H1230" s="113">
        <v>1</v>
      </c>
    </row>
    <row r="1231" spans="1:9" x14ac:dyDescent="0.35">
      <c r="A1231" t="s">
        <v>2293</v>
      </c>
      <c r="B1231" t="s">
        <v>1084</v>
      </c>
      <c r="C1231">
        <v>10</v>
      </c>
      <c r="D1231">
        <v>7</v>
      </c>
      <c r="E1231" t="s">
        <v>2815</v>
      </c>
      <c r="F1231" s="112">
        <v>46333</v>
      </c>
      <c r="G1231" s="113">
        <v>1</v>
      </c>
      <c r="H1231" s="113">
        <v>0.3</v>
      </c>
      <c r="I1231">
        <v>59</v>
      </c>
    </row>
    <row r="1232" spans="1:9" x14ac:dyDescent="0.35">
      <c r="A1232" t="s">
        <v>3170</v>
      </c>
      <c r="C1232">
        <v>162</v>
      </c>
      <c r="D1232">
        <v>68</v>
      </c>
      <c r="E1232" t="s">
        <v>2714</v>
      </c>
      <c r="F1232" s="112">
        <v>46404</v>
      </c>
      <c r="G1232" s="113">
        <v>0</v>
      </c>
      <c r="H1232" s="22">
        <v>5.4600000000000003E-2</v>
      </c>
      <c r="I1232">
        <v>7</v>
      </c>
    </row>
    <row r="1233" spans="1:9" x14ac:dyDescent="0.35">
      <c r="A1233" t="s">
        <v>2294</v>
      </c>
      <c r="B1233" t="s">
        <v>1085</v>
      </c>
      <c r="C1233">
        <v>6</v>
      </c>
      <c r="D1233">
        <v>4</v>
      </c>
      <c r="E1233" t="s">
        <v>2714</v>
      </c>
      <c r="F1233" s="112">
        <v>46329</v>
      </c>
      <c r="G1233" s="113">
        <v>0</v>
      </c>
      <c r="H1233" s="113">
        <v>0.3</v>
      </c>
      <c r="I1233">
        <v>49</v>
      </c>
    </row>
    <row r="1234" spans="1:9" x14ac:dyDescent="0.35">
      <c r="A1234" t="s">
        <v>2295</v>
      </c>
      <c r="B1234" t="s">
        <v>1086</v>
      </c>
      <c r="C1234">
        <v>8</v>
      </c>
      <c r="D1234">
        <v>8</v>
      </c>
      <c r="E1234" s="112">
        <v>46345</v>
      </c>
      <c r="F1234" s="112">
        <v>46354</v>
      </c>
      <c r="G1234" s="113">
        <v>0</v>
      </c>
      <c r="H1234" s="113">
        <v>0</v>
      </c>
      <c r="I1234">
        <v>36</v>
      </c>
    </row>
    <row r="1235" spans="1:9" x14ac:dyDescent="0.35">
      <c r="A1235" t="s">
        <v>2296</v>
      </c>
      <c r="B1235" t="s">
        <v>1087</v>
      </c>
      <c r="C1235">
        <v>6</v>
      </c>
      <c r="D1235">
        <v>6</v>
      </c>
      <c r="E1235" s="112">
        <v>46355</v>
      </c>
      <c r="F1235" s="112">
        <v>46361</v>
      </c>
      <c r="G1235" s="113">
        <v>0</v>
      </c>
      <c r="H1235" s="113">
        <v>0</v>
      </c>
      <c r="I1235">
        <v>36</v>
      </c>
    </row>
    <row r="1236" spans="1:9" x14ac:dyDescent="0.35">
      <c r="A1236" t="s">
        <v>2297</v>
      </c>
      <c r="B1236" t="s">
        <v>1088</v>
      </c>
      <c r="C1236">
        <v>8</v>
      </c>
      <c r="D1236">
        <v>8</v>
      </c>
      <c r="E1236" s="112">
        <v>46396</v>
      </c>
      <c r="F1236" s="112">
        <v>46404</v>
      </c>
      <c r="G1236" s="113">
        <v>0</v>
      </c>
      <c r="H1236" s="113">
        <v>0</v>
      </c>
      <c r="I1236">
        <v>7</v>
      </c>
    </row>
    <row r="1237" spans="1:9" x14ac:dyDescent="0.35">
      <c r="A1237" t="s">
        <v>3171</v>
      </c>
      <c r="C1237">
        <v>4</v>
      </c>
      <c r="D1237">
        <v>4</v>
      </c>
      <c r="E1237" s="112">
        <v>46333</v>
      </c>
      <c r="F1237" s="112">
        <v>46336</v>
      </c>
      <c r="G1237" s="113">
        <v>0</v>
      </c>
      <c r="H1237" s="113">
        <v>0</v>
      </c>
      <c r="I1237">
        <v>65</v>
      </c>
    </row>
    <row r="1238" spans="1:9" x14ac:dyDescent="0.35">
      <c r="A1238" t="s">
        <v>2298</v>
      </c>
      <c r="B1238" t="s">
        <v>1090</v>
      </c>
      <c r="C1238">
        <v>4</v>
      </c>
      <c r="D1238">
        <v>4</v>
      </c>
      <c r="E1238" s="112">
        <v>46333</v>
      </c>
      <c r="F1238" s="112">
        <v>46336</v>
      </c>
      <c r="G1238" s="113">
        <v>0</v>
      </c>
      <c r="H1238" s="113">
        <v>0</v>
      </c>
      <c r="I1238">
        <v>65</v>
      </c>
    </row>
    <row r="1239" spans="1:9" x14ac:dyDescent="0.35">
      <c r="A1239" t="s">
        <v>3172</v>
      </c>
      <c r="C1239">
        <v>23</v>
      </c>
      <c r="D1239">
        <v>23</v>
      </c>
      <c r="E1239" s="112">
        <v>46378</v>
      </c>
      <c r="F1239" s="112">
        <v>46404</v>
      </c>
      <c r="G1239" s="22">
        <v>0</v>
      </c>
      <c r="H1239" s="113">
        <v>0</v>
      </c>
      <c r="I1239">
        <v>7</v>
      </c>
    </row>
    <row r="1240" spans="1:9" x14ac:dyDescent="0.35">
      <c r="A1240" t="s">
        <v>2299</v>
      </c>
      <c r="B1240" t="s">
        <v>1050</v>
      </c>
      <c r="C1240">
        <v>5</v>
      </c>
      <c r="D1240">
        <v>5</v>
      </c>
      <c r="E1240" s="112">
        <v>46378</v>
      </c>
      <c r="F1240" s="112">
        <v>46383</v>
      </c>
      <c r="G1240" s="113">
        <v>0</v>
      </c>
      <c r="H1240" s="113">
        <v>0</v>
      </c>
      <c r="I1240">
        <v>25</v>
      </c>
    </row>
    <row r="1241" spans="1:9" x14ac:dyDescent="0.35">
      <c r="A1241" t="s">
        <v>2300</v>
      </c>
      <c r="B1241" t="s">
        <v>1057</v>
      </c>
      <c r="C1241">
        <v>7</v>
      </c>
      <c r="D1241">
        <v>7</v>
      </c>
      <c r="E1241" s="112">
        <v>46397</v>
      </c>
      <c r="F1241" s="112">
        <v>46404</v>
      </c>
      <c r="G1241" s="113">
        <v>0</v>
      </c>
      <c r="H1241" s="113">
        <v>0</v>
      </c>
      <c r="I1241">
        <v>7</v>
      </c>
    </row>
    <row r="1242" spans="1:9" x14ac:dyDescent="0.35">
      <c r="A1242" t="s">
        <v>3173</v>
      </c>
      <c r="C1242">
        <v>98</v>
      </c>
      <c r="D1242">
        <v>38</v>
      </c>
      <c r="E1242" t="s">
        <v>2771</v>
      </c>
      <c r="F1242" s="112">
        <v>46369</v>
      </c>
      <c r="G1242" s="113">
        <v>0.6</v>
      </c>
      <c r="H1242" s="113">
        <v>0.18</v>
      </c>
      <c r="I1242">
        <v>37</v>
      </c>
    </row>
    <row r="1243" spans="1:9" x14ac:dyDescent="0.35">
      <c r="A1243" t="s">
        <v>2301</v>
      </c>
      <c r="B1243" t="s">
        <v>1065</v>
      </c>
      <c r="C1243">
        <v>10</v>
      </c>
      <c r="D1243">
        <v>7</v>
      </c>
      <c r="E1243" t="s">
        <v>2771</v>
      </c>
      <c r="F1243" s="112">
        <v>46333</v>
      </c>
      <c r="G1243" s="113">
        <v>1</v>
      </c>
      <c r="H1243" s="113">
        <v>0.3</v>
      </c>
      <c r="I1243">
        <v>68</v>
      </c>
    </row>
    <row r="1244" spans="1:9" x14ac:dyDescent="0.35">
      <c r="A1244" t="s">
        <v>2302</v>
      </c>
      <c r="B1244" t="s">
        <v>1066</v>
      </c>
      <c r="C1244">
        <v>10</v>
      </c>
      <c r="D1244">
        <v>10</v>
      </c>
      <c r="E1244" s="112">
        <v>46358</v>
      </c>
      <c r="F1244" s="112">
        <v>46369</v>
      </c>
      <c r="G1244" s="113">
        <v>0</v>
      </c>
      <c r="H1244" s="113">
        <v>0</v>
      </c>
      <c r="I1244">
        <v>37</v>
      </c>
    </row>
    <row r="1245" spans="1:9" x14ac:dyDescent="0.35">
      <c r="A1245" t="s">
        <v>3174</v>
      </c>
      <c r="C1245">
        <v>33</v>
      </c>
      <c r="D1245">
        <v>33</v>
      </c>
      <c r="E1245" s="112">
        <v>46365</v>
      </c>
      <c r="F1245" s="112">
        <v>46403</v>
      </c>
      <c r="G1245" s="113">
        <v>0</v>
      </c>
      <c r="H1245" s="113">
        <v>0</v>
      </c>
      <c r="I1245">
        <v>13</v>
      </c>
    </row>
    <row r="1246" spans="1:9" x14ac:dyDescent="0.35">
      <c r="A1246" t="s">
        <v>3175</v>
      </c>
      <c r="C1246">
        <v>8</v>
      </c>
      <c r="D1246">
        <v>8</v>
      </c>
      <c r="E1246" s="112">
        <v>46365</v>
      </c>
      <c r="F1246" s="112">
        <v>46373</v>
      </c>
      <c r="G1246" s="113">
        <v>0</v>
      </c>
      <c r="H1246" s="113">
        <v>0</v>
      </c>
      <c r="I1246">
        <v>3</v>
      </c>
    </row>
    <row r="1247" spans="1:9" x14ac:dyDescent="0.35">
      <c r="A1247" t="s">
        <v>2303</v>
      </c>
      <c r="B1247" t="s">
        <v>1094</v>
      </c>
      <c r="C1247">
        <v>8</v>
      </c>
      <c r="D1247">
        <v>8</v>
      </c>
      <c r="E1247" s="112">
        <v>46365</v>
      </c>
      <c r="F1247" s="112">
        <v>46373</v>
      </c>
      <c r="G1247" s="113">
        <v>0</v>
      </c>
      <c r="H1247" s="113">
        <v>0</v>
      </c>
      <c r="I1247">
        <v>3</v>
      </c>
    </row>
    <row r="1248" spans="1:9" x14ac:dyDescent="0.35">
      <c r="A1248" t="s">
        <v>3176</v>
      </c>
      <c r="C1248">
        <v>25</v>
      </c>
      <c r="D1248">
        <v>25</v>
      </c>
      <c r="E1248" s="112">
        <v>46375</v>
      </c>
      <c r="F1248" s="112">
        <v>46403</v>
      </c>
      <c r="G1248" s="113">
        <v>0</v>
      </c>
      <c r="H1248" s="113">
        <v>0</v>
      </c>
      <c r="I1248">
        <v>13</v>
      </c>
    </row>
    <row r="1249" spans="1:9" x14ac:dyDescent="0.35">
      <c r="A1249" t="s">
        <v>2304</v>
      </c>
      <c r="B1249" t="s">
        <v>1095</v>
      </c>
      <c r="C1249">
        <v>10</v>
      </c>
      <c r="D1249">
        <v>10</v>
      </c>
      <c r="E1249" s="112">
        <v>46375</v>
      </c>
      <c r="F1249" s="112">
        <v>46385</v>
      </c>
      <c r="G1249" s="113">
        <v>0</v>
      </c>
      <c r="H1249" s="113">
        <v>0</v>
      </c>
      <c r="I1249">
        <v>3</v>
      </c>
    </row>
    <row r="1250" spans="1:9" x14ac:dyDescent="0.35">
      <c r="A1250" t="s">
        <v>2305</v>
      </c>
      <c r="B1250" t="s">
        <v>1096</v>
      </c>
      <c r="C1250">
        <v>4</v>
      </c>
      <c r="D1250">
        <v>4</v>
      </c>
      <c r="E1250" s="112">
        <v>46386</v>
      </c>
      <c r="F1250" s="112">
        <v>46390</v>
      </c>
      <c r="G1250" s="113">
        <v>0</v>
      </c>
      <c r="H1250" s="113">
        <v>0</v>
      </c>
      <c r="I1250">
        <v>3</v>
      </c>
    </row>
    <row r="1251" spans="1:9" x14ac:dyDescent="0.35">
      <c r="A1251" t="s">
        <v>2306</v>
      </c>
      <c r="B1251" t="s">
        <v>1097</v>
      </c>
      <c r="C1251">
        <v>5</v>
      </c>
      <c r="D1251">
        <v>5</v>
      </c>
      <c r="E1251" s="112">
        <v>46386</v>
      </c>
      <c r="F1251" s="112">
        <v>46391</v>
      </c>
      <c r="G1251" s="113">
        <v>0</v>
      </c>
      <c r="H1251" s="113">
        <v>0</v>
      </c>
      <c r="I1251">
        <v>23</v>
      </c>
    </row>
    <row r="1252" spans="1:9" x14ac:dyDescent="0.35">
      <c r="A1252" t="s">
        <v>2307</v>
      </c>
      <c r="B1252" t="s">
        <v>1098</v>
      </c>
      <c r="C1252">
        <v>6</v>
      </c>
      <c r="D1252">
        <v>6</v>
      </c>
      <c r="E1252" s="112">
        <v>46391</v>
      </c>
      <c r="F1252" s="112">
        <v>46397</v>
      </c>
      <c r="G1252" s="113">
        <v>0</v>
      </c>
      <c r="H1252" s="113">
        <v>0</v>
      </c>
      <c r="I1252">
        <v>13</v>
      </c>
    </row>
    <row r="1253" spans="1:9" x14ac:dyDescent="0.35">
      <c r="A1253" t="s">
        <v>2308</v>
      </c>
      <c r="B1253" t="s">
        <v>1099</v>
      </c>
      <c r="C1253">
        <v>5</v>
      </c>
      <c r="D1253">
        <v>5</v>
      </c>
      <c r="E1253" s="112">
        <v>46398</v>
      </c>
      <c r="F1253" s="112">
        <v>46403</v>
      </c>
      <c r="G1253" s="113">
        <v>0</v>
      </c>
      <c r="H1253" s="113">
        <v>0</v>
      </c>
      <c r="I1253">
        <v>13</v>
      </c>
    </row>
    <row r="1254" spans="1:9" x14ac:dyDescent="0.35">
      <c r="A1254" t="s">
        <v>3177</v>
      </c>
      <c r="C1254">
        <v>382</v>
      </c>
      <c r="D1254">
        <v>139</v>
      </c>
      <c r="E1254" t="s">
        <v>2807</v>
      </c>
      <c r="F1254" s="112">
        <v>46491</v>
      </c>
      <c r="G1254" s="22">
        <v>6.6199999999999995E-2</v>
      </c>
      <c r="H1254" s="22">
        <v>0.33119999999999999</v>
      </c>
      <c r="I1254">
        <v>-34</v>
      </c>
    </row>
    <row r="1255" spans="1:9" x14ac:dyDescent="0.35">
      <c r="A1255" t="s">
        <v>3178</v>
      </c>
      <c r="C1255">
        <v>382</v>
      </c>
      <c r="D1255">
        <v>139</v>
      </c>
      <c r="E1255" t="s">
        <v>2807</v>
      </c>
      <c r="F1255" s="112">
        <v>46491</v>
      </c>
      <c r="G1255" s="22">
        <v>1.1299999999999999E-2</v>
      </c>
      <c r="H1255" s="22">
        <v>0.31979999999999997</v>
      </c>
      <c r="I1255">
        <v>-34</v>
      </c>
    </row>
    <row r="1256" spans="1:9" x14ac:dyDescent="0.35">
      <c r="A1256" t="s">
        <v>3179</v>
      </c>
      <c r="C1256">
        <v>325</v>
      </c>
      <c r="D1256">
        <v>128</v>
      </c>
      <c r="E1256" t="s">
        <v>2761</v>
      </c>
      <c r="F1256" s="112">
        <v>46478</v>
      </c>
      <c r="G1256" s="22">
        <v>6.7699999999999996E-2</v>
      </c>
      <c r="H1256" s="22">
        <v>0.20680000000000001</v>
      </c>
      <c r="I1256">
        <v>-23</v>
      </c>
    </row>
    <row r="1257" spans="1:9" x14ac:dyDescent="0.35">
      <c r="A1257" t="s">
        <v>2317</v>
      </c>
      <c r="B1257" t="s">
        <v>1110</v>
      </c>
      <c r="C1257">
        <v>7</v>
      </c>
      <c r="D1257">
        <v>3</v>
      </c>
      <c r="E1257" t="s">
        <v>2761</v>
      </c>
      <c r="F1257" s="112">
        <v>46328</v>
      </c>
      <c r="G1257" s="113">
        <v>0</v>
      </c>
      <c r="H1257" s="113">
        <v>0.9</v>
      </c>
      <c r="I1257">
        <v>-4</v>
      </c>
    </row>
    <row r="1258" spans="1:9" x14ac:dyDescent="0.35">
      <c r="A1258" t="s">
        <v>2326</v>
      </c>
      <c r="B1258" t="s">
        <v>1119</v>
      </c>
      <c r="C1258">
        <v>7</v>
      </c>
      <c r="D1258">
        <v>3</v>
      </c>
      <c r="E1258" t="s">
        <v>2761</v>
      </c>
      <c r="F1258" s="112">
        <v>46328</v>
      </c>
      <c r="G1258" s="113">
        <v>0</v>
      </c>
      <c r="H1258" s="113">
        <v>0.9</v>
      </c>
      <c r="I1258">
        <v>33</v>
      </c>
    </row>
    <row r="1259" spans="1:9" x14ac:dyDescent="0.35">
      <c r="A1259" t="s">
        <v>2359</v>
      </c>
      <c r="B1259" t="s">
        <v>1152</v>
      </c>
      <c r="C1259">
        <v>6</v>
      </c>
      <c r="D1259">
        <v>5</v>
      </c>
      <c r="E1259" t="s">
        <v>2782</v>
      </c>
      <c r="F1259" s="112">
        <v>46452</v>
      </c>
      <c r="G1259" s="113">
        <v>0</v>
      </c>
      <c r="H1259" s="113">
        <v>0.2</v>
      </c>
      <c r="I1259">
        <v>-13</v>
      </c>
    </row>
    <row r="1260" spans="1:9" x14ac:dyDescent="0.35">
      <c r="A1260" t="s">
        <v>2357</v>
      </c>
      <c r="B1260" t="s">
        <v>1150</v>
      </c>
      <c r="C1260">
        <v>6</v>
      </c>
      <c r="D1260">
        <v>5</v>
      </c>
      <c r="E1260" t="s">
        <v>2782</v>
      </c>
      <c r="F1260" s="112">
        <v>46442</v>
      </c>
      <c r="G1260" s="22">
        <v>0</v>
      </c>
      <c r="H1260" s="113">
        <v>0.2</v>
      </c>
      <c r="I1260">
        <v>-5</v>
      </c>
    </row>
    <row r="1261" spans="1:9" x14ac:dyDescent="0.35">
      <c r="A1261" t="s">
        <v>2355</v>
      </c>
      <c r="B1261" t="s">
        <v>1148</v>
      </c>
      <c r="C1261">
        <v>6</v>
      </c>
      <c r="D1261">
        <v>5</v>
      </c>
      <c r="E1261" t="s">
        <v>2782</v>
      </c>
      <c r="F1261" s="112">
        <v>46432</v>
      </c>
      <c r="G1261" s="113">
        <v>0</v>
      </c>
      <c r="H1261" s="113">
        <v>0.2</v>
      </c>
      <c r="I1261">
        <v>3</v>
      </c>
    </row>
    <row r="1262" spans="1:9" x14ac:dyDescent="0.35">
      <c r="A1262" t="s">
        <v>2346</v>
      </c>
      <c r="B1262" t="s">
        <v>1139</v>
      </c>
      <c r="C1262">
        <v>6</v>
      </c>
      <c r="D1262">
        <v>5</v>
      </c>
      <c r="E1262" t="s">
        <v>2727</v>
      </c>
      <c r="F1262" s="112">
        <v>46404</v>
      </c>
      <c r="G1262" s="113">
        <v>0</v>
      </c>
      <c r="H1262" s="113">
        <v>0.2</v>
      </c>
      <c r="I1262">
        <v>27</v>
      </c>
    </row>
    <row r="1263" spans="1:9" x14ac:dyDescent="0.35">
      <c r="A1263" t="s">
        <v>2315</v>
      </c>
      <c r="B1263" t="s">
        <v>1108</v>
      </c>
      <c r="C1263">
        <v>10</v>
      </c>
      <c r="D1263">
        <v>3</v>
      </c>
      <c r="E1263" t="s">
        <v>2735</v>
      </c>
      <c r="F1263" s="112">
        <v>46328</v>
      </c>
      <c r="G1263" s="113">
        <v>0</v>
      </c>
      <c r="H1263" s="113">
        <v>0.85</v>
      </c>
      <c r="I1263">
        <v>-71</v>
      </c>
    </row>
    <row r="1264" spans="1:9" x14ac:dyDescent="0.35">
      <c r="A1264" t="s">
        <v>2316</v>
      </c>
      <c r="B1264" t="s">
        <v>1109</v>
      </c>
      <c r="C1264">
        <v>10</v>
      </c>
      <c r="D1264">
        <v>3</v>
      </c>
      <c r="E1264" t="s">
        <v>2754</v>
      </c>
      <c r="F1264" s="112">
        <v>46328</v>
      </c>
      <c r="G1264" s="113">
        <v>0</v>
      </c>
      <c r="H1264" s="113">
        <v>0.85</v>
      </c>
      <c r="I1264">
        <v>-71</v>
      </c>
    </row>
    <row r="1265" spans="1:9" x14ac:dyDescent="0.35">
      <c r="A1265" t="s">
        <v>2362</v>
      </c>
      <c r="B1265" t="s">
        <v>1155</v>
      </c>
      <c r="C1265">
        <v>6</v>
      </c>
      <c r="D1265">
        <v>5</v>
      </c>
      <c r="E1265" t="s">
        <v>2754</v>
      </c>
      <c r="F1265" s="112">
        <v>46464</v>
      </c>
      <c r="G1265" s="113">
        <v>0</v>
      </c>
      <c r="H1265" s="113">
        <v>0.2</v>
      </c>
      <c r="I1265">
        <v>-21</v>
      </c>
    </row>
    <row r="1266" spans="1:9" x14ac:dyDescent="0.35">
      <c r="A1266" t="s">
        <v>2361</v>
      </c>
      <c r="B1266" t="s">
        <v>1154</v>
      </c>
      <c r="C1266">
        <v>6</v>
      </c>
      <c r="D1266">
        <v>5</v>
      </c>
      <c r="E1266" t="s">
        <v>2754</v>
      </c>
      <c r="F1266" s="112">
        <v>46452</v>
      </c>
      <c r="G1266" s="113">
        <v>0</v>
      </c>
      <c r="H1266" s="113">
        <v>0.2</v>
      </c>
      <c r="I1266">
        <v>-13</v>
      </c>
    </row>
    <row r="1267" spans="1:9" x14ac:dyDescent="0.35">
      <c r="A1267" t="s">
        <v>2353</v>
      </c>
      <c r="B1267" t="s">
        <v>1146</v>
      </c>
      <c r="C1267">
        <v>6</v>
      </c>
      <c r="D1267">
        <v>5</v>
      </c>
      <c r="E1267" t="s">
        <v>2754</v>
      </c>
      <c r="F1267" s="112">
        <v>46422</v>
      </c>
      <c r="G1267" s="113">
        <v>0</v>
      </c>
      <c r="H1267" s="113">
        <v>0.2</v>
      </c>
      <c r="I1267">
        <v>11</v>
      </c>
    </row>
    <row r="1268" spans="1:9" x14ac:dyDescent="0.35">
      <c r="A1268" t="s">
        <v>2331</v>
      </c>
      <c r="B1268" t="s">
        <v>1124</v>
      </c>
      <c r="C1268">
        <v>7</v>
      </c>
      <c r="D1268">
        <v>3</v>
      </c>
      <c r="E1268" t="s">
        <v>2754</v>
      </c>
      <c r="F1268" s="112">
        <v>46328</v>
      </c>
      <c r="G1268" s="113">
        <v>0</v>
      </c>
      <c r="H1268" s="113">
        <v>0.9</v>
      </c>
      <c r="I1268">
        <v>33</v>
      </c>
    </row>
    <row r="1269" spans="1:9" x14ac:dyDescent="0.35">
      <c r="A1269" t="s">
        <v>2309</v>
      </c>
      <c r="B1269" t="s">
        <v>1102</v>
      </c>
      <c r="C1269">
        <v>10</v>
      </c>
      <c r="D1269">
        <v>3</v>
      </c>
      <c r="E1269" t="s">
        <v>2829</v>
      </c>
      <c r="F1269" s="112">
        <v>46328</v>
      </c>
      <c r="G1269" s="113">
        <v>0</v>
      </c>
      <c r="H1269" s="113">
        <v>0.85</v>
      </c>
      <c r="I1269">
        <v>-71</v>
      </c>
    </row>
    <row r="1270" spans="1:9" x14ac:dyDescent="0.35">
      <c r="A1270" t="s">
        <v>2311</v>
      </c>
      <c r="B1270" t="s">
        <v>1104</v>
      </c>
      <c r="C1270">
        <v>10</v>
      </c>
      <c r="D1270">
        <v>3</v>
      </c>
      <c r="E1270" t="s">
        <v>2830</v>
      </c>
      <c r="F1270" s="112">
        <v>46328</v>
      </c>
      <c r="G1270" s="113">
        <v>0</v>
      </c>
      <c r="H1270" s="113">
        <v>0.85</v>
      </c>
      <c r="I1270">
        <v>-71</v>
      </c>
    </row>
    <row r="1271" spans="1:9" x14ac:dyDescent="0.35">
      <c r="A1271" t="s">
        <v>2312</v>
      </c>
      <c r="B1271" t="s">
        <v>1105</v>
      </c>
      <c r="C1271">
        <v>10</v>
      </c>
      <c r="D1271">
        <v>3</v>
      </c>
      <c r="E1271" t="s">
        <v>2763</v>
      </c>
      <c r="F1271" s="112">
        <v>46328</v>
      </c>
      <c r="G1271" s="113">
        <v>0</v>
      </c>
      <c r="H1271" s="113">
        <v>0.85</v>
      </c>
      <c r="I1271">
        <v>-71</v>
      </c>
    </row>
    <row r="1272" spans="1:9" x14ac:dyDescent="0.35">
      <c r="A1272" t="s">
        <v>2313</v>
      </c>
      <c r="B1272" t="s">
        <v>1106</v>
      </c>
      <c r="C1272">
        <v>10</v>
      </c>
      <c r="D1272">
        <v>3</v>
      </c>
      <c r="E1272" t="s">
        <v>2831</v>
      </c>
      <c r="F1272" s="112">
        <v>46328</v>
      </c>
      <c r="G1272" s="113">
        <v>0</v>
      </c>
      <c r="H1272" s="113">
        <v>0.85</v>
      </c>
      <c r="I1272">
        <v>-71</v>
      </c>
    </row>
    <row r="1273" spans="1:9" x14ac:dyDescent="0.35">
      <c r="A1273" t="s">
        <v>2314</v>
      </c>
      <c r="B1273" t="s">
        <v>1107</v>
      </c>
      <c r="C1273">
        <v>10</v>
      </c>
      <c r="D1273">
        <v>3</v>
      </c>
      <c r="E1273" t="s">
        <v>2716</v>
      </c>
      <c r="F1273" s="112">
        <v>46328</v>
      </c>
      <c r="G1273" s="113">
        <v>0</v>
      </c>
      <c r="H1273" s="113">
        <v>0.85</v>
      </c>
      <c r="I1273">
        <v>-71</v>
      </c>
    </row>
    <row r="1274" spans="1:9" x14ac:dyDescent="0.35">
      <c r="A1274" t="s">
        <v>2310</v>
      </c>
      <c r="B1274" t="s">
        <v>1103</v>
      </c>
      <c r="C1274">
        <v>10</v>
      </c>
      <c r="D1274">
        <v>3</v>
      </c>
      <c r="E1274" t="s">
        <v>2739</v>
      </c>
      <c r="F1274" s="112">
        <v>46328</v>
      </c>
      <c r="G1274" s="113">
        <v>0</v>
      </c>
      <c r="H1274" s="113">
        <v>0.85</v>
      </c>
      <c r="I1274">
        <v>-71</v>
      </c>
    </row>
    <row r="1275" spans="1:9" x14ac:dyDescent="0.35">
      <c r="A1275" t="s">
        <v>2319</v>
      </c>
      <c r="B1275" t="s">
        <v>1112</v>
      </c>
      <c r="C1275">
        <v>10</v>
      </c>
      <c r="D1275">
        <v>3</v>
      </c>
      <c r="E1275" t="s">
        <v>2743</v>
      </c>
      <c r="F1275" s="112">
        <v>46328</v>
      </c>
      <c r="G1275" s="113">
        <v>0</v>
      </c>
      <c r="H1275" s="113">
        <v>0.85</v>
      </c>
      <c r="I1275">
        <v>-71</v>
      </c>
    </row>
    <row r="1276" spans="1:9" x14ac:dyDescent="0.35">
      <c r="A1276" t="s">
        <v>2318</v>
      </c>
      <c r="B1276" t="s">
        <v>1111</v>
      </c>
      <c r="C1276">
        <v>10</v>
      </c>
      <c r="D1276">
        <v>3</v>
      </c>
      <c r="E1276" t="s">
        <v>2743</v>
      </c>
      <c r="F1276" s="112">
        <v>46328</v>
      </c>
      <c r="G1276" s="113">
        <v>0</v>
      </c>
      <c r="H1276" s="113">
        <v>0.85</v>
      </c>
      <c r="I1276">
        <v>-61</v>
      </c>
    </row>
    <row r="1277" spans="1:9" x14ac:dyDescent="0.35">
      <c r="A1277" t="s">
        <v>2322</v>
      </c>
      <c r="B1277" t="s">
        <v>1115</v>
      </c>
      <c r="C1277">
        <v>10</v>
      </c>
      <c r="D1277">
        <v>3</v>
      </c>
      <c r="E1277" t="s">
        <v>2715</v>
      </c>
      <c r="F1277" s="112">
        <v>46328</v>
      </c>
      <c r="G1277" s="113">
        <v>1</v>
      </c>
      <c r="H1277" s="113">
        <v>0.85</v>
      </c>
      <c r="I1277">
        <v>-61</v>
      </c>
    </row>
    <row r="1278" spans="1:9" x14ac:dyDescent="0.35">
      <c r="A1278" t="s">
        <v>2320</v>
      </c>
      <c r="B1278" t="s">
        <v>1113</v>
      </c>
      <c r="C1278">
        <v>7</v>
      </c>
      <c r="D1278">
        <v>3</v>
      </c>
      <c r="E1278" t="s">
        <v>2715</v>
      </c>
      <c r="F1278" s="112">
        <v>46328</v>
      </c>
      <c r="G1278" s="113">
        <v>1</v>
      </c>
      <c r="H1278" s="113">
        <v>0.9</v>
      </c>
      <c r="I1278">
        <v>3</v>
      </c>
    </row>
    <row r="1279" spans="1:9" x14ac:dyDescent="0.35">
      <c r="A1279" t="s">
        <v>2324</v>
      </c>
      <c r="B1279" t="s">
        <v>1117</v>
      </c>
      <c r="C1279">
        <v>7</v>
      </c>
      <c r="D1279">
        <v>3</v>
      </c>
      <c r="E1279" t="s">
        <v>2715</v>
      </c>
      <c r="F1279" s="112">
        <v>46328</v>
      </c>
      <c r="G1279" s="113">
        <v>1</v>
      </c>
      <c r="H1279" s="113">
        <v>0.9</v>
      </c>
      <c r="I1279">
        <v>10</v>
      </c>
    </row>
    <row r="1280" spans="1:9" x14ac:dyDescent="0.35">
      <c r="A1280" t="s">
        <v>2330</v>
      </c>
      <c r="B1280" t="s">
        <v>1123</v>
      </c>
      <c r="C1280">
        <v>7</v>
      </c>
      <c r="D1280">
        <v>3</v>
      </c>
      <c r="E1280" t="s">
        <v>2715</v>
      </c>
      <c r="F1280" s="112">
        <v>46328</v>
      </c>
      <c r="G1280" s="113">
        <v>1</v>
      </c>
      <c r="H1280" s="113">
        <v>0.9</v>
      </c>
      <c r="I1280">
        <v>33</v>
      </c>
    </row>
    <row r="1281" spans="1:9" x14ac:dyDescent="0.35">
      <c r="A1281" t="s">
        <v>2332</v>
      </c>
      <c r="B1281" t="s">
        <v>1125</v>
      </c>
      <c r="C1281">
        <v>7</v>
      </c>
      <c r="D1281">
        <v>3</v>
      </c>
      <c r="E1281" t="s">
        <v>2715</v>
      </c>
      <c r="F1281" s="112">
        <v>46328</v>
      </c>
      <c r="G1281" s="113">
        <v>1</v>
      </c>
      <c r="H1281" s="113">
        <v>0.9</v>
      </c>
      <c r="I1281">
        <v>33</v>
      </c>
    </row>
    <row r="1282" spans="1:9" x14ac:dyDescent="0.35">
      <c r="A1282" t="s">
        <v>2334</v>
      </c>
      <c r="B1282" t="s">
        <v>1127</v>
      </c>
      <c r="C1282">
        <v>7</v>
      </c>
      <c r="D1282">
        <v>3</v>
      </c>
      <c r="E1282" t="s">
        <v>2715</v>
      </c>
      <c r="F1282" s="112">
        <v>46328</v>
      </c>
      <c r="G1282" s="113">
        <v>1</v>
      </c>
      <c r="H1282" s="113">
        <v>0.9</v>
      </c>
      <c r="I1282">
        <v>33</v>
      </c>
    </row>
    <row r="1283" spans="1:9" x14ac:dyDescent="0.35">
      <c r="A1283" t="s">
        <v>2336</v>
      </c>
      <c r="B1283" t="s">
        <v>1129</v>
      </c>
      <c r="C1283">
        <v>7</v>
      </c>
      <c r="D1283">
        <v>3</v>
      </c>
      <c r="E1283" t="s">
        <v>2715</v>
      </c>
      <c r="F1283" s="112">
        <v>46340</v>
      </c>
      <c r="G1283" s="113">
        <v>1</v>
      </c>
      <c r="H1283" s="113">
        <v>0.9</v>
      </c>
      <c r="I1283">
        <v>40</v>
      </c>
    </row>
    <row r="1284" spans="1:9" x14ac:dyDescent="0.35">
      <c r="A1284" t="s">
        <v>2335</v>
      </c>
      <c r="B1284" t="s">
        <v>1128</v>
      </c>
      <c r="C1284">
        <v>7</v>
      </c>
      <c r="D1284">
        <v>3</v>
      </c>
      <c r="E1284" t="s">
        <v>2715</v>
      </c>
      <c r="F1284" s="112">
        <v>46328</v>
      </c>
      <c r="G1284" s="113">
        <v>1</v>
      </c>
      <c r="H1284" s="113">
        <v>0.9</v>
      </c>
      <c r="I1284">
        <v>43</v>
      </c>
    </row>
    <row r="1285" spans="1:9" x14ac:dyDescent="0.35">
      <c r="A1285" t="s">
        <v>2339</v>
      </c>
      <c r="B1285" t="s">
        <v>1132</v>
      </c>
      <c r="C1285">
        <v>7</v>
      </c>
      <c r="D1285">
        <v>0</v>
      </c>
      <c r="E1285" t="s">
        <v>2715</v>
      </c>
      <c r="F1285" t="s">
        <v>2745</v>
      </c>
      <c r="G1285" s="113">
        <v>1</v>
      </c>
      <c r="H1285" s="113">
        <v>1</v>
      </c>
    </row>
    <row r="1286" spans="1:9" x14ac:dyDescent="0.35">
      <c r="A1286" t="s">
        <v>2323</v>
      </c>
      <c r="B1286" t="s">
        <v>1116</v>
      </c>
      <c r="C1286">
        <v>10</v>
      </c>
      <c r="D1286">
        <v>3</v>
      </c>
      <c r="E1286" t="s">
        <v>2771</v>
      </c>
      <c r="F1286" s="112">
        <v>46328</v>
      </c>
      <c r="G1286" s="113">
        <v>1</v>
      </c>
      <c r="H1286" s="113">
        <v>0.85</v>
      </c>
      <c r="I1286">
        <v>-71</v>
      </c>
    </row>
    <row r="1287" spans="1:9" x14ac:dyDescent="0.35">
      <c r="A1287" t="s">
        <v>2365</v>
      </c>
      <c r="B1287" t="s">
        <v>1158</v>
      </c>
      <c r="C1287">
        <v>6</v>
      </c>
      <c r="D1287">
        <v>5</v>
      </c>
      <c r="E1287" t="s">
        <v>2771</v>
      </c>
      <c r="F1287" s="112">
        <v>46471</v>
      </c>
      <c r="G1287" s="113">
        <v>0</v>
      </c>
      <c r="H1287" s="113">
        <v>0.2</v>
      </c>
      <c r="I1287">
        <v>-33</v>
      </c>
    </row>
    <row r="1288" spans="1:9" x14ac:dyDescent="0.35">
      <c r="A1288" t="s">
        <v>2367</v>
      </c>
      <c r="B1288" t="s">
        <v>1160</v>
      </c>
      <c r="C1288">
        <v>6</v>
      </c>
      <c r="D1288">
        <v>5</v>
      </c>
      <c r="E1288" t="s">
        <v>2771</v>
      </c>
      <c r="F1288" s="112">
        <v>46478</v>
      </c>
      <c r="G1288" s="113">
        <v>0</v>
      </c>
      <c r="H1288" s="113">
        <v>0.2</v>
      </c>
      <c r="I1288">
        <v>-33</v>
      </c>
    </row>
    <row r="1289" spans="1:9" x14ac:dyDescent="0.35">
      <c r="A1289" t="s">
        <v>2363</v>
      </c>
      <c r="B1289" t="s">
        <v>1156</v>
      </c>
      <c r="C1289">
        <v>6</v>
      </c>
      <c r="D1289">
        <v>5</v>
      </c>
      <c r="E1289" t="s">
        <v>2771</v>
      </c>
      <c r="F1289" s="112">
        <v>46464</v>
      </c>
      <c r="G1289" s="113">
        <v>0</v>
      </c>
      <c r="H1289" s="113">
        <v>0.2</v>
      </c>
      <c r="I1289">
        <v>-21</v>
      </c>
    </row>
    <row r="1290" spans="1:9" x14ac:dyDescent="0.35">
      <c r="A1290" t="s">
        <v>2351</v>
      </c>
      <c r="B1290" t="s">
        <v>1144</v>
      </c>
      <c r="C1290">
        <v>6</v>
      </c>
      <c r="D1290">
        <v>5</v>
      </c>
      <c r="E1290" t="s">
        <v>2771</v>
      </c>
      <c r="F1290" s="112">
        <v>46413</v>
      </c>
      <c r="G1290" s="113">
        <v>1</v>
      </c>
      <c r="H1290" s="113">
        <v>0.2</v>
      </c>
      <c r="I1290">
        <v>19</v>
      </c>
    </row>
    <row r="1291" spans="1:9" x14ac:dyDescent="0.35">
      <c r="A1291" t="s">
        <v>2333</v>
      </c>
      <c r="B1291" t="s">
        <v>1126</v>
      </c>
      <c r="C1291">
        <v>7</v>
      </c>
      <c r="D1291">
        <v>3</v>
      </c>
      <c r="E1291" t="s">
        <v>2771</v>
      </c>
      <c r="F1291" s="112">
        <v>46340</v>
      </c>
      <c r="G1291" s="113">
        <v>1</v>
      </c>
      <c r="H1291" s="113">
        <v>0.9</v>
      </c>
      <c r="I1291">
        <v>29</v>
      </c>
    </row>
    <row r="1292" spans="1:9" x14ac:dyDescent="0.35">
      <c r="A1292" t="s">
        <v>2340</v>
      </c>
      <c r="B1292" t="s">
        <v>1133</v>
      </c>
      <c r="C1292">
        <v>7</v>
      </c>
      <c r="D1292">
        <v>3</v>
      </c>
      <c r="E1292" t="s">
        <v>2771</v>
      </c>
      <c r="F1292" s="112">
        <v>46340</v>
      </c>
      <c r="G1292" s="113">
        <v>1</v>
      </c>
      <c r="H1292" s="113">
        <v>0.9</v>
      </c>
      <c r="I1292">
        <v>92</v>
      </c>
    </row>
    <row r="1293" spans="1:9" x14ac:dyDescent="0.35">
      <c r="A1293" t="s">
        <v>2329</v>
      </c>
      <c r="B1293" t="s">
        <v>1122</v>
      </c>
      <c r="C1293">
        <v>10</v>
      </c>
      <c r="D1293">
        <v>10</v>
      </c>
      <c r="E1293" s="112">
        <v>46329</v>
      </c>
      <c r="F1293" s="112">
        <v>46340</v>
      </c>
      <c r="G1293" s="113">
        <v>0</v>
      </c>
      <c r="H1293" s="113">
        <v>0</v>
      </c>
      <c r="I1293">
        <v>-71</v>
      </c>
    </row>
    <row r="1294" spans="1:9" x14ac:dyDescent="0.35">
      <c r="A1294" t="s">
        <v>2321</v>
      </c>
      <c r="B1294" t="s">
        <v>1114</v>
      </c>
      <c r="C1294">
        <v>7</v>
      </c>
      <c r="D1294">
        <v>7</v>
      </c>
      <c r="E1294" s="112">
        <v>46329</v>
      </c>
      <c r="F1294" s="112">
        <v>46336</v>
      </c>
      <c r="G1294" s="113">
        <v>0</v>
      </c>
      <c r="H1294" s="113">
        <v>0</v>
      </c>
      <c r="I1294">
        <v>-4</v>
      </c>
    </row>
    <row r="1295" spans="1:9" x14ac:dyDescent="0.35">
      <c r="A1295" t="s">
        <v>2325</v>
      </c>
      <c r="B1295" t="s">
        <v>1118</v>
      </c>
      <c r="C1295">
        <v>7</v>
      </c>
      <c r="D1295">
        <v>7</v>
      </c>
      <c r="E1295" s="112">
        <v>46337</v>
      </c>
      <c r="F1295" s="112">
        <v>46344</v>
      </c>
      <c r="G1295" s="113">
        <v>0</v>
      </c>
      <c r="H1295" s="113">
        <v>0</v>
      </c>
      <c r="I1295">
        <v>-4</v>
      </c>
    </row>
    <row r="1296" spans="1:9" x14ac:dyDescent="0.35">
      <c r="A1296" t="s">
        <v>2341</v>
      </c>
      <c r="B1296" t="s">
        <v>1134</v>
      </c>
      <c r="C1296">
        <v>7</v>
      </c>
      <c r="D1296">
        <v>7</v>
      </c>
      <c r="E1296" s="112">
        <v>46337</v>
      </c>
      <c r="F1296" s="112">
        <v>46344</v>
      </c>
      <c r="G1296" s="113">
        <v>0</v>
      </c>
      <c r="H1296" s="113">
        <v>0</v>
      </c>
      <c r="I1296">
        <v>29</v>
      </c>
    </row>
    <row r="1297" spans="1:9" x14ac:dyDescent="0.35">
      <c r="A1297" t="s">
        <v>2327</v>
      </c>
      <c r="B1297" t="s">
        <v>1120</v>
      </c>
      <c r="C1297">
        <v>7</v>
      </c>
      <c r="D1297">
        <v>7</v>
      </c>
      <c r="E1297" s="112">
        <v>46345</v>
      </c>
      <c r="F1297" s="112">
        <v>46352</v>
      </c>
      <c r="G1297" s="113">
        <v>0</v>
      </c>
      <c r="H1297" s="113">
        <v>0</v>
      </c>
      <c r="I1297">
        <v>-4</v>
      </c>
    </row>
    <row r="1298" spans="1:9" x14ac:dyDescent="0.35">
      <c r="A1298" t="s">
        <v>2344</v>
      </c>
      <c r="B1298" t="s">
        <v>1137</v>
      </c>
      <c r="C1298">
        <v>7</v>
      </c>
      <c r="D1298">
        <v>7</v>
      </c>
      <c r="E1298" s="112">
        <v>46345</v>
      </c>
      <c r="F1298" s="112">
        <v>46352</v>
      </c>
      <c r="G1298" s="113">
        <v>0</v>
      </c>
      <c r="H1298" s="113">
        <v>0</v>
      </c>
      <c r="I1298">
        <v>29</v>
      </c>
    </row>
    <row r="1299" spans="1:9" x14ac:dyDescent="0.35">
      <c r="A1299" t="s">
        <v>2328</v>
      </c>
      <c r="B1299" t="s">
        <v>1121</v>
      </c>
      <c r="C1299">
        <v>7</v>
      </c>
      <c r="D1299">
        <v>7</v>
      </c>
      <c r="E1299" s="112">
        <v>46345</v>
      </c>
      <c r="F1299" s="112">
        <v>46352</v>
      </c>
      <c r="G1299" s="113">
        <v>0</v>
      </c>
      <c r="H1299" s="113">
        <v>0</v>
      </c>
      <c r="I1299">
        <v>67</v>
      </c>
    </row>
    <row r="1300" spans="1:9" x14ac:dyDescent="0.35">
      <c r="A1300" t="s">
        <v>2343</v>
      </c>
      <c r="B1300" t="s">
        <v>1136</v>
      </c>
      <c r="C1300">
        <v>7</v>
      </c>
      <c r="D1300">
        <v>7</v>
      </c>
      <c r="E1300" s="112">
        <v>46345</v>
      </c>
      <c r="F1300" s="112">
        <v>46352</v>
      </c>
      <c r="G1300" s="113">
        <v>0</v>
      </c>
      <c r="H1300" s="113">
        <v>0</v>
      </c>
      <c r="I1300">
        <v>67</v>
      </c>
    </row>
    <row r="1301" spans="1:9" x14ac:dyDescent="0.35">
      <c r="A1301" t="s">
        <v>2342</v>
      </c>
      <c r="B1301" t="s">
        <v>1135</v>
      </c>
      <c r="C1301">
        <v>7</v>
      </c>
      <c r="D1301">
        <v>7</v>
      </c>
      <c r="E1301" s="112">
        <v>46345</v>
      </c>
      <c r="F1301" s="112">
        <v>46352</v>
      </c>
      <c r="G1301" s="113">
        <v>0</v>
      </c>
      <c r="H1301" s="113">
        <v>0</v>
      </c>
      <c r="I1301">
        <v>81</v>
      </c>
    </row>
    <row r="1302" spans="1:9" x14ac:dyDescent="0.35">
      <c r="A1302" t="s">
        <v>2348</v>
      </c>
      <c r="B1302" t="s">
        <v>1141</v>
      </c>
      <c r="C1302">
        <v>7</v>
      </c>
      <c r="D1302">
        <v>7</v>
      </c>
      <c r="E1302" s="112">
        <v>46354</v>
      </c>
      <c r="F1302" s="112">
        <v>46361</v>
      </c>
      <c r="G1302" s="113">
        <v>0</v>
      </c>
      <c r="H1302" s="113">
        <v>0</v>
      </c>
      <c r="I1302">
        <v>29</v>
      </c>
    </row>
    <row r="1303" spans="1:9" x14ac:dyDescent="0.35">
      <c r="A1303" t="s">
        <v>2337</v>
      </c>
      <c r="B1303" t="s">
        <v>1130</v>
      </c>
      <c r="C1303">
        <v>7</v>
      </c>
      <c r="D1303">
        <v>7</v>
      </c>
      <c r="E1303" s="112">
        <v>46354</v>
      </c>
      <c r="F1303" s="112">
        <v>46361</v>
      </c>
      <c r="G1303" s="113">
        <v>0</v>
      </c>
      <c r="H1303" s="113">
        <v>0</v>
      </c>
      <c r="I1303">
        <v>67</v>
      </c>
    </row>
    <row r="1304" spans="1:9" x14ac:dyDescent="0.35">
      <c r="A1304" t="s">
        <v>2347</v>
      </c>
      <c r="B1304" t="s">
        <v>1140</v>
      </c>
      <c r="C1304">
        <v>7</v>
      </c>
      <c r="D1304">
        <v>7</v>
      </c>
      <c r="E1304" s="112">
        <v>46354</v>
      </c>
      <c r="F1304" s="112">
        <v>46361</v>
      </c>
      <c r="G1304" s="113">
        <v>0</v>
      </c>
      <c r="H1304" s="113">
        <v>0</v>
      </c>
      <c r="I1304">
        <v>67</v>
      </c>
    </row>
    <row r="1305" spans="1:9" x14ac:dyDescent="0.35">
      <c r="A1305" t="s">
        <v>2338</v>
      </c>
      <c r="B1305" t="s">
        <v>1131</v>
      </c>
      <c r="C1305">
        <v>7</v>
      </c>
      <c r="D1305">
        <v>7</v>
      </c>
      <c r="E1305" s="112">
        <v>46362</v>
      </c>
      <c r="F1305" s="112">
        <v>46369</v>
      </c>
      <c r="G1305" s="113">
        <v>0</v>
      </c>
      <c r="H1305" s="113">
        <v>0</v>
      </c>
      <c r="I1305">
        <v>67</v>
      </c>
    </row>
    <row r="1306" spans="1:9" x14ac:dyDescent="0.35">
      <c r="A1306" t="s">
        <v>2350</v>
      </c>
      <c r="B1306" t="s">
        <v>1143</v>
      </c>
      <c r="C1306">
        <v>7</v>
      </c>
      <c r="D1306">
        <v>7</v>
      </c>
      <c r="E1306" s="112">
        <v>46362</v>
      </c>
      <c r="F1306" s="112">
        <v>46369</v>
      </c>
      <c r="G1306" s="113">
        <v>0</v>
      </c>
      <c r="H1306" s="113">
        <v>0</v>
      </c>
      <c r="I1306">
        <v>67</v>
      </c>
    </row>
    <row r="1307" spans="1:9" x14ac:dyDescent="0.35">
      <c r="A1307" t="s">
        <v>2345</v>
      </c>
      <c r="B1307" t="s">
        <v>1138</v>
      </c>
      <c r="C1307">
        <v>8</v>
      </c>
      <c r="D1307">
        <v>8</v>
      </c>
      <c r="E1307" s="112">
        <v>46396</v>
      </c>
      <c r="F1307" s="112">
        <v>46404</v>
      </c>
      <c r="G1307" s="113">
        <v>0</v>
      </c>
      <c r="H1307" s="113">
        <v>0</v>
      </c>
      <c r="I1307">
        <v>-48</v>
      </c>
    </row>
    <row r="1308" spans="1:9" x14ac:dyDescent="0.35">
      <c r="A1308" t="s">
        <v>2349</v>
      </c>
      <c r="B1308" t="s">
        <v>1142</v>
      </c>
      <c r="C1308">
        <v>8</v>
      </c>
      <c r="D1308">
        <v>8</v>
      </c>
      <c r="E1308" s="112">
        <v>46405</v>
      </c>
      <c r="F1308" s="112">
        <v>46413</v>
      </c>
      <c r="G1308" s="113">
        <v>0</v>
      </c>
      <c r="H1308" s="113">
        <v>0</v>
      </c>
      <c r="I1308">
        <v>-48</v>
      </c>
    </row>
    <row r="1309" spans="1:9" x14ac:dyDescent="0.35">
      <c r="A1309" t="s">
        <v>2352</v>
      </c>
      <c r="B1309" t="s">
        <v>1145</v>
      </c>
      <c r="C1309">
        <v>8</v>
      </c>
      <c r="D1309">
        <v>8</v>
      </c>
      <c r="E1309" s="112">
        <v>46414</v>
      </c>
      <c r="F1309" s="112">
        <v>46422</v>
      </c>
      <c r="G1309" s="113">
        <v>0</v>
      </c>
      <c r="H1309" s="113">
        <v>0</v>
      </c>
      <c r="I1309">
        <v>-48</v>
      </c>
    </row>
    <row r="1310" spans="1:9" x14ac:dyDescent="0.35">
      <c r="A1310" t="s">
        <v>2354</v>
      </c>
      <c r="B1310" t="s">
        <v>1147</v>
      </c>
      <c r="C1310">
        <v>8</v>
      </c>
      <c r="D1310">
        <v>8</v>
      </c>
      <c r="E1310" s="112">
        <v>46424</v>
      </c>
      <c r="F1310" s="112">
        <v>46432</v>
      </c>
      <c r="G1310" s="113">
        <v>0</v>
      </c>
      <c r="H1310" s="113">
        <v>0</v>
      </c>
      <c r="I1310">
        <v>-48</v>
      </c>
    </row>
    <row r="1311" spans="1:9" x14ac:dyDescent="0.35">
      <c r="A1311" t="s">
        <v>2356</v>
      </c>
      <c r="B1311" t="s">
        <v>1149</v>
      </c>
      <c r="C1311">
        <v>8</v>
      </c>
      <c r="D1311">
        <v>8</v>
      </c>
      <c r="E1311" s="112">
        <v>46433</v>
      </c>
      <c r="F1311" s="112">
        <v>46442</v>
      </c>
      <c r="G1311" s="113">
        <v>0</v>
      </c>
      <c r="H1311" s="113">
        <v>0</v>
      </c>
      <c r="I1311">
        <v>-48</v>
      </c>
    </row>
    <row r="1312" spans="1:9" x14ac:dyDescent="0.35">
      <c r="A1312" t="s">
        <v>2358</v>
      </c>
      <c r="B1312" t="s">
        <v>1151</v>
      </c>
      <c r="C1312">
        <v>8</v>
      </c>
      <c r="D1312">
        <v>8</v>
      </c>
      <c r="E1312" s="112">
        <v>46443</v>
      </c>
      <c r="F1312" s="112">
        <v>46452</v>
      </c>
      <c r="G1312" s="22">
        <v>0</v>
      </c>
      <c r="H1312" s="113">
        <v>0</v>
      </c>
      <c r="I1312">
        <v>-48</v>
      </c>
    </row>
    <row r="1313" spans="1:9" x14ac:dyDescent="0.35">
      <c r="A1313" t="s">
        <v>2360</v>
      </c>
      <c r="B1313" t="s">
        <v>1153</v>
      </c>
      <c r="C1313">
        <v>8</v>
      </c>
      <c r="D1313">
        <v>8</v>
      </c>
      <c r="E1313" s="112">
        <v>46453</v>
      </c>
      <c r="F1313" s="112">
        <v>46464</v>
      </c>
      <c r="G1313" s="113">
        <v>0</v>
      </c>
      <c r="H1313" s="113">
        <v>0</v>
      </c>
      <c r="I1313">
        <v>-48</v>
      </c>
    </row>
    <row r="1314" spans="1:9" x14ac:dyDescent="0.35">
      <c r="A1314" t="s">
        <v>2364</v>
      </c>
      <c r="B1314" t="s">
        <v>1157</v>
      </c>
      <c r="C1314">
        <v>6</v>
      </c>
      <c r="D1314">
        <v>6</v>
      </c>
      <c r="E1314" s="112">
        <v>46466</v>
      </c>
      <c r="F1314" s="112">
        <v>46471</v>
      </c>
      <c r="G1314" s="113">
        <v>0</v>
      </c>
      <c r="H1314" s="113">
        <v>0</v>
      </c>
      <c r="I1314">
        <v>-33</v>
      </c>
    </row>
    <row r="1315" spans="1:9" x14ac:dyDescent="0.35">
      <c r="A1315" t="s">
        <v>2366</v>
      </c>
      <c r="B1315" t="s">
        <v>1159</v>
      </c>
      <c r="C1315">
        <v>6</v>
      </c>
      <c r="D1315">
        <v>6</v>
      </c>
      <c r="E1315" s="112">
        <v>46473</v>
      </c>
      <c r="F1315" s="112">
        <v>46478</v>
      </c>
      <c r="G1315" s="113">
        <v>0</v>
      </c>
      <c r="H1315" s="113">
        <v>0</v>
      </c>
      <c r="I1315">
        <v>-33</v>
      </c>
    </row>
    <row r="1316" spans="1:9" x14ac:dyDescent="0.35">
      <c r="A1316" t="s">
        <v>3180</v>
      </c>
      <c r="C1316">
        <v>106</v>
      </c>
      <c r="D1316">
        <v>3</v>
      </c>
      <c r="E1316" t="s">
        <v>2832</v>
      </c>
      <c r="F1316" s="112">
        <v>46328</v>
      </c>
      <c r="G1316" s="22">
        <v>0</v>
      </c>
      <c r="H1316" s="22">
        <v>0.94710000000000005</v>
      </c>
      <c r="I1316">
        <v>65</v>
      </c>
    </row>
    <row r="1317" spans="1:9" x14ac:dyDescent="0.35">
      <c r="A1317" t="s">
        <v>2368</v>
      </c>
      <c r="B1317" t="s">
        <v>1162</v>
      </c>
      <c r="C1317">
        <v>10</v>
      </c>
      <c r="D1317">
        <v>0</v>
      </c>
      <c r="E1317" t="s">
        <v>2832</v>
      </c>
      <c r="F1317" t="s">
        <v>2757</v>
      </c>
      <c r="G1317" s="113">
        <v>0</v>
      </c>
      <c r="H1317" s="113">
        <v>1</v>
      </c>
    </row>
    <row r="1318" spans="1:9" x14ac:dyDescent="0.35">
      <c r="A1318" t="s">
        <v>2370</v>
      </c>
      <c r="B1318" t="s">
        <v>1164</v>
      </c>
      <c r="C1318">
        <v>15</v>
      </c>
      <c r="D1318">
        <v>0</v>
      </c>
      <c r="E1318" t="s">
        <v>2743</v>
      </c>
      <c r="F1318" t="s">
        <v>2750</v>
      </c>
      <c r="G1318" s="113">
        <v>0</v>
      </c>
      <c r="H1318" s="113">
        <v>1</v>
      </c>
    </row>
    <row r="1319" spans="1:9" x14ac:dyDescent="0.35">
      <c r="A1319" t="s">
        <v>2371</v>
      </c>
      <c r="B1319" t="s">
        <v>1165</v>
      </c>
      <c r="C1319">
        <v>14</v>
      </c>
      <c r="D1319">
        <v>0</v>
      </c>
      <c r="E1319" t="s">
        <v>2749</v>
      </c>
      <c r="F1319" t="s">
        <v>2765</v>
      </c>
      <c r="G1319" s="113">
        <v>0</v>
      </c>
      <c r="H1319" s="113">
        <v>1</v>
      </c>
    </row>
    <row r="1320" spans="1:9" x14ac:dyDescent="0.35">
      <c r="A1320" t="s">
        <v>2369</v>
      </c>
      <c r="B1320" t="s">
        <v>1163</v>
      </c>
      <c r="C1320">
        <v>14</v>
      </c>
      <c r="D1320">
        <v>0</v>
      </c>
      <c r="E1320" t="s">
        <v>2749</v>
      </c>
      <c r="F1320" t="s">
        <v>2750</v>
      </c>
      <c r="G1320" s="113">
        <v>0</v>
      </c>
      <c r="H1320" s="113">
        <v>1</v>
      </c>
    </row>
    <row r="1321" spans="1:9" x14ac:dyDescent="0.35">
      <c r="A1321" t="s">
        <v>2373</v>
      </c>
      <c r="B1321" t="s">
        <v>1167</v>
      </c>
      <c r="C1321">
        <v>14</v>
      </c>
      <c r="D1321">
        <v>3</v>
      </c>
      <c r="E1321" t="s">
        <v>2744</v>
      </c>
      <c r="F1321" s="112">
        <v>46328</v>
      </c>
      <c r="G1321" s="113">
        <v>0</v>
      </c>
      <c r="H1321" s="113">
        <v>0.9</v>
      </c>
      <c r="I1321">
        <v>65</v>
      </c>
    </row>
    <row r="1322" spans="1:9" x14ac:dyDescent="0.35">
      <c r="A1322" t="s">
        <v>2372</v>
      </c>
      <c r="B1322" t="s">
        <v>1166</v>
      </c>
      <c r="C1322">
        <v>10</v>
      </c>
      <c r="D1322">
        <v>3</v>
      </c>
      <c r="E1322" t="s">
        <v>2744</v>
      </c>
      <c r="F1322" s="112">
        <v>46328</v>
      </c>
      <c r="G1322" s="113">
        <v>0</v>
      </c>
      <c r="H1322" s="113">
        <v>0.95</v>
      </c>
      <c r="I1322">
        <v>65</v>
      </c>
    </row>
    <row r="1323" spans="1:9" x14ac:dyDescent="0.35">
      <c r="A1323" t="s">
        <v>2374</v>
      </c>
      <c r="B1323" t="s">
        <v>1168</v>
      </c>
      <c r="C1323">
        <v>15</v>
      </c>
      <c r="D1323">
        <v>3</v>
      </c>
      <c r="E1323" t="s">
        <v>2770</v>
      </c>
      <c r="F1323" s="112">
        <v>46328</v>
      </c>
      <c r="G1323" s="113">
        <v>0</v>
      </c>
      <c r="H1323" s="113">
        <v>0.9</v>
      </c>
      <c r="I1323">
        <v>65</v>
      </c>
    </row>
    <row r="1324" spans="1:9" x14ac:dyDescent="0.35">
      <c r="A1324" t="s">
        <v>2375</v>
      </c>
      <c r="B1324" t="s">
        <v>1169</v>
      </c>
      <c r="C1324">
        <v>14</v>
      </c>
      <c r="D1324">
        <v>3</v>
      </c>
      <c r="E1324" t="s">
        <v>2775</v>
      </c>
      <c r="F1324" s="112">
        <v>46328</v>
      </c>
      <c r="G1324" s="113">
        <v>0</v>
      </c>
      <c r="H1324" s="113">
        <v>0.8</v>
      </c>
      <c r="I1324">
        <v>65</v>
      </c>
    </row>
    <row r="1325" spans="1:9" x14ac:dyDescent="0.35">
      <c r="A1325" t="s">
        <v>3181</v>
      </c>
      <c r="C1325">
        <v>255</v>
      </c>
      <c r="D1325">
        <v>39</v>
      </c>
      <c r="E1325" t="s">
        <v>2807</v>
      </c>
      <c r="F1325" s="112">
        <v>46370</v>
      </c>
      <c r="G1325" s="22">
        <v>0</v>
      </c>
      <c r="H1325" s="22">
        <v>0.80500000000000005</v>
      </c>
      <c r="I1325">
        <v>29</v>
      </c>
    </row>
    <row r="1326" spans="1:9" x14ac:dyDescent="0.35">
      <c r="A1326" t="s">
        <v>2388</v>
      </c>
      <c r="B1326" t="s">
        <v>1183</v>
      </c>
      <c r="C1326">
        <v>10</v>
      </c>
      <c r="D1326">
        <v>0</v>
      </c>
      <c r="E1326" t="s">
        <v>2807</v>
      </c>
      <c r="F1326" t="s">
        <v>2765</v>
      </c>
      <c r="G1326" s="113">
        <v>0</v>
      </c>
      <c r="H1326" s="113">
        <v>1</v>
      </c>
    </row>
    <row r="1327" spans="1:9" x14ac:dyDescent="0.35">
      <c r="A1327" t="s">
        <v>2384</v>
      </c>
      <c r="B1327" t="s">
        <v>1179</v>
      </c>
      <c r="C1327">
        <v>10</v>
      </c>
      <c r="D1327">
        <v>0</v>
      </c>
      <c r="E1327" t="s">
        <v>2807</v>
      </c>
      <c r="F1327" t="s">
        <v>2765</v>
      </c>
      <c r="G1327" s="113">
        <v>0</v>
      </c>
      <c r="H1327" s="113">
        <v>1</v>
      </c>
    </row>
    <row r="1328" spans="1:9" x14ac:dyDescent="0.35">
      <c r="A1328" t="s">
        <v>2377</v>
      </c>
      <c r="B1328" t="s">
        <v>1172</v>
      </c>
      <c r="C1328">
        <v>12</v>
      </c>
      <c r="D1328">
        <v>0</v>
      </c>
      <c r="E1328" t="s">
        <v>2728</v>
      </c>
      <c r="F1328" t="s">
        <v>2742</v>
      </c>
      <c r="G1328" s="113">
        <v>0</v>
      </c>
      <c r="H1328" s="113">
        <v>1</v>
      </c>
    </row>
    <row r="1329" spans="1:9" x14ac:dyDescent="0.35">
      <c r="A1329" t="s">
        <v>2376</v>
      </c>
      <c r="B1329" t="s">
        <v>1171</v>
      </c>
      <c r="C1329">
        <v>10</v>
      </c>
      <c r="D1329">
        <v>0</v>
      </c>
      <c r="E1329" t="s">
        <v>2728</v>
      </c>
      <c r="F1329" t="s">
        <v>2746</v>
      </c>
      <c r="G1329" s="113">
        <v>0</v>
      </c>
      <c r="H1329" s="113">
        <v>1</v>
      </c>
    </row>
    <row r="1330" spans="1:9" x14ac:dyDescent="0.35">
      <c r="A1330" t="s">
        <v>2381</v>
      </c>
      <c r="B1330" t="s">
        <v>1176</v>
      </c>
      <c r="C1330">
        <v>12</v>
      </c>
      <c r="D1330">
        <v>0</v>
      </c>
      <c r="E1330" t="s">
        <v>2732</v>
      </c>
      <c r="F1330" t="s">
        <v>2750</v>
      </c>
      <c r="G1330" s="113">
        <v>0</v>
      </c>
      <c r="H1330" s="113">
        <v>1</v>
      </c>
    </row>
    <row r="1331" spans="1:9" x14ac:dyDescent="0.35">
      <c r="A1331" t="s">
        <v>2380</v>
      </c>
      <c r="B1331" t="s">
        <v>1175</v>
      </c>
      <c r="C1331">
        <v>10</v>
      </c>
      <c r="D1331">
        <v>0</v>
      </c>
      <c r="E1331" t="s">
        <v>2732</v>
      </c>
      <c r="F1331" t="s">
        <v>2733</v>
      </c>
      <c r="G1331" s="113">
        <v>0</v>
      </c>
      <c r="H1331" s="113">
        <v>1</v>
      </c>
    </row>
    <row r="1332" spans="1:9" x14ac:dyDescent="0.35">
      <c r="A1332" t="s">
        <v>2387</v>
      </c>
      <c r="B1332" t="s">
        <v>1182</v>
      </c>
      <c r="C1332">
        <v>14</v>
      </c>
      <c r="D1332">
        <v>3</v>
      </c>
      <c r="E1332" t="s">
        <v>2749</v>
      </c>
      <c r="F1332" s="112">
        <v>46328</v>
      </c>
      <c r="G1332" s="113">
        <v>0</v>
      </c>
      <c r="H1332" s="113">
        <v>0.95</v>
      </c>
      <c r="I1332">
        <v>51</v>
      </c>
    </row>
    <row r="1333" spans="1:9" x14ac:dyDescent="0.35">
      <c r="A1333" t="s">
        <v>2383</v>
      </c>
      <c r="B1333" t="s">
        <v>1178</v>
      </c>
      <c r="C1333">
        <v>14</v>
      </c>
      <c r="D1333">
        <v>0</v>
      </c>
      <c r="E1333" t="s">
        <v>2749</v>
      </c>
      <c r="F1333" t="s">
        <v>2803</v>
      </c>
      <c r="G1333" s="113">
        <v>0</v>
      </c>
      <c r="H1333" s="113">
        <v>1</v>
      </c>
    </row>
    <row r="1334" spans="1:9" x14ac:dyDescent="0.35">
      <c r="A1334" t="s">
        <v>2385</v>
      </c>
      <c r="B1334" t="s">
        <v>1180</v>
      </c>
      <c r="C1334">
        <v>12</v>
      </c>
      <c r="D1334">
        <v>0</v>
      </c>
      <c r="E1334" t="s">
        <v>2749</v>
      </c>
      <c r="F1334" t="s">
        <v>2745</v>
      </c>
      <c r="G1334" s="113">
        <v>0</v>
      </c>
      <c r="H1334" s="113">
        <v>1</v>
      </c>
    </row>
    <row r="1335" spans="1:9" x14ac:dyDescent="0.35">
      <c r="A1335" t="s">
        <v>2379</v>
      </c>
      <c r="B1335" t="s">
        <v>1174</v>
      </c>
      <c r="C1335">
        <v>14</v>
      </c>
      <c r="D1335">
        <v>0</v>
      </c>
      <c r="E1335" t="s">
        <v>2749</v>
      </c>
      <c r="F1335" t="s">
        <v>2803</v>
      </c>
      <c r="G1335" s="113">
        <v>0</v>
      </c>
      <c r="H1335" s="113">
        <v>1</v>
      </c>
    </row>
    <row r="1336" spans="1:9" x14ac:dyDescent="0.35">
      <c r="A1336" t="s">
        <v>2378</v>
      </c>
      <c r="B1336" t="s">
        <v>1173</v>
      </c>
      <c r="C1336">
        <v>12</v>
      </c>
      <c r="D1336">
        <v>0</v>
      </c>
      <c r="E1336" t="s">
        <v>2749</v>
      </c>
      <c r="F1336" t="s">
        <v>2798</v>
      </c>
      <c r="G1336" s="113">
        <v>0</v>
      </c>
      <c r="H1336" s="113">
        <v>1</v>
      </c>
    </row>
    <row r="1337" spans="1:9" x14ac:dyDescent="0.35">
      <c r="A1337" t="s">
        <v>2382</v>
      </c>
      <c r="B1337" t="s">
        <v>1177</v>
      </c>
      <c r="C1337">
        <v>12</v>
      </c>
      <c r="D1337">
        <v>0</v>
      </c>
      <c r="E1337" t="s">
        <v>2749</v>
      </c>
      <c r="F1337" t="s">
        <v>2798</v>
      </c>
      <c r="G1337" s="113">
        <v>0</v>
      </c>
      <c r="H1337" s="113">
        <v>1</v>
      </c>
    </row>
    <row r="1338" spans="1:9" x14ac:dyDescent="0.35">
      <c r="A1338" t="s">
        <v>2386</v>
      </c>
      <c r="B1338" t="s">
        <v>1181</v>
      </c>
      <c r="C1338">
        <v>12</v>
      </c>
      <c r="D1338">
        <v>0</v>
      </c>
      <c r="E1338" t="s">
        <v>2749</v>
      </c>
      <c r="F1338" t="s">
        <v>2798</v>
      </c>
      <c r="G1338" s="113">
        <v>0</v>
      </c>
      <c r="H1338" s="113">
        <v>1</v>
      </c>
    </row>
    <row r="1339" spans="1:9" x14ac:dyDescent="0.35">
      <c r="A1339" t="s">
        <v>2389</v>
      </c>
      <c r="B1339" t="s">
        <v>1184</v>
      </c>
      <c r="C1339">
        <v>12</v>
      </c>
      <c r="D1339">
        <v>3</v>
      </c>
      <c r="E1339" t="s">
        <v>2770</v>
      </c>
      <c r="F1339" s="112">
        <v>46328</v>
      </c>
      <c r="G1339" s="113">
        <v>0</v>
      </c>
      <c r="H1339" s="113">
        <v>0.9</v>
      </c>
      <c r="I1339">
        <v>51</v>
      </c>
    </row>
    <row r="1340" spans="1:9" x14ac:dyDescent="0.35">
      <c r="A1340" t="s">
        <v>2390</v>
      </c>
      <c r="B1340" t="s">
        <v>1185</v>
      </c>
      <c r="C1340">
        <v>12</v>
      </c>
      <c r="D1340">
        <v>3</v>
      </c>
      <c r="E1340" t="s">
        <v>2770</v>
      </c>
      <c r="F1340" s="112">
        <v>46328</v>
      </c>
      <c r="G1340" s="113">
        <v>0</v>
      </c>
      <c r="H1340" s="113">
        <v>0.95</v>
      </c>
      <c r="I1340">
        <v>51</v>
      </c>
    </row>
    <row r="1341" spans="1:9" x14ac:dyDescent="0.35">
      <c r="A1341" t="s">
        <v>2393</v>
      </c>
      <c r="B1341" t="s">
        <v>1188</v>
      </c>
      <c r="C1341">
        <v>12</v>
      </c>
      <c r="D1341">
        <v>3</v>
      </c>
      <c r="E1341" t="s">
        <v>2714</v>
      </c>
      <c r="F1341" s="112">
        <v>46328</v>
      </c>
      <c r="G1341" s="113">
        <v>0</v>
      </c>
      <c r="H1341" s="113">
        <v>0.9</v>
      </c>
      <c r="I1341">
        <v>51</v>
      </c>
    </row>
    <row r="1342" spans="1:9" x14ac:dyDescent="0.35">
      <c r="A1342" t="s">
        <v>2391</v>
      </c>
      <c r="B1342" t="s">
        <v>1186</v>
      </c>
      <c r="C1342">
        <v>14</v>
      </c>
      <c r="D1342">
        <v>3</v>
      </c>
      <c r="E1342" t="s">
        <v>2714</v>
      </c>
      <c r="F1342" s="112">
        <v>46328</v>
      </c>
      <c r="G1342" s="113">
        <v>0</v>
      </c>
      <c r="H1342" s="113">
        <v>0.9</v>
      </c>
      <c r="I1342">
        <v>51</v>
      </c>
    </row>
    <row r="1343" spans="1:9" x14ac:dyDescent="0.35">
      <c r="A1343" t="s">
        <v>2394</v>
      </c>
      <c r="B1343" t="s">
        <v>1189</v>
      </c>
      <c r="C1343">
        <v>12</v>
      </c>
      <c r="D1343">
        <v>3</v>
      </c>
      <c r="E1343" t="s">
        <v>2714</v>
      </c>
      <c r="F1343" s="112">
        <v>46328</v>
      </c>
      <c r="G1343" s="113">
        <v>0</v>
      </c>
      <c r="H1343" s="113">
        <v>0.9</v>
      </c>
      <c r="I1343">
        <v>51</v>
      </c>
    </row>
    <row r="1344" spans="1:9" x14ac:dyDescent="0.35">
      <c r="A1344" t="s">
        <v>2395</v>
      </c>
      <c r="B1344" t="s">
        <v>1190</v>
      </c>
      <c r="C1344">
        <v>14</v>
      </c>
      <c r="D1344">
        <v>3</v>
      </c>
      <c r="E1344" t="s">
        <v>2714</v>
      </c>
      <c r="F1344" s="112">
        <v>46328</v>
      </c>
      <c r="G1344" s="113">
        <v>0</v>
      </c>
      <c r="H1344" s="113">
        <v>0.9</v>
      </c>
      <c r="I1344">
        <v>65</v>
      </c>
    </row>
    <row r="1345" spans="1:9" x14ac:dyDescent="0.35">
      <c r="A1345" t="s">
        <v>2392</v>
      </c>
      <c r="B1345" t="s">
        <v>1187</v>
      </c>
      <c r="C1345">
        <v>10</v>
      </c>
      <c r="D1345">
        <v>0</v>
      </c>
      <c r="E1345" t="s">
        <v>2714</v>
      </c>
      <c r="F1345" t="s">
        <v>2798</v>
      </c>
      <c r="G1345" s="113">
        <v>0</v>
      </c>
      <c r="H1345" s="113">
        <v>1</v>
      </c>
    </row>
    <row r="1346" spans="1:9" x14ac:dyDescent="0.35">
      <c r="A1346" t="s">
        <v>2396</v>
      </c>
      <c r="B1346" t="s">
        <v>1191</v>
      </c>
      <c r="C1346">
        <v>14</v>
      </c>
      <c r="D1346">
        <v>14</v>
      </c>
      <c r="E1346" s="112">
        <v>46355</v>
      </c>
      <c r="F1346" s="112">
        <v>46370</v>
      </c>
      <c r="G1346" s="113">
        <v>0</v>
      </c>
      <c r="H1346" s="113">
        <v>0</v>
      </c>
      <c r="I1346">
        <v>29</v>
      </c>
    </row>
    <row r="1347" spans="1:9" x14ac:dyDescent="0.35">
      <c r="A1347" t="s">
        <v>3182</v>
      </c>
      <c r="C1347">
        <v>326</v>
      </c>
      <c r="D1347">
        <v>39</v>
      </c>
      <c r="E1347" t="s">
        <v>2749</v>
      </c>
      <c r="F1347" s="112">
        <v>46370</v>
      </c>
      <c r="G1347" s="22">
        <v>4.4299999999999999E-2</v>
      </c>
      <c r="H1347" s="22">
        <v>0.87760000000000005</v>
      </c>
      <c r="I1347">
        <v>29</v>
      </c>
    </row>
    <row r="1348" spans="1:9" x14ac:dyDescent="0.35">
      <c r="A1348" t="s">
        <v>2399</v>
      </c>
      <c r="B1348" t="s">
        <v>1195</v>
      </c>
      <c r="C1348">
        <v>12</v>
      </c>
      <c r="D1348">
        <v>0</v>
      </c>
      <c r="E1348" t="s">
        <v>2749</v>
      </c>
      <c r="F1348" t="s">
        <v>2774</v>
      </c>
      <c r="G1348" s="113">
        <v>0</v>
      </c>
      <c r="H1348" s="113">
        <v>1</v>
      </c>
    </row>
    <row r="1349" spans="1:9" x14ac:dyDescent="0.35">
      <c r="A1349" t="s">
        <v>2397</v>
      </c>
      <c r="B1349" t="s">
        <v>1193</v>
      </c>
      <c r="C1349">
        <v>10</v>
      </c>
      <c r="D1349">
        <v>0</v>
      </c>
      <c r="E1349" t="s">
        <v>2749</v>
      </c>
      <c r="F1349" t="s">
        <v>2750</v>
      </c>
      <c r="G1349" s="113">
        <v>0</v>
      </c>
      <c r="H1349" s="113">
        <v>1</v>
      </c>
    </row>
    <row r="1350" spans="1:9" x14ac:dyDescent="0.35">
      <c r="A1350" t="s">
        <v>2414</v>
      </c>
      <c r="B1350" t="s">
        <v>1209</v>
      </c>
      <c r="C1350">
        <v>14</v>
      </c>
      <c r="D1350">
        <v>0</v>
      </c>
      <c r="E1350" t="s">
        <v>2744</v>
      </c>
      <c r="F1350" t="s">
        <v>2803</v>
      </c>
      <c r="G1350" s="113">
        <v>0</v>
      </c>
      <c r="H1350" s="113">
        <v>1</v>
      </c>
    </row>
    <row r="1351" spans="1:9" x14ac:dyDescent="0.35">
      <c r="A1351" t="s">
        <v>2418</v>
      </c>
      <c r="B1351" t="s">
        <v>1213</v>
      </c>
      <c r="C1351">
        <v>14</v>
      </c>
      <c r="D1351">
        <v>0</v>
      </c>
      <c r="E1351" t="s">
        <v>2744</v>
      </c>
      <c r="F1351" t="s">
        <v>2795</v>
      </c>
      <c r="G1351" s="113">
        <v>0</v>
      </c>
      <c r="H1351" s="113">
        <v>1</v>
      </c>
    </row>
    <row r="1352" spans="1:9" x14ac:dyDescent="0.35">
      <c r="A1352" t="s">
        <v>2400</v>
      </c>
      <c r="B1352" t="s">
        <v>1196</v>
      </c>
      <c r="C1352">
        <v>12</v>
      </c>
      <c r="D1352">
        <v>3</v>
      </c>
      <c r="E1352" t="s">
        <v>2770</v>
      </c>
      <c r="F1352" s="112">
        <v>46328</v>
      </c>
      <c r="G1352" s="113">
        <v>0</v>
      </c>
      <c r="H1352" s="113">
        <v>0.95</v>
      </c>
      <c r="I1352">
        <v>51</v>
      </c>
    </row>
    <row r="1353" spans="1:9" x14ac:dyDescent="0.35">
      <c r="A1353" t="s">
        <v>2398</v>
      </c>
      <c r="B1353" t="s">
        <v>1194</v>
      </c>
      <c r="C1353">
        <v>10</v>
      </c>
      <c r="D1353">
        <v>0</v>
      </c>
      <c r="E1353" t="s">
        <v>2770</v>
      </c>
      <c r="F1353" t="s">
        <v>2776</v>
      </c>
      <c r="G1353" s="113">
        <v>0</v>
      </c>
      <c r="H1353" s="113">
        <v>1</v>
      </c>
    </row>
    <row r="1354" spans="1:9" x14ac:dyDescent="0.35">
      <c r="A1354" t="s">
        <v>2401</v>
      </c>
      <c r="B1354" t="s">
        <v>1197</v>
      </c>
      <c r="C1354">
        <v>12</v>
      </c>
      <c r="D1354">
        <v>0</v>
      </c>
      <c r="E1354" t="s">
        <v>2775</v>
      </c>
      <c r="F1354" t="s">
        <v>2795</v>
      </c>
      <c r="G1354" s="113">
        <v>0</v>
      </c>
      <c r="H1354" s="113">
        <v>1</v>
      </c>
    </row>
    <row r="1355" spans="1:9" x14ac:dyDescent="0.35">
      <c r="A1355" t="s">
        <v>2402</v>
      </c>
      <c r="B1355" t="s">
        <v>1198</v>
      </c>
      <c r="C1355">
        <v>14</v>
      </c>
      <c r="D1355">
        <v>3</v>
      </c>
      <c r="E1355" t="s">
        <v>2714</v>
      </c>
      <c r="F1355" s="112">
        <v>46328</v>
      </c>
      <c r="G1355" s="113">
        <v>0</v>
      </c>
      <c r="H1355" s="113">
        <v>0.95</v>
      </c>
      <c r="I1355">
        <v>54</v>
      </c>
    </row>
    <row r="1356" spans="1:9" x14ac:dyDescent="0.35">
      <c r="A1356" t="s">
        <v>2404</v>
      </c>
      <c r="B1356" t="s">
        <v>1200</v>
      </c>
      <c r="C1356">
        <v>10</v>
      </c>
      <c r="D1356">
        <v>0</v>
      </c>
      <c r="E1356" t="s">
        <v>2714</v>
      </c>
      <c r="F1356" t="s">
        <v>2773</v>
      </c>
      <c r="G1356" s="113">
        <v>0</v>
      </c>
      <c r="H1356" s="113">
        <v>1</v>
      </c>
    </row>
    <row r="1357" spans="1:9" x14ac:dyDescent="0.35">
      <c r="A1357" t="s">
        <v>2405</v>
      </c>
      <c r="B1357" t="s">
        <v>1201</v>
      </c>
      <c r="C1357">
        <v>12</v>
      </c>
      <c r="D1357">
        <v>0</v>
      </c>
      <c r="E1357" t="s">
        <v>2714</v>
      </c>
      <c r="F1357" t="s">
        <v>2795</v>
      </c>
      <c r="G1357" s="113">
        <v>0</v>
      </c>
      <c r="H1357" s="113">
        <v>1</v>
      </c>
    </row>
    <row r="1358" spans="1:9" x14ac:dyDescent="0.35">
      <c r="A1358" t="s">
        <v>2403</v>
      </c>
      <c r="B1358" t="s">
        <v>1199</v>
      </c>
      <c r="C1358">
        <v>14</v>
      </c>
      <c r="D1358">
        <v>3</v>
      </c>
      <c r="E1358" t="s">
        <v>2772</v>
      </c>
      <c r="F1358" s="112">
        <v>46328</v>
      </c>
      <c r="G1358" s="113">
        <v>0</v>
      </c>
      <c r="H1358" s="113">
        <v>0.95</v>
      </c>
      <c r="I1358">
        <v>54</v>
      </c>
    </row>
    <row r="1359" spans="1:9" x14ac:dyDescent="0.35">
      <c r="A1359" t="s">
        <v>2406</v>
      </c>
      <c r="B1359" t="s">
        <v>1202</v>
      </c>
      <c r="C1359">
        <v>14</v>
      </c>
      <c r="D1359">
        <v>3</v>
      </c>
      <c r="E1359" t="s">
        <v>2772</v>
      </c>
      <c r="F1359" s="112">
        <v>46328</v>
      </c>
      <c r="G1359" s="113">
        <v>0</v>
      </c>
      <c r="H1359" s="113">
        <v>0.95</v>
      </c>
      <c r="I1359">
        <v>54</v>
      </c>
    </row>
    <row r="1360" spans="1:9" x14ac:dyDescent="0.35">
      <c r="A1360" t="s">
        <v>2410</v>
      </c>
      <c r="B1360" t="s">
        <v>1205</v>
      </c>
      <c r="C1360">
        <v>14</v>
      </c>
      <c r="D1360">
        <v>3</v>
      </c>
      <c r="E1360" t="s">
        <v>2772</v>
      </c>
      <c r="F1360" s="112">
        <v>46328</v>
      </c>
      <c r="G1360" s="22">
        <v>0</v>
      </c>
      <c r="H1360" s="113">
        <v>0.95</v>
      </c>
      <c r="I1360">
        <v>65</v>
      </c>
    </row>
    <row r="1361" spans="1:9" x14ac:dyDescent="0.35">
      <c r="A1361" t="s">
        <v>2415</v>
      </c>
      <c r="B1361" t="s">
        <v>1210</v>
      </c>
      <c r="C1361">
        <v>14</v>
      </c>
      <c r="D1361">
        <v>3</v>
      </c>
      <c r="E1361" t="s">
        <v>2772</v>
      </c>
      <c r="F1361" s="112">
        <v>46328</v>
      </c>
      <c r="G1361" s="113">
        <v>0</v>
      </c>
      <c r="H1361" s="113">
        <v>0.95</v>
      </c>
      <c r="I1361">
        <v>65</v>
      </c>
    </row>
    <row r="1362" spans="1:9" x14ac:dyDescent="0.35">
      <c r="A1362" t="s">
        <v>2408</v>
      </c>
      <c r="B1362" t="s">
        <v>1204</v>
      </c>
      <c r="C1362">
        <v>12</v>
      </c>
      <c r="D1362">
        <v>0</v>
      </c>
      <c r="E1362" t="s">
        <v>2772</v>
      </c>
      <c r="F1362" t="s">
        <v>2795</v>
      </c>
      <c r="G1362" s="113">
        <v>0</v>
      </c>
      <c r="H1362" s="113">
        <v>1</v>
      </c>
    </row>
    <row r="1363" spans="1:9" x14ac:dyDescent="0.35">
      <c r="A1363" t="s">
        <v>2407</v>
      </c>
      <c r="B1363" t="s">
        <v>1203</v>
      </c>
      <c r="C1363">
        <v>10</v>
      </c>
      <c r="D1363">
        <v>0</v>
      </c>
      <c r="E1363" t="s">
        <v>2772</v>
      </c>
      <c r="F1363" t="s">
        <v>2773</v>
      </c>
      <c r="G1363" s="113">
        <v>0</v>
      </c>
      <c r="H1363" s="113">
        <v>1</v>
      </c>
    </row>
    <row r="1364" spans="1:9" x14ac:dyDescent="0.35">
      <c r="A1364" t="s">
        <v>2411</v>
      </c>
      <c r="B1364" t="s">
        <v>1206</v>
      </c>
      <c r="C1364">
        <v>14</v>
      </c>
      <c r="D1364">
        <v>0</v>
      </c>
      <c r="E1364" t="s">
        <v>2772</v>
      </c>
      <c r="F1364" t="s">
        <v>2803</v>
      </c>
      <c r="G1364" s="22">
        <v>0</v>
      </c>
      <c r="H1364" s="113">
        <v>1</v>
      </c>
    </row>
    <row r="1365" spans="1:9" x14ac:dyDescent="0.35">
      <c r="A1365" t="s">
        <v>2412</v>
      </c>
      <c r="B1365" t="s">
        <v>1207</v>
      </c>
      <c r="C1365">
        <v>14</v>
      </c>
      <c r="D1365">
        <v>0</v>
      </c>
      <c r="E1365" t="s">
        <v>2772</v>
      </c>
      <c r="F1365" t="s">
        <v>2803</v>
      </c>
      <c r="G1365" s="113">
        <v>0</v>
      </c>
      <c r="H1365" s="113">
        <v>1</v>
      </c>
    </row>
    <row r="1366" spans="1:9" x14ac:dyDescent="0.35">
      <c r="A1366" t="s">
        <v>2413</v>
      </c>
      <c r="B1366" t="s">
        <v>1208</v>
      </c>
      <c r="C1366">
        <v>14</v>
      </c>
      <c r="D1366">
        <v>0</v>
      </c>
      <c r="E1366" t="s">
        <v>2772</v>
      </c>
      <c r="F1366" t="s">
        <v>2803</v>
      </c>
      <c r="G1366" s="113">
        <v>0</v>
      </c>
      <c r="H1366" s="113">
        <v>1</v>
      </c>
    </row>
    <row r="1367" spans="1:9" x14ac:dyDescent="0.35">
      <c r="A1367" t="s">
        <v>2416</v>
      </c>
      <c r="B1367" t="s">
        <v>1211</v>
      </c>
      <c r="C1367">
        <v>14</v>
      </c>
      <c r="D1367">
        <v>0</v>
      </c>
      <c r="E1367" t="s">
        <v>2772</v>
      </c>
      <c r="F1367" t="s">
        <v>2795</v>
      </c>
      <c r="G1367" s="113">
        <v>0</v>
      </c>
      <c r="H1367" s="113">
        <v>1</v>
      </c>
    </row>
    <row r="1368" spans="1:9" x14ac:dyDescent="0.35">
      <c r="A1368" t="s">
        <v>2417</v>
      </c>
      <c r="B1368" t="s">
        <v>1212</v>
      </c>
      <c r="C1368">
        <v>14</v>
      </c>
      <c r="D1368">
        <v>0</v>
      </c>
      <c r="E1368" t="s">
        <v>2772</v>
      </c>
      <c r="F1368" t="s">
        <v>2795</v>
      </c>
      <c r="G1368" s="113">
        <v>0</v>
      </c>
      <c r="H1368" s="113">
        <v>1</v>
      </c>
    </row>
    <row r="1369" spans="1:9" x14ac:dyDescent="0.35">
      <c r="A1369" t="s">
        <v>2419</v>
      </c>
      <c r="B1369" t="s">
        <v>1214</v>
      </c>
      <c r="C1369">
        <v>14</v>
      </c>
      <c r="D1369">
        <v>3</v>
      </c>
      <c r="E1369" t="s">
        <v>2771</v>
      </c>
      <c r="F1369" s="112">
        <v>46328</v>
      </c>
      <c r="G1369" s="113">
        <v>1</v>
      </c>
      <c r="H1369" s="113">
        <v>0.95</v>
      </c>
      <c r="I1369">
        <v>65</v>
      </c>
    </row>
    <row r="1370" spans="1:9" x14ac:dyDescent="0.35">
      <c r="A1370" t="s">
        <v>2420</v>
      </c>
      <c r="B1370" t="s">
        <v>1215</v>
      </c>
      <c r="C1370">
        <v>14</v>
      </c>
      <c r="D1370">
        <v>3</v>
      </c>
      <c r="E1370" t="s">
        <v>2771</v>
      </c>
      <c r="F1370" s="112">
        <v>46328</v>
      </c>
      <c r="G1370" s="113">
        <v>1</v>
      </c>
      <c r="H1370" s="113">
        <v>0.95</v>
      </c>
      <c r="I1370">
        <v>65</v>
      </c>
    </row>
    <row r="1371" spans="1:9" x14ac:dyDescent="0.35">
      <c r="A1371" t="s">
        <v>2421</v>
      </c>
      <c r="B1371" t="s">
        <v>1216</v>
      </c>
      <c r="C1371">
        <v>14</v>
      </c>
      <c r="D1371">
        <v>3</v>
      </c>
      <c r="E1371" t="s">
        <v>2771</v>
      </c>
      <c r="F1371" s="112">
        <v>46328</v>
      </c>
      <c r="G1371" s="113">
        <v>1</v>
      </c>
      <c r="H1371" s="113">
        <v>0.95</v>
      </c>
      <c r="I1371">
        <v>65</v>
      </c>
    </row>
    <row r="1372" spans="1:9" x14ac:dyDescent="0.35">
      <c r="A1372" t="s">
        <v>2422</v>
      </c>
      <c r="B1372" t="s">
        <v>1217</v>
      </c>
      <c r="C1372">
        <v>14</v>
      </c>
      <c r="D1372">
        <v>3</v>
      </c>
      <c r="E1372" t="s">
        <v>2771</v>
      </c>
      <c r="F1372" s="112">
        <v>46328</v>
      </c>
      <c r="G1372" s="113">
        <v>1</v>
      </c>
      <c r="H1372" s="113">
        <v>0.95</v>
      </c>
      <c r="I1372">
        <v>65</v>
      </c>
    </row>
    <row r="1373" spans="1:9" x14ac:dyDescent="0.35">
      <c r="A1373" t="s">
        <v>2409</v>
      </c>
      <c r="B1373" t="s">
        <v>1191</v>
      </c>
      <c r="C1373">
        <v>14</v>
      </c>
      <c r="D1373">
        <v>14</v>
      </c>
      <c r="E1373" s="112">
        <v>46355</v>
      </c>
      <c r="F1373" s="112">
        <v>46370</v>
      </c>
      <c r="G1373" s="22">
        <v>0</v>
      </c>
      <c r="H1373" s="113">
        <v>0</v>
      </c>
      <c r="I1373">
        <v>29</v>
      </c>
    </row>
    <row r="1374" spans="1:9" x14ac:dyDescent="0.35">
      <c r="A1374" t="s">
        <v>3183</v>
      </c>
      <c r="C1374">
        <v>126</v>
      </c>
      <c r="D1374">
        <v>126</v>
      </c>
      <c r="E1374" s="112">
        <v>46341</v>
      </c>
      <c r="F1374" s="112">
        <v>46491</v>
      </c>
      <c r="G1374" s="22">
        <v>0</v>
      </c>
      <c r="H1374" s="113">
        <v>0</v>
      </c>
      <c r="I1374">
        <v>-71</v>
      </c>
    </row>
    <row r="1375" spans="1:9" x14ac:dyDescent="0.35">
      <c r="A1375" t="s">
        <v>2423</v>
      </c>
      <c r="B1375" t="s">
        <v>1219</v>
      </c>
      <c r="C1375">
        <v>25</v>
      </c>
      <c r="D1375">
        <v>25</v>
      </c>
      <c r="E1375" s="112">
        <v>46341</v>
      </c>
      <c r="F1375" s="112">
        <v>46369</v>
      </c>
      <c r="G1375" s="113">
        <v>0</v>
      </c>
      <c r="H1375" s="113">
        <v>0</v>
      </c>
      <c r="I1375">
        <v>-71</v>
      </c>
    </row>
    <row r="1376" spans="1:9" x14ac:dyDescent="0.35">
      <c r="A1376" t="s">
        <v>2424</v>
      </c>
      <c r="B1376" t="s">
        <v>1220</v>
      </c>
      <c r="C1376">
        <v>20</v>
      </c>
      <c r="D1376">
        <v>20</v>
      </c>
      <c r="E1376" s="112">
        <v>46370</v>
      </c>
      <c r="F1376" s="112">
        <v>46392</v>
      </c>
      <c r="G1376" s="113">
        <v>0</v>
      </c>
      <c r="H1376" s="113">
        <v>0</v>
      </c>
      <c r="I1376">
        <v>-71</v>
      </c>
    </row>
    <row r="1377" spans="1:9" x14ac:dyDescent="0.35">
      <c r="A1377" t="s">
        <v>2425</v>
      </c>
      <c r="B1377" t="s">
        <v>1221</v>
      </c>
      <c r="C1377">
        <v>20</v>
      </c>
      <c r="D1377">
        <v>20</v>
      </c>
      <c r="E1377" s="112">
        <v>46393</v>
      </c>
      <c r="F1377" s="112">
        <v>46415</v>
      </c>
      <c r="G1377" s="113">
        <v>0</v>
      </c>
      <c r="H1377" s="113">
        <v>0</v>
      </c>
      <c r="I1377">
        <v>-71</v>
      </c>
    </row>
    <row r="1378" spans="1:9" x14ac:dyDescent="0.35">
      <c r="A1378" t="s">
        <v>2426</v>
      </c>
      <c r="B1378" t="s">
        <v>1222</v>
      </c>
      <c r="C1378">
        <v>20</v>
      </c>
      <c r="D1378">
        <v>20</v>
      </c>
      <c r="E1378" s="112">
        <v>46417</v>
      </c>
      <c r="F1378" s="112">
        <v>46439</v>
      </c>
      <c r="G1378" s="113">
        <v>0</v>
      </c>
      <c r="H1378" s="113">
        <v>0</v>
      </c>
      <c r="I1378">
        <v>-71</v>
      </c>
    </row>
    <row r="1379" spans="1:9" x14ac:dyDescent="0.35">
      <c r="A1379" t="s">
        <v>2427</v>
      </c>
      <c r="B1379" t="s">
        <v>1223</v>
      </c>
      <c r="C1379">
        <v>20</v>
      </c>
      <c r="D1379">
        <v>20</v>
      </c>
      <c r="E1379" s="112">
        <v>46441</v>
      </c>
      <c r="F1379" s="112">
        <v>46467</v>
      </c>
      <c r="G1379" s="113">
        <v>0</v>
      </c>
      <c r="H1379" s="113">
        <v>0</v>
      </c>
      <c r="I1379">
        <v>-71</v>
      </c>
    </row>
    <row r="1380" spans="1:9" x14ac:dyDescent="0.35">
      <c r="A1380" t="s">
        <v>2428</v>
      </c>
      <c r="B1380" t="s">
        <v>1224</v>
      </c>
      <c r="C1380">
        <v>21</v>
      </c>
      <c r="D1380">
        <v>21</v>
      </c>
      <c r="E1380" s="112">
        <v>46468</v>
      </c>
      <c r="F1380" s="112">
        <v>46491</v>
      </c>
      <c r="G1380" s="113">
        <v>0</v>
      </c>
      <c r="H1380" s="113">
        <v>0</v>
      </c>
      <c r="I1380">
        <v>-71</v>
      </c>
    </row>
    <row r="1381" spans="1:9" x14ac:dyDescent="0.35">
      <c r="A1381" t="s">
        <v>2429</v>
      </c>
      <c r="B1381" t="s">
        <v>1191</v>
      </c>
      <c r="C1381">
        <v>21</v>
      </c>
      <c r="D1381">
        <v>21</v>
      </c>
      <c r="E1381" s="112">
        <v>46468</v>
      </c>
      <c r="F1381" s="112">
        <v>46491</v>
      </c>
      <c r="G1381" s="113">
        <v>0</v>
      </c>
      <c r="H1381" s="113">
        <v>0</v>
      </c>
      <c r="I1381">
        <v>-71</v>
      </c>
    </row>
    <row r="1382" spans="1:9" x14ac:dyDescent="0.35">
      <c r="A1382" t="s">
        <v>3184</v>
      </c>
      <c r="C1382">
        <v>32</v>
      </c>
      <c r="D1382">
        <v>32</v>
      </c>
      <c r="E1382" s="112">
        <v>46329</v>
      </c>
      <c r="F1382" s="112">
        <v>46365</v>
      </c>
      <c r="G1382" s="113">
        <v>0</v>
      </c>
      <c r="H1382" s="113">
        <v>0</v>
      </c>
      <c r="I1382">
        <v>70</v>
      </c>
    </row>
    <row r="1383" spans="1:9" x14ac:dyDescent="0.35">
      <c r="A1383" t="s">
        <v>2430</v>
      </c>
      <c r="B1383" t="s">
        <v>1226</v>
      </c>
      <c r="C1383">
        <v>8</v>
      </c>
      <c r="D1383">
        <v>8</v>
      </c>
      <c r="E1383" s="112">
        <v>46329</v>
      </c>
      <c r="F1383" s="112">
        <v>46337</v>
      </c>
      <c r="G1383" s="113">
        <v>0</v>
      </c>
      <c r="H1383" s="113">
        <v>0</v>
      </c>
      <c r="I1383">
        <v>70</v>
      </c>
    </row>
    <row r="1384" spans="1:9" x14ac:dyDescent="0.35">
      <c r="A1384" t="s">
        <v>2431</v>
      </c>
      <c r="B1384" t="s">
        <v>1227</v>
      </c>
      <c r="C1384">
        <v>8</v>
      </c>
      <c r="D1384">
        <v>8</v>
      </c>
      <c r="E1384" s="112">
        <v>46338</v>
      </c>
      <c r="F1384" s="112">
        <v>46347</v>
      </c>
      <c r="G1384" s="113">
        <v>0</v>
      </c>
      <c r="H1384" s="113">
        <v>0</v>
      </c>
      <c r="I1384">
        <v>70</v>
      </c>
    </row>
    <row r="1385" spans="1:9" x14ac:dyDescent="0.35">
      <c r="A1385" t="s">
        <v>2432</v>
      </c>
      <c r="B1385" t="s">
        <v>1228</v>
      </c>
      <c r="C1385">
        <v>8</v>
      </c>
      <c r="D1385">
        <v>8</v>
      </c>
      <c r="E1385" s="112">
        <v>46348</v>
      </c>
      <c r="F1385" s="112">
        <v>46356</v>
      </c>
      <c r="G1385" s="113">
        <v>0</v>
      </c>
      <c r="H1385" s="113">
        <v>0</v>
      </c>
      <c r="I1385">
        <v>70</v>
      </c>
    </row>
    <row r="1386" spans="1:9" x14ac:dyDescent="0.35">
      <c r="A1386" t="s">
        <v>2433</v>
      </c>
      <c r="B1386" t="s">
        <v>1229</v>
      </c>
      <c r="C1386">
        <v>8</v>
      </c>
      <c r="D1386">
        <v>8</v>
      </c>
      <c r="E1386" s="112">
        <v>46357</v>
      </c>
      <c r="F1386" s="112">
        <v>46365</v>
      </c>
      <c r="G1386" s="113">
        <v>0</v>
      </c>
      <c r="H1386" s="113">
        <v>0</v>
      </c>
      <c r="I1386">
        <v>70</v>
      </c>
    </row>
    <row r="1387" spans="1:9" x14ac:dyDescent="0.35">
      <c r="A1387" t="s">
        <v>3185</v>
      </c>
      <c r="C1387">
        <v>40</v>
      </c>
      <c r="D1387">
        <v>37</v>
      </c>
      <c r="E1387" t="s">
        <v>2796</v>
      </c>
      <c r="F1387" s="112">
        <v>46442</v>
      </c>
      <c r="G1387" s="22">
        <v>0</v>
      </c>
      <c r="H1387" s="113">
        <v>0.4</v>
      </c>
      <c r="I1387">
        <v>-5</v>
      </c>
    </row>
    <row r="1388" spans="1:9" x14ac:dyDescent="0.35">
      <c r="A1388" t="s">
        <v>2438</v>
      </c>
      <c r="B1388" t="s">
        <v>1235</v>
      </c>
      <c r="C1388">
        <v>8</v>
      </c>
      <c r="D1388">
        <v>5</v>
      </c>
      <c r="E1388" t="s">
        <v>2796</v>
      </c>
      <c r="F1388" s="112">
        <v>46442</v>
      </c>
      <c r="G1388" s="113">
        <v>0</v>
      </c>
      <c r="H1388" s="113">
        <v>0.4</v>
      </c>
      <c r="I1388">
        <v>-5</v>
      </c>
    </row>
    <row r="1389" spans="1:9" x14ac:dyDescent="0.35">
      <c r="A1389" t="s">
        <v>2437</v>
      </c>
      <c r="B1389" t="s">
        <v>1234</v>
      </c>
      <c r="C1389">
        <v>8</v>
      </c>
      <c r="D1389">
        <v>5</v>
      </c>
      <c r="E1389" t="s">
        <v>2796</v>
      </c>
      <c r="F1389" s="112">
        <v>46432</v>
      </c>
      <c r="G1389" s="22">
        <v>0</v>
      </c>
      <c r="H1389" s="113">
        <v>0.4</v>
      </c>
      <c r="I1389">
        <v>3</v>
      </c>
    </row>
    <row r="1390" spans="1:9" x14ac:dyDescent="0.35">
      <c r="A1390" t="s">
        <v>2436</v>
      </c>
      <c r="B1390" t="s">
        <v>1233</v>
      </c>
      <c r="C1390">
        <v>8</v>
      </c>
      <c r="D1390">
        <v>5</v>
      </c>
      <c r="E1390" t="s">
        <v>2796</v>
      </c>
      <c r="F1390" s="112">
        <v>46422</v>
      </c>
      <c r="G1390" s="113">
        <v>0</v>
      </c>
      <c r="H1390" s="113">
        <v>0.4</v>
      </c>
      <c r="I1390">
        <v>11</v>
      </c>
    </row>
    <row r="1391" spans="1:9" x14ac:dyDescent="0.35">
      <c r="A1391" t="s">
        <v>2435</v>
      </c>
      <c r="B1391" t="s">
        <v>1232</v>
      </c>
      <c r="C1391">
        <v>8</v>
      </c>
      <c r="D1391">
        <v>5</v>
      </c>
      <c r="E1391" t="s">
        <v>2796</v>
      </c>
      <c r="F1391" s="112">
        <v>46413</v>
      </c>
      <c r="G1391" s="113">
        <v>0</v>
      </c>
      <c r="H1391" s="113">
        <v>0.4</v>
      </c>
      <c r="I1391">
        <v>19</v>
      </c>
    </row>
    <row r="1392" spans="1:9" x14ac:dyDescent="0.35">
      <c r="A1392" t="s">
        <v>2434</v>
      </c>
      <c r="B1392" t="s">
        <v>1231</v>
      </c>
      <c r="C1392">
        <v>8</v>
      </c>
      <c r="D1392">
        <v>5</v>
      </c>
      <c r="E1392" t="s">
        <v>2796</v>
      </c>
      <c r="F1392" s="112">
        <v>46404</v>
      </c>
      <c r="G1392" s="113">
        <v>0</v>
      </c>
      <c r="H1392" s="113">
        <v>0.4</v>
      </c>
      <c r="I1392">
        <v>27</v>
      </c>
    </row>
    <row r="1393" spans="1:9" x14ac:dyDescent="0.35">
      <c r="A1393" t="s">
        <v>3186</v>
      </c>
      <c r="C1393">
        <v>37</v>
      </c>
      <c r="D1393">
        <v>37</v>
      </c>
      <c r="E1393" s="112">
        <v>46385</v>
      </c>
      <c r="F1393" s="112">
        <v>46427</v>
      </c>
      <c r="G1393" s="113">
        <v>0</v>
      </c>
      <c r="H1393" s="113">
        <v>0</v>
      </c>
      <c r="I1393">
        <v>7</v>
      </c>
    </row>
    <row r="1394" spans="1:9" x14ac:dyDescent="0.35">
      <c r="A1394" t="s">
        <v>3187</v>
      </c>
      <c r="C1394">
        <v>37</v>
      </c>
      <c r="D1394">
        <v>37</v>
      </c>
      <c r="E1394" s="112">
        <v>46385</v>
      </c>
      <c r="F1394" s="112">
        <v>46427</v>
      </c>
      <c r="G1394" s="113">
        <v>0</v>
      </c>
      <c r="H1394" s="113">
        <v>0</v>
      </c>
      <c r="I1394">
        <v>7</v>
      </c>
    </row>
    <row r="1395" spans="1:9" x14ac:dyDescent="0.35">
      <c r="A1395" t="s">
        <v>2439</v>
      </c>
      <c r="B1395" t="s">
        <v>1238</v>
      </c>
      <c r="C1395">
        <v>6</v>
      </c>
      <c r="D1395">
        <v>6</v>
      </c>
      <c r="E1395" s="112">
        <v>46385</v>
      </c>
      <c r="F1395" s="112">
        <v>46391</v>
      </c>
      <c r="G1395" s="113">
        <v>0</v>
      </c>
      <c r="H1395" s="113">
        <v>0</v>
      </c>
      <c r="I1395">
        <v>20</v>
      </c>
    </row>
    <row r="1396" spans="1:9" x14ac:dyDescent="0.35">
      <c r="A1396" t="s">
        <v>2440</v>
      </c>
      <c r="B1396" t="s">
        <v>1239</v>
      </c>
      <c r="C1396">
        <v>6</v>
      </c>
      <c r="D1396">
        <v>6</v>
      </c>
      <c r="E1396" s="112">
        <v>46392</v>
      </c>
      <c r="F1396" s="112">
        <v>46398</v>
      </c>
      <c r="G1396" s="113">
        <v>0</v>
      </c>
      <c r="H1396" s="113">
        <v>0</v>
      </c>
      <c r="I1396">
        <v>20</v>
      </c>
    </row>
    <row r="1397" spans="1:9" x14ac:dyDescent="0.35">
      <c r="A1397" t="s">
        <v>2441</v>
      </c>
      <c r="B1397" t="s">
        <v>1240</v>
      </c>
      <c r="C1397">
        <v>6</v>
      </c>
      <c r="D1397">
        <v>6</v>
      </c>
      <c r="E1397" s="112">
        <v>46399</v>
      </c>
      <c r="F1397" s="112">
        <v>46405</v>
      </c>
      <c r="G1397" s="113">
        <v>0</v>
      </c>
      <c r="H1397" s="113">
        <v>0</v>
      </c>
      <c r="I1397">
        <v>20</v>
      </c>
    </row>
    <row r="1398" spans="1:9" x14ac:dyDescent="0.35">
      <c r="A1398" t="s">
        <v>2443</v>
      </c>
      <c r="B1398" t="s">
        <v>1242</v>
      </c>
      <c r="C1398">
        <v>6</v>
      </c>
      <c r="D1398">
        <v>6</v>
      </c>
      <c r="E1398" s="112">
        <v>46406</v>
      </c>
      <c r="F1398" s="112">
        <v>46412</v>
      </c>
      <c r="G1398" s="113">
        <v>0</v>
      </c>
      <c r="H1398" s="113">
        <v>0</v>
      </c>
      <c r="I1398">
        <v>20</v>
      </c>
    </row>
    <row r="1399" spans="1:9" x14ac:dyDescent="0.35">
      <c r="A1399" t="s">
        <v>2442</v>
      </c>
      <c r="B1399" t="s">
        <v>1241</v>
      </c>
      <c r="C1399">
        <v>8</v>
      </c>
      <c r="D1399">
        <v>8</v>
      </c>
      <c r="E1399" s="112">
        <v>46419</v>
      </c>
      <c r="F1399" s="112">
        <v>46427</v>
      </c>
      <c r="G1399" s="113">
        <v>0</v>
      </c>
      <c r="H1399" s="113">
        <v>0</v>
      </c>
      <c r="I1399">
        <v>7</v>
      </c>
    </row>
    <row r="1400" spans="1:9" x14ac:dyDescent="0.35">
      <c r="A1400" t="s">
        <v>3188</v>
      </c>
      <c r="C1400">
        <v>232</v>
      </c>
      <c r="D1400">
        <v>46</v>
      </c>
      <c r="E1400" t="s">
        <v>2772</v>
      </c>
      <c r="F1400" s="112">
        <v>46418</v>
      </c>
      <c r="G1400" s="22">
        <v>0.27210000000000001</v>
      </c>
      <c r="H1400" s="22">
        <v>0.42749999999999999</v>
      </c>
      <c r="I1400">
        <v>7</v>
      </c>
    </row>
    <row r="1401" spans="1:9" x14ac:dyDescent="0.35">
      <c r="A1401" t="s">
        <v>3189</v>
      </c>
      <c r="C1401">
        <v>232</v>
      </c>
      <c r="D1401">
        <v>46</v>
      </c>
      <c r="E1401" t="s">
        <v>2772</v>
      </c>
      <c r="F1401" s="112">
        <v>46418</v>
      </c>
      <c r="G1401" s="22">
        <v>0.27210000000000001</v>
      </c>
      <c r="H1401" s="22">
        <v>0.42749999999999999</v>
      </c>
      <c r="I1401">
        <v>7</v>
      </c>
    </row>
    <row r="1402" spans="1:9" x14ac:dyDescent="0.35">
      <c r="A1402" t="s">
        <v>2444</v>
      </c>
      <c r="B1402" t="s">
        <v>1245</v>
      </c>
      <c r="C1402">
        <v>11</v>
      </c>
      <c r="D1402">
        <v>4</v>
      </c>
      <c r="E1402" t="s">
        <v>2772</v>
      </c>
      <c r="F1402" s="112">
        <v>46369</v>
      </c>
      <c r="G1402" s="113">
        <v>0</v>
      </c>
      <c r="H1402" s="113">
        <v>0.6</v>
      </c>
      <c r="I1402">
        <v>7</v>
      </c>
    </row>
    <row r="1403" spans="1:9" x14ac:dyDescent="0.35">
      <c r="A1403" t="s">
        <v>2445</v>
      </c>
      <c r="B1403" t="s">
        <v>1246</v>
      </c>
      <c r="C1403">
        <v>11</v>
      </c>
      <c r="D1403">
        <v>6</v>
      </c>
      <c r="E1403" t="s">
        <v>2772</v>
      </c>
      <c r="F1403" s="112">
        <v>46371</v>
      </c>
      <c r="G1403" s="113">
        <v>0</v>
      </c>
      <c r="H1403" s="113">
        <v>0.5</v>
      </c>
      <c r="I1403">
        <v>7</v>
      </c>
    </row>
    <row r="1404" spans="1:9" x14ac:dyDescent="0.35">
      <c r="A1404" t="s">
        <v>2446</v>
      </c>
      <c r="B1404" t="s">
        <v>1247</v>
      </c>
      <c r="C1404">
        <v>11</v>
      </c>
      <c r="D1404">
        <v>6</v>
      </c>
      <c r="E1404" t="s">
        <v>2715</v>
      </c>
      <c r="F1404" s="112">
        <v>46371</v>
      </c>
      <c r="G1404" s="113">
        <v>1</v>
      </c>
      <c r="H1404" s="113">
        <v>0.5</v>
      </c>
      <c r="I1404">
        <v>7</v>
      </c>
    </row>
    <row r="1405" spans="1:9" x14ac:dyDescent="0.35">
      <c r="A1405" t="s">
        <v>2447</v>
      </c>
      <c r="B1405" t="s">
        <v>1248</v>
      </c>
      <c r="C1405">
        <v>11</v>
      </c>
      <c r="D1405">
        <v>6</v>
      </c>
      <c r="E1405" t="s">
        <v>2771</v>
      </c>
      <c r="F1405" s="112">
        <v>46371</v>
      </c>
      <c r="G1405" s="22">
        <v>1</v>
      </c>
      <c r="H1405" s="113">
        <v>0.5</v>
      </c>
      <c r="I1405">
        <v>7</v>
      </c>
    </row>
    <row r="1406" spans="1:9" x14ac:dyDescent="0.35">
      <c r="A1406" t="s">
        <v>2448</v>
      </c>
      <c r="B1406" t="s">
        <v>1249</v>
      </c>
      <c r="C1406">
        <v>11</v>
      </c>
      <c r="D1406">
        <v>6</v>
      </c>
      <c r="E1406" t="s">
        <v>2771</v>
      </c>
      <c r="F1406" s="112">
        <v>46371</v>
      </c>
      <c r="G1406" s="113">
        <v>1</v>
      </c>
      <c r="H1406" s="113">
        <v>0.5</v>
      </c>
      <c r="I1406">
        <v>7</v>
      </c>
    </row>
    <row r="1407" spans="1:9" x14ac:dyDescent="0.35">
      <c r="A1407" t="s">
        <v>2449</v>
      </c>
      <c r="B1407" t="s">
        <v>1250</v>
      </c>
      <c r="C1407">
        <v>8</v>
      </c>
      <c r="D1407">
        <v>8</v>
      </c>
      <c r="E1407" s="112">
        <v>46372</v>
      </c>
      <c r="F1407" s="112">
        <v>46380</v>
      </c>
      <c r="G1407" s="113">
        <v>0</v>
      </c>
      <c r="H1407" s="113">
        <v>0</v>
      </c>
      <c r="I1407">
        <v>7</v>
      </c>
    </row>
    <row r="1408" spans="1:9" x14ac:dyDescent="0.35">
      <c r="A1408" t="s">
        <v>2450</v>
      </c>
      <c r="B1408" t="s">
        <v>1251</v>
      </c>
      <c r="C1408">
        <v>8</v>
      </c>
      <c r="D1408">
        <v>8</v>
      </c>
      <c r="E1408" s="112">
        <v>46382</v>
      </c>
      <c r="F1408" s="112">
        <v>46390</v>
      </c>
      <c r="G1408" s="113">
        <v>0</v>
      </c>
      <c r="H1408" s="113">
        <v>0</v>
      </c>
      <c r="I1408">
        <v>7</v>
      </c>
    </row>
    <row r="1409" spans="1:9" x14ac:dyDescent="0.35">
      <c r="A1409" t="s">
        <v>2451</v>
      </c>
      <c r="B1409" t="s">
        <v>1252</v>
      </c>
      <c r="C1409">
        <v>8</v>
      </c>
      <c r="D1409">
        <v>8</v>
      </c>
      <c r="E1409" s="112">
        <v>46391</v>
      </c>
      <c r="F1409" s="112">
        <v>46399</v>
      </c>
      <c r="G1409" s="113">
        <v>0</v>
      </c>
      <c r="H1409" s="113">
        <v>0</v>
      </c>
      <c r="I1409">
        <v>7</v>
      </c>
    </row>
    <row r="1410" spans="1:9" x14ac:dyDescent="0.35">
      <c r="A1410" t="s">
        <v>2452</v>
      </c>
      <c r="B1410" t="s">
        <v>1253</v>
      </c>
      <c r="C1410">
        <v>8</v>
      </c>
      <c r="D1410">
        <v>8</v>
      </c>
      <c r="E1410" s="112">
        <v>46400</v>
      </c>
      <c r="F1410" s="112">
        <v>46408</v>
      </c>
      <c r="G1410" s="113">
        <v>0</v>
      </c>
      <c r="H1410" s="113">
        <v>0</v>
      </c>
      <c r="I1410">
        <v>7</v>
      </c>
    </row>
    <row r="1411" spans="1:9" x14ac:dyDescent="0.35">
      <c r="A1411" t="s">
        <v>2453</v>
      </c>
      <c r="B1411" t="s">
        <v>1254</v>
      </c>
      <c r="C1411">
        <v>8</v>
      </c>
      <c r="D1411">
        <v>8</v>
      </c>
      <c r="E1411" s="112">
        <v>46410</v>
      </c>
      <c r="F1411" s="112">
        <v>46418</v>
      </c>
      <c r="G1411" s="113">
        <v>0</v>
      </c>
      <c r="H1411" s="113">
        <v>0</v>
      </c>
      <c r="I1411">
        <v>7</v>
      </c>
    </row>
    <row r="1412" spans="1:9" x14ac:dyDescent="0.35">
      <c r="A1412" t="s">
        <v>3190</v>
      </c>
      <c r="C1412">
        <v>190</v>
      </c>
      <c r="D1412">
        <v>190</v>
      </c>
      <c r="E1412" s="112">
        <v>46352</v>
      </c>
      <c r="F1412" s="112">
        <v>46581</v>
      </c>
      <c r="G1412" s="22">
        <v>0</v>
      </c>
      <c r="H1412" s="113">
        <v>0</v>
      </c>
      <c r="I1412">
        <v>-95</v>
      </c>
    </row>
    <row r="1413" spans="1:9" x14ac:dyDescent="0.35">
      <c r="A1413" t="s">
        <v>3191</v>
      </c>
      <c r="C1413">
        <v>38</v>
      </c>
      <c r="D1413">
        <v>38</v>
      </c>
      <c r="E1413" s="112">
        <v>46538</v>
      </c>
      <c r="F1413" s="112">
        <v>46581</v>
      </c>
      <c r="G1413" s="113">
        <v>0</v>
      </c>
      <c r="H1413" s="113">
        <v>0</v>
      </c>
      <c r="I1413">
        <v>-95</v>
      </c>
    </row>
    <row r="1414" spans="1:9" x14ac:dyDescent="0.35">
      <c r="A1414" t="s">
        <v>2454</v>
      </c>
      <c r="B1414" t="s">
        <v>1256</v>
      </c>
      <c r="C1414">
        <v>7</v>
      </c>
      <c r="D1414">
        <v>7</v>
      </c>
      <c r="E1414" s="112">
        <v>46538</v>
      </c>
      <c r="F1414" s="112">
        <v>46545</v>
      </c>
      <c r="G1414" s="113">
        <v>0</v>
      </c>
      <c r="H1414" s="113">
        <v>0</v>
      </c>
      <c r="I1414">
        <v>-71</v>
      </c>
    </row>
    <row r="1415" spans="1:9" x14ac:dyDescent="0.35">
      <c r="A1415" t="s">
        <v>2464</v>
      </c>
      <c r="B1415" t="s">
        <v>1266</v>
      </c>
      <c r="C1415">
        <v>20</v>
      </c>
      <c r="D1415">
        <v>20</v>
      </c>
      <c r="E1415" s="112">
        <v>46559</v>
      </c>
      <c r="F1415" s="112">
        <v>46581</v>
      </c>
      <c r="G1415" s="113">
        <v>0</v>
      </c>
      <c r="H1415" s="113">
        <v>0</v>
      </c>
      <c r="I1415">
        <v>-95</v>
      </c>
    </row>
    <row r="1416" spans="1:9" x14ac:dyDescent="0.35">
      <c r="A1416" t="s">
        <v>2458</v>
      </c>
      <c r="B1416" t="s">
        <v>1260</v>
      </c>
      <c r="C1416">
        <v>8</v>
      </c>
      <c r="D1416">
        <v>8</v>
      </c>
      <c r="E1416" s="112">
        <v>46562</v>
      </c>
      <c r="F1416" s="112">
        <v>46571</v>
      </c>
      <c r="G1416" s="113">
        <v>0</v>
      </c>
      <c r="H1416" s="113">
        <v>0</v>
      </c>
      <c r="I1416">
        <v>-92</v>
      </c>
    </row>
    <row r="1417" spans="1:9" x14ac:dyDescent="0.35">
      <c r="A1417" t="s">
        <v>2455</v>
      </c>
      <c r="B1417" t="s">
        <v>1257</v>
      </c>
      <c r="C1417">
        <v>6</v>
      </c>
      <c r="D1417">
        <v>6</v>
      </c>
      <c r="E1417" s="112">
        <v>46564</v>
      </c>
      <c r="F1417" s="112">
        <v>46569</v>
      </c>
      <c r="G1417" s="113">
        <v>0</v>
      </c>
      <c r="H1417" s="113">
        <v>0</v>
      </c>
      <c r="I1417">
        <v>-93</v>
      </c>
    </row>
    <row r="1418" spans="1:9" x14ac:dyDescent="0.35">
      <c r="A1418" t="s">
        <v>2457</v>
      </c>
      <c r="B1418" t="s">
        <v>1259</v>
      </c>
      <c r="C1418">
        <v>6</v>
      </c>
      <c r="D1418">
        <v>6</v>
      </c>
      <c r="E1418" s="112">
        <v>46564</v>
      </c>
      <c r="F1418" s="112">
        <v>46569</v>
      </c>
      <c r="G1418" s="113">
        <v>0</v>
      </c>
      <c r="H1418" s="113">
        <v>0</v>
      </c>
      <c r="I1418">
        <v>-93</v>
      </c>
    </row>
    <row r="1419" spans="1:9" x14ac:dyDescent="0.35">
      <c r="A1419" t="s">
        <v>2456</v>
      </c>
      <c r="B1419" t="s">
        <v>1258</v>
      </c>
      <c r="C1419">
        <v>6</v>
      </c>
      <c r="D1419">
        <v>6</v>
      </c>
      <c r="E1419" s="112">
        <v>46564</v>
      </c>
      <c r="F1419" s="112">
        <v>46569</v>
      </c>
      <c r="G1419" s="113">
        <v>0</v>
      </c>
      <c r="H1419" s="113">
        <v>0</v>
      </c>
      <c r="I1419">
        <v>-85</v>
      </c>
    </row>
    <row r="1420" spans="1:9" x14ac:dyDescent="0.35">
      <c r="A1420" t="s">
        <v>2460</v>
      </c>
      <c r="B1420" t="s">
        <v>1262</v>
      </c>
      <c r="C1420">
        <v>8</v>
      </c>
      <c r="D1420">
        <v>8</v>
      </c>
      <c r="E1420" s="112">
        <v>46566</v>
      </c>
      <c r="F1420" s="112">
        <v>46574</v>
      </c>
      <c r="G1420" s="113">
        <v>0</v>
      </c>
      <c r="H1420" s="113">
        <v>0</v>
      </c>
      <c r="I1420">
        <v>-95</v>
      </c>
    </row>
    <row r="1421" spans="1:9" x14ac:dyDescent="0.35">
      <c r="A1421" t="s">
        <v>2461</v>
      </c>
      <c r="B1421" t="s">
        <v>1263</v>
      </c>
      <c r="C1421">
        <v>8</v>
      </c>
      <c r="D1421">
        <v>8</v>
      </c>
      <c r="E1421" s="112">
        <v>46566</v>
      </c>
      <c r="F1421" s="112">
        <v>46574</v>
      </c>
      <c r="G1421" s="113">
        <v>0</v>
      </c>
      <c r="H1421" s="113">
        <v>0</v>
      </c>
      <c r="I1421">
        <v>-95</v>
      </c>
    </row>
    <row r="1422" spans="1:9" x14ac:dyDescent="0.35">
      <c r="A1422" t="s">
        <v>2459</v>
      </c>
      <c r="B1422" t="s">
        <v>1261</v>
      </c>
      <c r="C1422">
        <v>7</v>
      </c>
      <c r="D1422">
        <v>7</v>
      </c>
      <c r="E1422" s="112">
        <v>46566</v>
      </c>
      <c r="F1422" s="112">
        <v>46573</v>
      </c>
      <c r="G1422" s="113">
        <v>0</v>
      </c>
      <c r="H1422" s="113">
        <v>0</v>
      </c>
      <c r="I1422">
        <v>-95</v>
      </c>
    </row>
    <row r="1423" spans="1:9" x14ac:dyDescent="0.35">
      <c r="A1423" t="s">
        <v>2462</v>
      </c>
      <c r="B1423" t="s">
        <v>1264</v>
      </c>
      <c r="C1423">
        <v>8</v>
      </c>
      <c r="D1423">
        <v>8</v>
      </c>
      <c r="E1423" s="112">
        <v>46566</v>
      </c>
      <c r="F1423" s="112">
        <v>46574</v>
      </c>
      <c r="G1423" s="113">
        <v>0</v>
      </c>
      <c r="H1423" s="113">
        <v>0</v>
      </c>
      <c r="I1423">
        <v>-95</v>
      </c>
    </row>
    <row r="1424" spans="1:9" x14ac:dyDescent="0.35">
      <c r="A1424" t="s">
        <v>2463</v>
      </c>
      <c r="B1424" t="s">
        <v>1265</v>
      </c>
      <c r="C1424">
        <v>8</v>
      </c>
      <c r="D1424">
        <v>8</v>
      </c>
      <c r="E1424" s="112">
        <v>46568</v>
      </c>
      <c r="F1424" s="112">
        <v>46576</v>
      </c>
      <c r="G1424" s="113">
        <v>0</v>
      </c>
      <c r="H1424" s="113">
        <v>0</v>
      </c>
      <c r="I1424">
        <v>-91</v>
      </c>
    </row>
    <row r="1425" spans="1:9" x14ac:dyDescent="0.35">
      <c r="A1425" t="s">
        <v>2465</v>
      </c>
      <c r="B1425" t="s">
        <v>1267</v>
      </c>
      <c r="C1425">
        <v>6</v>
      </c>
      <c r="D1425">
        <v>6</v>
      </c>
      <c r="E1425" s="112">
        <v>46575</v>
      </c>
      <c r="F1425" s="112">
        <v>46581</v>
      </c>
      <c r="G1425" s="113">
        <v>0</v>
      </c>
      <c r="H1425" s="113">
        <v>0</v>
      </c>
      <c r="I1425">
        <v>-95</v>
      </c>
    </row>
    <row r="1426" spans="1:9" x14ac:dyDescent="0.35">
      <c r="A1426" t="s">
        <v>3192</v>
      </c>
      <c r="C1426">
        <v>63</v>
      </c>
      <c r="D1426">
        <v>63</v>
      </c>
      <c r="E1426" s="112">
        <v>46352</v>
      </c>
      <c r="F1426" s="112">
        <v>46425</v>
      </c>
      <c r="G1426" s="22">
        <v>0</v>
      </c>
      <c r="H1426" s="113">
        <v>0</v>
      </c>
      <c r="I1426">
        <v>-1</v>
      </c>
    </row>
    <row r="1427" spans="1:9" x14ac:dyDescent="0.35">
      <c r="A1427" t="s">
        <v>2467</v>
      </c>
      <c r="B1427" t="s">
        <v>1269</v>
      </c>
      <c r="C1427">
        <v>10</v>
      </c>
      <c r="D1427">
        <v>10</v>
      </c>
      <c r="E1427" s="112">
        <v>46352</v>
      </c>
      <c r="F1427" s="112">
        <v>46363</v>
      </c>
      <c r="G1427" s="113">
        <v>0</v>
      </c>
      <c r="H1427" s="113">
        <v>0</v>
      </c>
      <c r="I1427">
        <v>52</v>
      </c>
    </row>
    <row r="1428" spans="1:9" x14ac:dyDescent="0.35">
      <c r="A1428" t="s">
        <v>2468</v>
      </c>
      <c r="B1428" t="s">
        <v>1270</v>
      </c>
      <c r="C1428">
        <v>10</v>
      </c>
      <c r="D1428">
        <v>10</v>
      </c>
      <c r="E1428" s="112">
        <v>46361</v>
      </c>
      <c r="F1428" s="112">
        <v>46371</v>
      </c>
      <c r="G1428" s="113">
        <v>0</v>
      </c>
      <c r="H1428" s="113">
        <v>0</v>
      </c>
      <c r="I1428">
        <v>45</v>
      </c>
    </row>
    <row r="1429" spans="1:9" x14ac:dyDescent="0.35">
      <c r="A1429" t="s">
        <v>2469</v>
      </c>
      <c r="B1429" t="s">
        <v>1271</v>
      </c>
      <c r="C1429">
        <v>10</v>
      </c>
      <c r="D1429">
        <v>10</v>
      </c>
      <c r="E1429" s="112">
        <v>46363</v>
      </c>
      <c r="F1429" s="112">
        <v>46373</v>
      </c>
      <c r="G1429" s="113">
        <v>0</v>
      </c>
      <c r="H1429" s="113">
        <v>0</v>
      </c>
      <c r="I1429">
        <v>43</v>
      </c>
    </row>
    <row r="1430" spans="1:9" x14ac:dyDescent="0.35">
      <c r="A1430" t="s">
        <v>2470</v>
      </c>
      <c r="B1430" t="s">
        <v>1272</v>
      </c>
      <c r="C1430">
        <v>10</v>
      </c>
      <c r="D1430">
        <v>10</v>
      </c>
      <c r="E1430" s="112">
        <v>46370</v>
      </c>
      <c r="F1430" s="112">
        <v>46380</v>
      </c>
      <c r="G1430" s="113">
        <v>0</v>
      </c>
      <c r="H1430" s="113">
        <v>0</v>
      </c>
      <c r="I1430">
        <v>37</v>
      </c>
    </row>
    <row r="1431" spans="1:9" x14ac:dyDescent="0.35">
      <c r="A1431" t="s">
        <v>2471</v>
      </c>
      <c r="B1431" t="s">
        <v>1273</v>
      </c>
      <c r="C1431">
        <v>10</v>
      </c>
      <c r="D1431">
        <v>10</v>
      </c>
      <c r="E1431" s="112">
        <v>46376</v>
      </c>
      <c r="F1431" s="112">
        <v>46386</v>
      </c>
      <c r="G1431" s="113">
        <v>0</v>
      </c>
      <c r="H1431" s="113">
        <v>0</v>
      </c>
      <c r="I1431">
        <v>32</v>
      </c>
    </row>
    <row r="1432" spans="1:9" x14ac:dyDescent="0.35">
      <c r="A1432" t="s">
        <v>2466</v>
      </c>
      <c r="B1432" t="s">
        <v>1268</v>
      </c>
      <c r="C1432">
        <v>10</v>
      </c>
      <c r="D1432">
        <v>10</v>
      </c>
      <c r="E1432" s="112">
        <v>46405</v>
      </c>
      <c r="F1432" s="112">
        <v>46415</v>
      </c>
      <c r="G1432" s="113">
        <v>0</v>
      </c>
      <c r="H1432" s="113">
        <v>0</v>
      </c>
      <c r="I1432">
        <v>7</v>
      </c>
    </row>
    <row r="1433" spans="1:9" x14ac:dyDescent="0.35">
      <c r="A1433" t="s">
        <v>2472</v>
      </c>
      <c r="B1433" t="s">
        <v>1274</v>
      </c>
      <c r="C1433">
        <v>10</v>
      </c>
      <c r="D1433">
        <v>10</v>
      </c>
      <c r="E1433" s="112">
        <v>46410</v>
      </c>
      <c r="F1433" s="112">
        <v>46420</v>
      </c>
      <c r="G1433" s="113">
        <v>0</v>
      </c>
      <c r="H1433" s="113">
        <v>0</v>
      </c>
      <c r="I1433">
        <v>3</v>
      </c>
    </row>
    <row r="1434" spans="1:9" x14ac:dyDescent="0.35">
      <c r="A1434" t="s">
        <v>2473</v>
      </c>
      <c r="B1434" t="s">
        <v>1275</v>
      </c>
      <c r="C1434">
        <v>10</v>
      </c>
      <c r="D1434">
        <v>10</v>
      </c>
      <c r="E1434" s="112">
        <v>46414</v>
      </c>
      <c r="F1434" s="112">
        <v>46425</v>
      </c>
      <c r="G1434" s="113">
        <v>0</v>
      </c>
      <c r="H1434" s="113">
        <v>0</v>
      </c>
      <c r="I1434">
        <v>-1</v>
      </c>
    </row>
    <row r="1435" spans="1:9" x14ac:dyDescent="0.35">
      <c r="A1435" t="s">
        <v>3193</v>
      </c>
      <c r="C1435">
        <v>69</v>
      </c>
      <c r="D1435">
        <v>69</v>
      </c>
      <c r="E1435" s="112">
        <v>46419</v>
      </c>
      <c r="F1435" s="112">
        <v>46503</v>
      </c>
      <c r="G1435" s="113">
        <v>0</v>
      </c>
      <c r="H1435" s="113">
        <v>0</v>
      </c>
      <c r="I1435">
        <v>-44</v>
      </c>
    </row>
    <row r="1436" spans="1:9" x14ac:dyDescent="0.35">
      <c r="A1436" t="s">
        <v>2477</v>
      </c>
      <c r="B1436" t="s">
        <v>1279</v>
      </c>
      <c r="C1436">
        <v>10</v>
      </c>
      <c r="D1436">
        <v>10</v>
      </c>
      <c r="E1436" s="112">
        <v>46419</v>
      </c>
      <c r="F1436" s="112">
        <v>46429</v>
      </c>
      <c r="G1436" s="113">
        <v>0</v>
      </c>
      <c r="H1436" s="113">
        <v>0</v>
      </c>
      <c r="I1436">
        <v>15</v>
      </c>
    </row>
    <row r="1437" spans="1:9" x14ac:dyDescent="0.35">
      <c r="A1437" t="s">
        <v>2478</v>
      </c>
      <c r="B1437" t="s">
        <v>1280</v>
      </c>
      <c r="C1437">
        <v>10</v>
      </c>
      <c r="D1437">
        <v>10</v>
      </c>
      <c r="E1437" s="112">
        <v>46428</v>
      </c>
      <c r="F1437" s="112">
        <v>46439</v>
      </c>
      <c r="G1437" s="113">
        <v>0</v>
      </c>
      <c r="H1437" s="113">
        <v>0</v>
      </c>
      <c r="I1437">
        <v>7</v>
      </c>
    </row>
    <row r="1438" spans="1:9" x14ac:dyDescent="0.35">
      <c r="A1438" t="s">
        <v>2474</v>
      </c>
      <c r="B1438" t="s">
        <v>1276</v>
      </c>
      <c r="C1438">
        <v>10</v>
      </c>
      <c r="D1438">
        <v>10</v>
      </c>
      <c r="E1438" s="112">
        <v>46443</v>
      </c>
      <c r="F1438" s="112">
        <v>46454</v>
      </c>
      <c r="G1438" s="113">
        <v>0</v>
      </c>
      <c r="H1438" s="113">
        <v>0</v>
      </c>
      <c r="I1438">
        <v>-5</v>
      </c>
    </row>
    <row r="1439" spans="1:9" x14ac:dyDescent="0.35">
      <c r="A1439" t="s">
        <v>2476</v>
      </c>
      <c r="B1439" t="s">
        <v>1278</v>
      </c>
      <c r="C1439">
        <v>10</v>
      </c>
      <c r="D1439">
        <v>10</v>
      </c>
      <c r="E1439" s="112">
        <v>46492</v>
      </c>
      <c r="F1439" s="112">
        <v>46503</v>
      </c>
      <c r="G1439" s="113">
        <v>0</v>
      </c>
      <c r="H1439" s="113">
        <v>0</v>
      </c>
      <c r="I1439">
        <v>-44</v>
      </c>
    </row>
    <row r="1440" spans="1:9" x14ac:dyDescent="0.35">
      <c r="A1440" t="s">
        <v>2475</v>
      </c>
      <c r="B1440" t="s">
        <v>1277</v>
      </c>
      <c r="C1440">
        <v>10</v>
      </c>
      <c r="D1440">
        <v>10</v>
      </c>
      <c r="E1440" s="112">
        <v>46492</v>
      </c>
      <c r="F1440" s="112">
        <v>46503</v>
      </c>
      <c r="G1440" s="113">
        <v>0</v>
      </c>
      <c r="H1440" s="113">
        <v>0</v>
      </c>
      <c r="I1440">
        <v>-44</v>
      </c>
    </row>
    <row r="1441" spans="1:9" x14ac:dyDescent="0.35">
      <c r="A1441" t="s">
        <v>2479</v>
      </c>
      <c r="B1441" t="s">
        <v>1281</v>
      </c>
      <c r="C1441">
        <v>10</v>
      </c>
      <c r="D1441">
        <v>10</v>
      </c>
      <c r="E1441" s="112">
        <v>46492</v>
      </c>
      <c r="F1441" s="112">
        <v>46503</v>
      </c>
      <c r="G1441" s="113">
        <v>0</v>
      </c>
      <c r="H1441" s="113">
        <v>0</v>
      </c>
      <c r="I1441">
        <v>-44</v>
      </c>
    </row>
    <row r="1442" spans="1:9" x14ac:dyDescent="0.35">
      <c r="A1442" t="s">
        <v>2480</v>
      </c>
      <c r="B1442" t="s">
        <v>1282</v>
      </c>
      <c r="C1442">
        <v>10</v>
      </c>
      <c r="D1442">
        <v>10</v>
      </c>
      <c r="E1442" s="112">
        <v>46492</v>
      </c>
      <c r="F1442" s="112">
        <v>46503</v>
      </c>
      <c r="G1442" s="113">
        <v>0</v>
      </c>
      <c r="H1442" s="113">
        <v>0</v>
      </c>
      <c r="I1442">
        <v>-44</v>
      </c>
    </row>
    <row r="1443" spans="1:9" x14ac:dyDescent="0.35">
      <c r="A1443" t="s">
        <v>3194</v>
      </c>
      <c r="C1443">
        <v>245</v>
      </c>
      <c r="D1443">
        <v>245</v>
      </c>
      <c r="E1443" s="112">
        <v>46349</v>
      </c>
      <c r="F1443" s="112">
        <v>46593</v>
      </c>
      <c r="G1443" s="113">
        <v>0</v>
      </c>
      <c r="H1443" s="113">
        <v>0</v>
      </c>
      <c r="I1443">
        <v>-116</v>
      </c>
    </row>
    <row r="1444" spans="1:9" x14ac:dyDescent="0.35">
      <c r="A1444" t="s">
        <v>3195</v>
      </c>
      <c r="C1444">
        <v>62</v>
      </c>
      <c r="D1444">
        <v>62</v>
      </c>
      <c r="E1444" s="112">
        <v>46532</v>
      </c>
      <c r="F1444" s="112">
        <v>46593</v>
      </c>
      <c r="G1444" s="113">
        <v>0</v>
      </c>
      <c r="H1444" s="113">
        <v>0</v>
      </c>
      <c r="I1444">
        <v>-116</v>
      </c>
    </row>
    <row r="1445" spans="1:9" x14ac:dyDescent="0.35">
      <c r="A1445" t="s">
        <v>3196</v>
      </c>
      <c r="C1445">
        <v>62</v>
      </c>
      <c r="D1445">
        <v>62</v>
      </c>
      <c r="E1445" s="112">
        <v>46532</v>
      </c>
      <c r="F1445" s="112">
        <v>46593</v>
      </c>
      <c r="G1445" s="113">
        <v>0</v>
      </c>
      <c r="H1445" s="113">
        <v>0</v>
      </c>
      <c r="I1445">
        <v>-116</v>
      </c>
    </row>
    <row r="1446" spans="1:9" x14ac:dyDescent="0.35">
      <c r="A1446" t="s">
        <v>3197</v>
      </c>
      <c r="C1446">
        <v>36</v>
      </c>
      <c r="D1446">
        <v>36</v>
      </c>
      <c r="E1446" s="112">
        <v>46532</v>
      </c>
      <c r="F1446" s="112">
        <v>46573</v>
      </c>
      <c r="G1446" s="113">
        <v>0</v>
      </c>
      <c r="H1446" s="113">
        <v>0</v>
      </c>
      <c r="I1446">
        <v>-95</v>
      </c>
    </row>
    <row r="1447" spans="1:9" x14ac:dyDescent="0.35">
      <c r="A1447" t="s">
        <v>2481</v>
      </c>
      <c r="B1447" t="s">
        <v>1286</v>
      </c>
      <c r="C1447">
        <v>7</v>
      </c>
      <c r="D1447">
        <v>7</v>
      </c>
      <c r="E1447" s="112">
        <v>46532</v>
      </c>
      <c r="F1447" s="112">
        <v>46539</v>
      </c>
      <c r="G1447" s="113">
        <v>0</v>
      </c>
      <c r="H1447" s="113">
        <v>0</v>
      </c>
      <c r="I1447">
        <v>-66</v>
      </c>
    </row>
    <row r="1448" spans="1:9" x14ac:dyDescent="0.35">
      <c r="A1448" t="s">
        <v>2482</v>
      </c>
      <c r="B1448" t="s">
        <v>1287</v>
      </c>
      <c r="C1448">
        <v>7</v>
      </c>
      <c r="D1448">
        <v>7</v>
      </c>
      <c r="E1448" s="112">
        <v>46534</v>
      </c>
      <c r="F1448" s="112">
        <v>46541</v>
      </c>
      <c r="G1448" s="113">
        <v>0</v>
      </c>
      <c r="H1448" s="113">
        <v>0</v>
      </c>
      <c r="I1448">
        <v>-68</v>
      </c>
    </row>
    <row r="1449" spans="1:9" x14ac:dyDescent="0.35">
      <c r="A1449" t="s">
        <v>2483</v>
      </c>
      <c r="B1449" t="s">
        <v>1288</v>
      </c>
      <c r="C1449">
        <v>7</v>
      </c>
      <c r="D1449">
        <v>7</v>
      </c>
      <c r="E1449" s="112">
        <v>46537</v>
      </c>
      <c r="F1449" s="112">
        <v>46544</v>
      </c>
      <c r="G1449" s="113">
        <v>0</v>
      </c>
      <c r="H1449" s="113">
        <v>0</v>
      </c>
      <c r="I1449">
        <v>-70</v>
      </c>
    </row>
    <row r="1450" spans="1:9" x14ac:dyDescent="0.35">
      <c r="A1450" t="s">
        <v>2484</v>
      </c>
      <c r="B1450" t="s">
        <v>1289</v>
      </c>
      <c r="C1450">
        <v>7</v>
      </c>
      <c r="D1450">
        <v>7</v>
      </c>
      <c r="E1450" s="112">
        <v>46539</v>
      </c>
      <c r="F1450" s="112">
        <v>46546</v>
      </c>
      <c r="G1450" s="113">
        <v>0</v>
      </c>
      <c r="H1450" s="113">
        <v>0</v>
      </c>
      <c r="I1450">
        <v>-72</v>
      </c>
    </row>
    <row r="1451" spans="1:9" x14ac:dyDescent="0.35">
      <c r="A1451" t="s">
        <v>2485</v>
      </c>
      <c r="B1451" t="s">
        <v>1290</v>
      </c>
      <c r="C1451">
        <v>7</v>
      </c>
      <c r="D1451">
        <v>7</v>
      </c>
      <c r="E1451" s="112">
        <v>46540</v>
      </c>
      <c r="F1451" s="112">
        <v>46547</v>
      </c>
      <c r="G1451" s="113">
        <v>0</v>
      </c>
      <c r="H1451" s="113">
        <v>0</v>
      </c>
      <c r="I1451">
        <v>-73</v>
      </c>
    </row>
    <row r="1452" spans="1:9" x14ac:dyDescent="0.35">
      <c r="A1452" t="s">
        <v>2486</v>
      </c>
      <c r="B1452" t="s">
        <v>1291</v>
      </c>
      <c r="C1452">
        <v>7</v>
      </c>
      <c r="D1452">
        <v>7</v>
      </c>
      <c r="E1452" s="112">
        <v>46545</v>
      </c>
      <c r="F1452" s="112">
        <v>46552</v>
      </c>
      <c r="G1452" s="113">
        <v>0</v>
      </c>
      <c r="H1452" s="113">
        <v>0</v>
      </c>
      <c r="I1452">
        <v>-77</v>
      </c>
    </row>
    <row r="1453" spans="1:9" x14ac:dyDescent="0.35">
      <c r="A1453" t="s">
        <v>2487</v>
      </c>
      <c r="B1453" t="s">
        <v>1292</v>
      </c>
      <c r="C1453">
        <v>7</v>
      </c>
      <c r="D1453">
        <v>7</v>
      </c>
      <c r="E1453" s="112">
        <v>46559</v>
      </c>
      <c r="F1453" s="112">
        <v>46566</v>
      </c>
      <c r="G1453" s="113">
        <v>0</v>
      </c>
      <c r="H1453" s="113">
        <v>0</v>
      </c>
      <c r="I1453">
        <v>-89</v>
      </c>
    </row>
    <row r="1454" spans="1:9" x14ac:dyDescent="0.35">
      <c r="A1454" t="s">
        <v>2488</v>
      </c>
      <c r="B1454" t="s">
        <v>1293</v>
      </c>
      <c r="C1454">
        <v>7</v>
      </c>
      <c r="D1454">
        <v>7</v>
      </c>
      <c r="E1454" s="112">
        <v>46562</v>
      </c>
      <c r="F1454" s="112">
        <v>46569</v>
      </c>
      <c r="G1454" s="113">
        <v>0</v>
      </c>
      <c r="H1454" s="113">
        <v>0</v>
      </c>
      <c r="I1454">
        <v>-92</v>
      </c>
    </row>
    <row r="1455" spans="1:9" x14ac:dyDescent="0.35">
      <c r="A1455" t="s">
        <v>2489</v>
      </c>
      <c r="B1455" t="s">
        <v>1294</v>
      </c>
      <c r="C1455">
        <v>7</v>
      </c>
      <c r="D1455">
        <v>7</v>
      </c>
      <c r="E1455" s="112">
        <v>46564</v>
      </c>
      <c r="F1455" s="112">
        <v>46571</v>
      </c>
      <c r="G1455" s="113">
        <v>0</v>
      </c>
      <c r="H1455" s="113">
        <v>0</v>
      </c>
      <c r="I1455">
        <v>-95</v>
      </c>
    </row>
    <row r="1456" spans="1:9" x14ac:dyDescent="0.35">
      <c r="A1456" t="s">
        <v>2490</v>
      </c>
      <c r="B1456" t="s">
        <v>1295</v>
      </c>
      <c r="C1456">
        <v>7</v>
      </c>
      <c r="D1456">
        <v>7</v>
      </c>
      <c r="E1456" s="112">
        <v>46564</v>
      </c>
      <c r="F1456" s="112">
        <v>46571</v>
      </c>
      <c r="G1456" s="113">
        <v>0</v>
      </c>
      <c r="H1456" s="113">
        <v>0</v>
      </c>
      <c r="I1456">
        <v>-95</v>
      </c>
    </row>
    <row r="1457" spans="1:9" x14ac:dyDescent="0.35">
      <c r="A1457" t="s">
        <v>2491</v>
      </c>
      <c r="B1457" t="s">
        <v>1296</v>
      </c>
      <c r="C1457">
        <v>7</v>
      </c>
      <c r="D1457">
        <v>7</v>
      </c>
      <c r="E1457" s="112">
        <v>46564</v>
      </c>
      <c r="F1457" s="112">
        <v>46571</v>
      </c>
      <c r="G1457" s="113">
        <v>0</v>
      </c>
      <c r="H1457" s="113">
        <v>0</v>
      </c>
      <c r="I1457">
        <v>-95</v>
      </c>
    </row>
    <row r="1458" spans="1:9" x14ac:dyDescent="0.35">
      <c r="A1458" t="s">
        <v>2492</v>
      </c>
      <c r="B1458" t="s">
        <v>1297</v>
      </c>
      <c r="C1458">
        <v>7</v>
      </c>
      <c r="D1458">
        <v>7</v>
      </c>
      <c r="E1458" s="112">
        <v>46564</v>
      </c>
      <c r="F1458" s="112">
        <v>46571</v>
      </c>
      <c r="G1458" s="113">
        <v>0</v>
      </c>
      <c r="H1458" s="113">
        <v>0</v>
      </c>
      <c r="I1458">
        <v>-95</v>
      </c>
    </row>
    <row r="1459" spans="1:9" x14ac:dyDescent="0.35">
      <c r="A1459" t="s">
        <v>2493</v>
      </c>
      <c r="B1459" t="s">
        <v>1298</v>
      </c>
      <c r="C1459">
        <v>7</v>
      </c>
      <c r="D1459">
        <v>7</v>
      </c>
      <c r="E1459" s="112">
        <v>46564</v>
      </c>
      <c r="F1459" s="112">
        <v>46571</v>
      </c>
      <c r="G1459" s="113">
        <v>0</v>
      </c>
      <c r="H1459" s="113">
        <v>0</v>
      </c>
      <c r="I1459">
        <v>-95</v>
      </c>
    </row>
    <row r="1460" spans="1:9" x14ac:dyDescent="0.35">
      <c r="A1460" t="s">
        <v>2494</v>
      </c>
      <c r="B1460" t="s">
        <v>1299</v>
      </c>
      <c r="C1460">
        <v>7</v>
      </c>
      <c r="D1460">
        <v>7</v>
      </c>
      <c r="E1460" s="112">
        <v>46566</v>
      </c>
      <c r="F1460" s="112">
        <v>46573</v>
      </c>
      <c r="G1460" s="113">
        <v>0</v>
      </c>
      <c r="H1460" s="113">
        <v>0</v>
      </c>
      <c r="I1460">
        <v>-95</v>
      </c>
    </row>
    <row r="1461" spans="1:9" x14ac:dyDescent="0.35">
      <c r="A1461" t="s">
        <v>2495</v>
      </c>
      <c r="B1461" t="s">
        <v>1300</v>
      </c>
      <c r="C1461">
        <v>7</v>
      </c>
      <c r="D1461">
        <v>7</v>
      </c>
      <c r="E1461" s="112">
        <v>46566</v>
      </c>
      <c r="F1461" s="112">
        <v>46573</v>
      </c>
      <c r="G1461" s="113">
        <v>0</v>
      </c>
      <c r="H1461" s="113">
        <v>0</v>
      </c>
      <c r="I1461">
        <v>-95</v>
      </c>
    </row>
    <row r="1462" spans="1:9" x14ac:dyDescent="0.35">
      <c r="A1462" t="s">
        <v>2496</v>
      </c>
      <c r="B1462" t="s">
        <v>1301</v>
      </c>
      <c r="C1462">
        <v>7</v>
      </c>
      <c r="D1462">
        <v>7</v>
      </c>
      <c r="E1462" s="112">
        <v>46566</v>
      </c>
      <c r="F1462" s="112">
        <v>46573</v>
      </c>
      <c r="G1462" s="113">
        <v>0</v>
      </c>
      <c r="H1462" s="113">
        <v>0</v>
      </c>
      <c r="I1462">
        <v>-95</v>
      </c>
    </row>
    <row r="1463" spans="1:9" x14ac:dyDescent="0.35">
      <c r="A1463" t="s">
        <v>3198</v>
      </c>
      <c r="C1463">
        <v>38</v>
      </c>
      <c r="D1463">
        <v>38</v>
      </c>
      <c r="E1463" s="112">
        <v>46540</v>
      </c>
      <c r="F1463" s="112">
        <v>46593</v>
      </c>
      <c r="G1463" s="113">
        <v>0</v>
      </c>
      <c r="H1463" s="113">
        <v>0</v>
      </c>
      <c r="I1463">
        <v>-79</v>
      </c>
    </row>
    <row r="1464" spans="1:9" x14ac:dyDescent="0.35">
      <c r="A1464" t="s">
        <v>2497</v>
      </c>
      <c r="B1464" t="s">
        <v>1303</v>
      </c>
      <c r="C1464">
        <v>14</v>
      </c>
      <c r="D1464">
        <v>14</v>
      </c>
      <c r="E1464" s="112">
        <v>46540</v>
      </c>
      <c r="F1464" s="112">
        <v>46559</v>
      </c>
      <c r="G1464" s="113">
        <v>0</v>
      </c>
      <c r="H1464" s="113">
        <v>0</v>
      </c>
      <c r="I1464">
        <v>-55</v>
      </c>
    </row>
    <row r="1465" spans="1:9" x14ac:dyDescent="0.35">
      <c r="A1465" t="s">
        <v>2498</v>
      </c>
      <c r="B1465" t="s">
        <v>1304</v>
      </c>
      <c r="C1465">
        <v>14</v>
      </c>
      <c r="D1465">
        <v>14</v>
      </c>
      <c r="E1465" s="112">
        <v>46544</v>
      </c>
      <c r="F1465" s="112">
        <v>46561</v>
      </c>
      <c r="G1465" s="113">
        <v>0</v>
      </c>
      <c r="H1465" s="113">
        <v>0</v>
      </c>
      <c r="I1465">
        <v>-57</v>
      </c>
    </row>
    <row r="1466" spans="1:9" x14ac:dyDescent="0.35">
      <c r="A1466" t="s">
        <v>2499</v>
      </c>
      <c r="B1466" t="s">
        <v>1305</v>
      </c>
      <c r="C1466">
        <v>14</v>
      </c>
      <c r="D1466">
        <v>14</v>
      </c>
      <c r="E1466" s="112">
        <v>46545</v>
      </c>
      <c r="F1466" s="112">
        <v>46562</v>
      </c>
      <c r="G1466" s="113">
        <v>0</v>
      </c>
      <c r="H1466" s="113">
        <v>0</v>
      </c>
      <c r="I1466">
        <v>-58</v>
      </c>
    </row>
    <row r="1467" spans="1:9" x14ac:dyDescent="0.35">
      <c r="A1467" t="s">
        <v>2500</v>
      </c>
      <c r="B1467" t="s">
        <v>1306</v>
      </c>
      <c r="C1467">
        <v>14</v>
      </c>
      <c r="D1467">
        <v>14</v>
      </c>
      <c r="E1467" s="112">
        <v>46547</v>
      </c>
      <c r="F1467" s="112">
        <v>46566</v>
      </c>
      <c r="G1467" s="113">
        <v>0</v>
      </c>
      <c r="H1467" s="113">
        <v>0</v>
      </c>
      <c r="I1467">
        <v>-60</v>
      </c>
    </row>
    <row r="1468" spans="1:9" x14ac:dyDescent="0.35">
      <c r="A1468" t="s">
        <v>2501</v>
      </c>
      <c r="B1468" t="s">
        <v>1307</v>
      </c>
      <c r="C1468">
        <v>14</v>
      </c>
      <c r="D1468">
        <v>14</v>
      </c>
      <c r="E1468" s="112">
        <v>46548</v>
      </c>
      <c r="F1468" s="112">
        <v>46567</v>
      </c>
      <c r="G1468" s="113">
        <v>0</v>
      </c>
      <c r="H1468" s="113">
        <v>0</v>
      </c>
      <c r="I1468">
        <v>-61</v>
      </c>
    </row>
    <row r="1469" spans="1:9" x14ac:dyDescent="0.35">
      <c r="A1469" t="s">
        <v>2502</v>
      </c>
      <c r="B1469" t="s">
        <v>1308</v>
      </c>
      <c r="C1469">
        <v>14</v>
      </c>
      <c r="D1469">
        <v>14</v>
      </c>
      <c r="E1469" s="112">
        <v>46553</v>
      </c>
      <c r="F1469" s="112">
        <v>46572</v>
      </c>
      <c r="G1469" s="113">
        <v>0</v>
      </c>
      <c r="H1469" s="113">
        <v>0</v>
      </c>
      <c r="I1469">
        <v>-64</v>
      </c>
    </row>
    <row r="1470" spans="1:9" x14ac:dyDescent="0.35">
      <c r="A1470" t="s">
        <v>2503</v>
      </c>
      <c r="B1470" t="s">
        <v>1309</v>
      </c>
      <c r="C1470">
        <v>14</v>
      </c>
      <c r="D1470">
        <v>14</v>
      </c>
      <c r="E1470" s="112">
        <v>46567</v>
      </c>
      <c r="F1470" s="112">
        <v>46586</v>
      </c>
      <c r="G1470" s="113">
        <v>0</v>
      </c>
      <c r="H1470" s="113">
        <v>0</v>
      </c>
      <c r="I1470">
        <v>-74</v>
      </c>
    </row>
    <row r="1471" spans="1:9" x14ac:dyDescent="0.35">
      <c r="A1471" t="s">
        <v>2505</v>
      </c>
      <c r="B1471" t="s">
        <v>1311</v>
      </c>
      <c r="C1471">
        <v>14</v>
      </c>
      <c r="D1471">
        <v>14</v>
      </c>
      <c r="E1471" s="112">
        <v>46572</v>
      </c>
      <c r="F1471" s="112">
        <v>46589</v>
      </c>
      <c r="G1471" s="113">
        <v>0</v>
      </c>
      <c r="H1471" s="113">
        <v>0</v>
      </c>
      <c r="I1471">
        <v>-78</v>
      </c>
    </row>
    <row r="1472" spans="1:9" x14ac:dyDescent="0.35">
      <c r="A1472" t="s">
        <v>2506</v>
      </c>
      <c r="B1472" t="s">
        <v>1312</v>
      </c>
      <c r="C1472">
        <v>14</v>
      </c>
      <c r="D1472">
        <v>14</v>
      </c>
      <c r="E1472" s="112">
        <v>46572</v>
      </c>
      <c r="F1472" s="112">
        <v>46589</v>
      </c>
      <c r="G1472" s="113">
        <v>0</v>
      </c>
      <c r="H1472" s="113">
        <v>0</v>
      </c>
      <c r="I1472">
        <v>-78</v>
      </c>
    </row>
    <row r="1473" spans="1:9" x14ac:dyDescent="0.35">
      <c r="A1473" t="s">
        <v>2507</v>
      </c>
      <c r="B1473" t="s">
        <v>1313</v>
      </c>
      <c r="C1473">
        <v>14</v>
      </c>
      <c r="D1473">
        <v>14</v>
      </c>
      <c r="E1473" s="112">
        <v>46572</v>
      </c>
      <c r="F1473" s="112">
        <v>46589</v>
      </c>
      <c r="G1473" s="113">
        <v>0</v>
      </c>
      <c r="H1473" s="113">
        <v>0</v>
      </c>
      <c r="I1473">
        <v>-78</v>
      </c>
    </row>
    <row r="1474" spans="1:9" x14ac:dyDescent="0.35">
      <c r="A1474" t="s">
        <v>2508</v>
      </c>
      <c r="B1474" t="s">
        <v>1314</v>
      </c>
      <c r="C1474">
        <v>14</v>
      </c>
      <c r="D1474">
        <v>14</v>
      </c>
      <c r="E1474" s="112">
        <v>46572</v>
      </c>
      <c r="F1474" s="112">
        <v>46589</v>
      </c>
      <c r="G1474" s="113">
        <v>0</v>
      </c>
      <c r="H1474" s="113">
        <v>0</v>
      </c>
      <c r="I1474">
        <v>-78</v>
      </c>
    </row>
    <row r="1475" spans="1:9" x14ac:dyDescent="0.35">
      <c r="A1475" t="s">
        <v>2509</v>
      </c>
      <c r="B1475" t="s">
        <v>1315</v>
      </c>
      <c r="C1475">
        <v>14</v>
      </c>
      <c r="D1475">
        <v>14</v>
      </c>
      <c r="E1475" s="112">
        <v>46572</v>
      </c>
      <c r="F1475" s="112">
        <v>46589</v>
      </c>
      <c r="G1475" s="113">
        <v>0</v>
      </c>
      <c r="H1475" s="113">
        <v>0</v>
      </c>
      <c r="I1475">
        <v>-78</v>
      </c>
    </row>
    <row r="1476" spans="1:9" x14ac:dyDescent="0.35">
      <c r="A1476" t="s">
        <v>2504</v>
      </c>
      <c r="B1476" t="s">
        <v>1310</v>
      </c>
      <c r="C1476">
        <v>14</v>
      </c>
      <c r="D1476">
        <v>14</v>
      </c>
      <c r="E1476" s="112">
        <v>46572</v>
      </c>
      <c r="F1476" s="112">
        <v>46589</v>
      </c>
      <c r="G1476" s="113">
        <v>0</v>
      </c>
      <c r="H1476" s="113">
        <v>0</v>
      </c>
      <c r="I1476">
        <v>-77</v>
      </c>
    </row>
    <row r="1477" spans="1:9" x14ac:dyDescent="0.35">
      <c r="A1477" t="s">
        <v>2510</v>
      </c>
      <c r="B1477" t="s">
        <v>1316</v>
      </c>
      <c r="C1477">
        <v>14</v>
      </c>
      <c r="D1477">
        <v>14</v>
      </c>
      <c r="E1477" s="112">
        <v>46574</v>
      </c>
      <c r="F1477" s="112">
        <v>46593</v>
      </c>
      <c r="G1477" s="113">
        <v>0</v>
      </c>
      <c r="H1477" s="113">
        <v>0</v>
      </c>
      <c r="I1477">
        <v>-79</v>
      </c>
    </row>
    <row r="1478" spans="1:9" x14ac:dyDescent="0.35">
      <c r="A1478" t="s">
        <v>2511</v>
      </c>
      <c r="B1478" t="s">
        <v>1317</v>
      </c>
      <c r="C1478">
        <v>14</v>
      </c>
      <c r="D1478">
        <v>14</v>
      </c>
      <c r="E1478" s="112">
        <v>46574</v>
      </c>
      <c r="F1478" s="112">
        <v>46593</v>
      </c>
      <c r="G1478" s="113">
        <v>0</v>
      </c>
      <c r="H1478" s="113">
        <v>0</v>
      </c>
      <c r="I1478">
        <v>-79</v>
      </c>
    </row>
    <row r="1479" spans="1:9" x14ac:dyDescent="0.35">
      <c r="A1479" t="s">
        <v>2512</v>
      </c>
      <c r="B1479" t="s">
        <v>1318</v>
      </c>
      <c r="C1479">
        <v>14</v>
      </c>
      <c r="D1479">
        <v>14</v>
      </c>
      <c r="E1479" s="112">
        <v>46574</v>
      </c>
      <c r="F1479" s="112">
        <v>46593</v>
      </c>
      <c r="G1479" s="113">
        <v>0</v>
      </c>
      <c r="H1479" s="113">
        <v>0</v>
      </c>
      <c r="I1479">
        <v>-79</v>
      </c>
    </row>
    <row r="1480" spans="1:9" x14ac:dyDescent="0.35">
      <c r="A1480" t="s">
        <v>3199</v>
      </c>
      <c r="C1480">
        <v>29</v>
      </c>
      <c r="D1480">
        <v>29</v>
      </c>
      <c r="E1480" s="112">
        <v>46541</v>
      </c>
      <c r="F1480" s="112">
        <v>46574</v>
      </c>
      <c r="G1480" s="113">
        <v>0</v>
      </c>
      <c r="H1480" s="113">
        <v>0</v>
      </c>
      <c r="I1480">
        <v>-89</v>
      </c>
    </row>
    <row r="1481" spans="1:9" x14ac:dyDescent="0.35">
      <c r="A1481" t="s">
        <v>2513</v>
      </c>
      <c r="B1481" t="s">
        <v>1320</v>
      </c>
      <c r="C1481">
        <v>10</v>
      </c>
      <c r="D1481">
        <v>10</v>
      </c>
      <c r="E1481" s="112">
        <v>46541</v>
      </c>
      <c r="F1481" s="112">
        <v>46552</v>
      </c>
      <c r="G1481" s="113">
        <v>0</v>
      </c>
      <c r="H1481" s="113">
        <v>0</v>
      </c>
      <c r="I1481">
        <v>-70</v>
      </c>
    </row>
    <row r="1482" spans="1:9" x14ac:dyDescent="0.35">
      <c r="A1482" t="s">
        <v>2514</v>
      </c>
      <c r="B1482" t="s">
        <v>1321</v>
      </c>
      <c r="C1482">
        <v>10</v>
      </c>
      <c r="D1482">
        <v>10</v>
      </c>
      <c r="E1482" s="112">
        <v>46558</v>
      </c>
      <c r="F1482" s="112">
        <v>46568</v>
      </c>
      <c r="G1482" s="113">
        <v>0</v>
      </c>
      <c r="H1482" s="113">
        <v>0</v>
      </c>
      <c r="I1482">
        <v>-84</v>
      </c>
    </row>
    <row r="1483" spans="1:9" x14ac:dyDescent="0.35">
      <c r="A1483" t="s">
        <v>2515</v>
      </c>
      <c r="B1483" t="s">
        <v>1322</v>
      </c>
      <c r="C1483">
        <v>10</v>
      </c>
      <c r="D1483">
        <v>10</v>
      </c>
      <c r="E1483" s="112">
        <v>46562</v>
      </c>
      <c r="F1483" s="112">
        <v>46573</v>
      </c>
      <c r="G1483" s="113">
        <v>0</v>
      </c>
      <c r="H1483" s="113">
        <v>0</v>
      </c>
      <c r="I1483">
        <v>-88</v>
      </c>
    </row>
    <row r="1484" spans="1:9" x14ac:dyDescent="0.35">
      <c r="A1484" t="s">
        <v>2516</v>
      </c>
      <c r="B1484" t="s">
        <v>1323</v>
      </c>
      <c r="C1484">
        <v>10</v>
      </c>
      <c r="D1484">
        <v>10</v>
      </c>
      <c r="E1484" s="112">
        <v>46564</v>
      </c>
      <c r="F1484" s="112">
        <v>46574</v>
      </c>
      <c r="G1484" s="113">
        <v>0</v>
      </c>
      <c r="H1484" s="113">
        <v>0</v>
      </c>
      <c r="I1484">
        <v>-89</v>
      </c>
    </row>
    <row r="1485" spans="1:9" x14ac:dyDescent="0.35">
      <c r="A1485" t="s">
        <v>3200</v>
      </c>
      <c r="C1485">
        <v>8</v>
      </c>
      <c r="D1485">
        <v>8</v>
      </c>
      <c r="E1485" s="112">
        <v>46582</v>
      </c>
      <c r="F1485" s="112">
        <v>46590</v>
      </c>
      <c r="G1485" s="113">
        <v>0</v>
      </c>
      <c r="H1485" s="113">
        <v>0</v>
      </c>
      <c r="I1485">
        <v>-95</v>
      </c>
    </row>
    <row r="1486" spans="1:9" x14ac:dyDescent="0.35">
      <c r="A1486" t="s">
        <v>2517</v>
      </c>
      <c r="B1486" t="s">
        <v>1325</v>
      </c>
      <c r="C1486">
        <v>8</v>
      </c>
      <c r="D1486">
        <v>8</v>
      </c>
      <c r="E1486" s="112">
        <v>46582</v>
      </c>
      <c r="F1486" s="112">
        <v>46590</v>
      </c>
      <c r="G1486" s="113">
        <v>0</v>
      </c>
      <c r="H1486" s="113">
        <v>0</v>
      </c>
      <c r="I1486">
        <v>-95</v>
      </c>
    </row>
    <row r="1487" spans="1:9" x14ac:dyDescent="0.35">
      <c r="A1487" t="s">
        <v>3201</v>
      </c>
      <c r="C1487">
        <v>9</v>
      </c>
      <c r="D1487">
        <v>9</v>
      </c>
      <c r="E1487" s="112">
        <v>46575</v>
      </c>
      <c r="F1487" s="112">
        <v>46585</v>
      </c>
      <c r="G1487" s="113">
        <v>0</v>
      </c>
      <c r="H1487" s="113">
        <v>0</v>
      </c>
      <c r="I1487">
        <v>-89</v>
      </c>
    </row>
    <row r="1488" spans="1:9" x14ac:dyDescent="0.35">
      <c r="A1488" t="s">
        <v>2518</v>
      </c>
      <c r="B1488" t="s">
        <v>1327</v>
      </c>
      <c r="C1488">
        <v>9</v>
      </c>
      <c r="D1488">
        <v>9</v>
      </c>
      <c r="E1488" s="112">
        <v>46575</v>
      </c>
      <c r="F1488" s="112">
        <v>46585</v>
      </c>
      <c r="G1488" s="113">
        <v>0</v>
      </c>
      <c r="H1488" s="113">
        <v>0</v>
      </c>
      <c r="I1488">
        <v>-89</v>
      </c>
    </row>
    <row r="1489" spans="1:9" x14ac:dyDescent="0.35">
      <c r="A1489" t="s">
        <v>3202</v>
      </c>
      <c r="C1489">
        <v>1</v>
      </c>
      <c r="D1489">
        <v>1</v>
      </c>
      <c r="E1489" s="112">
        <v>46593</v>
      </c>
      <c r="F1489" s="112">
        <v>46593</v>
      </c>
      <c r="G1489" s="113">
        <v>0</v>
      </c>
      <c r="H1489" s="113">
        <v>0</v>
      </c>
      <c r="I1489">
        <v>-79</v>
      </c>
    </row>
    <row r="1490" spans="1:9" x14ac:dyDescent="0.35">
      <c r="A1490" t="s">
        <v>2519</v>
      </c>
      <c r="B1490" t="s">
        <v>1329</v>
      </c>
      <c r="C1490">
        <v>1</v>
      </c>
      <c r="D1490">
        <v>1</v>
      </c>
      <c r="E1490" s="112">
        <v>46593</v>
      </c>
      <c r="F1490" s="112">
        <v>46593</v>
      </c>
      <c r="G1490" s="113">
        <v>0</v>
      </c>
      <c r="H1490" s="113">
        <v>0</v>
      </c>
      <c r="I1490">
        <v>-79</v>
      </c>
    </row>
    <row r="1491" spans="1:9" x14ac:dyDescent="0.35">
      <c r="A1491" t="s">
        <v>3203</v>
      </c>
      <c r="C1491">
        <v>19</v>
      </c>
      <c r="D1491">
        <v>19</v>
      </c>
      <c r="E1491" s="112">
        <v>46566</v>
      </c>
      <c r="F1491" s="112">
        <v>46590</v>
      </c>
      <c r="G1491" s="113">
        <v>0</v>
      </c>
      <c r="H1491" s="113">
        <v>0</v>
      </c>
      <c r="I1491">
        <v>-78</v>
      </c>
    </row>
    <row r="1492" spans="1:9" x14ac:dyDescent="0.35">
      <c r="A1492" t="s">
        <v>2520</v>
      </c>
      <c r="B1492" t="s">
        <v>1331</v>
      </c>
      <c r="C1492">
        <v>5</v>
      </c>
      <c r="D1492">
        <v>5</v>
      </c>
      <c r="E1492" s="112">
        <v>46566</v>
      </c>
      <c r="F1492" s="112">
        <v>46572</v>
      </c>
      <c r="G1492" s="113">
        <v>0</v>
      </c>
      <c r="H1492" s="113">
        <v>0</v>
      </c>
      <c r="I1492">
        <v>-78</v>
      </c>
    </row>
    <row r="1493" spans="1:9" x14ac:dyDescent="0.35">
      <c r="A1493" t="s">
        <v>2521</v>
      </c>
      <c r="B1493" t="s">
        <v>1332</v>
      </c>
      <c r="C1493">
        <v>14</v>
      </c>
      <c r="D1493">
        <v>14</v>
      </c>
      <c r="E1493" s="112">
        <v>46573</v>
      </c>
      <c r="F1493" s="112">
        <v>46590</v>
      </c>
      <c r="G1493" s="113">
        <v>0</v>
      </c>
      <c r="H1493" s="113">
        <v>0</v>
      </c>
      <c r="I1493">
        <v>-78</v>
      </c>
    </row>
    <row r="1494" spans="1:9" x14ac:dyDescent="0.35">
      <c r="A1494" t="s">
        <v>3204</v>
      </c>
      <c r="C1494">
        <v>130</v>
      </c>
      <c r="D1494">
        <v>130</v>
      </c>
      <c r="E1494" s="112">
        <v>46349</v>
      </c>
      <c r="F1494" s="112">
        <v>46478</v>
      </c>
      <c r="G1494" s="113">
        <v>0</v>
      </c>
      <c r="H1494" s="113">
        <v>0</v>
      </c>
      <c r="I1494">
        <v>-1</v>
      </c>
    </row>
    <row r="1495" spans="1:9" x14ac:dyDescent="0.35">
      <c r="A1495" t="s">
        <v>3205</v>
      </c>
      <c r="C1495">
        <v>83</v>
      </c>
      <c r="D1495">
        <v>83</v>
      </c>
      <c r="E1495" s="112">
        <v>46361</v>
      </c>
      <c r="F1495" s="112">
        <v>46443</v>
      </c>
      <c r="G1495" s="113">
        <v>0</v>
      </c>
      <c r="H1495" s="113">
        <v>0</v>
      </c>
      <c r="I1495">
        <v>4</v>
      </c>
    </row>
    <row r="1496" spans="1:9" x14ac:dyDescent="0.35">
      <c r="A1496" t="s">
        <v>3206</v>
      </c>
      <c r="C1496">
        <v>54</v>
      </c>
      <c r="D1496">
        <v>54</v>
      </c>
      <c r="E1496" s="112">
        <v>46361</v>
      </c>
      <c r="F1496" s="112">
        <v>46422</v>
      </c>
      <c r="G1496" s="113">
        <v>0</v>
      </c>
      <c r="H1496" s="113">
        <v>0</v>
      </c>
      <c r="I1496">
        <v>3</v>
      </c>
    </row>
    <row r="1497" spans="1:9" x14ac:dyDescent="0.35">
      <c r="A1497" t="s">
        <v>2522</v>
      </c>
      <c r="B1497" t="s">
        <v>1335</v>
      </c>
      <c r="C1497">
        <v>7</v>
      </c>
      <c r="D1497">
        <v>7</v>
      </c>
      <c r="E1497" s="112">
        <v>46361</v>
      </c>
      <c r="F1497" s="112">
        <v>46368</v>
      </c>
      <c r="G1497" s="113">
        <v>0</v>
      </c>
      <c r="H1497" s="113">
        <v>0</v>
      </c>
      <c r="I1497">
        <v>50</v>
      </c>
    </row>
    <row r="1498" spans="1:9" x14ac:dyDescent="0.35">
      <c r="A1498" t="s">
        <v>2523</v>
      </c>
      <c r="B1498" t="s">
        <v>1336</v>
      </c>
      <c r="C1498">
        <v>7</v>
      </c>
      <c r="D1498">
        <v>7</v>
      </c>
      <c r="E1498" s="112">
        <v>46363</v>
      </c>
      <c r="F1498" s="112">
        <v>46370</v>
      </c>
      <c r="G1498" s="113">
        <v>0</v>
      </c>
      <c r="H1498" s="113">
        <v>0</v>
      </c>
      <c r="I1498">
        <v>41</v>
      </c>
    </row>
    <row r="1499" spans="1:9" x14ac:dyDescent="0.35">
      <c r="A1499" t="s">
        <v>2524</v>
      </c>
      <c r="B1499" t="s">
        <v>1337</v>
      </c>
      <c r="C1499">
        <v>7</v>
      </c>
      <c r="D1499">
        <v>7</v>
      </c>
      <c r="E1499" s="112">
        <v>46370</v>
      </c>
      <c r="F1499" s="112">
        <v>46377</v>
      </c>
      <c r="G1499" s="113">
        <v>0</v>
      </c>
      <c r="H1499" s="113">
        <v>0</v>
      </c>
      <c r="I1499">
        <v>42</v>
      </c>
    </row>
    <row r="1500" spans="1:9" x14ac:dyDescent="0.35">
      <c r="A1500" t="s">
        <v>2526</v>
      </c>
      <c r="B1500" t="s">
        <v>1339</v>
      </c>
      <c r="C1500">
        <v>7</v>
      </c>
      <c r="D1500">
        <v>7</v>
      </c>
      <c r="E1500" s="112">
        <v>46376</v>
      </c>
      <c r="F1500" s="112">
        <v>46383</v>
      </c>
      <c r="G1500" s="113">
        <v>0</v>
      </c>
      <c r="H1500" s="113">
        <v>0</v>
      </c>
      <c r="I1500">
        <v>37</v>
      </c>
    </row>
    <row r="1501" spans="1:9" x14ac:dyDescent="0.35">
      <c r="A1501" t="s">
        <v>2527</v>
      </c>
      <c r="B1501" t="s">
        <v>1340</v>
      </c>
      <c r="C1501">
        <v>7</v>
      </c>
      <c r="D1501">
        <v>7</v>
      </c>
      <c r="E1501" s="112">
        <v>46391</v>
      </c>
      <c r="F1501" s="112">
        <v>46398</v>
      </c>
      <c r="G1501" s="113">
        <v>0</v>
      </c>
      <c r="H1501" s="113">
        <v>0</v>
      </c>
      <c r="I1501">
        <v>3</v>
      </c>
    </row>
    <row r="1502" spans="1:9" x14ac:dyDescent="0.35">
      <c r="A1502" t="s">
        <v>2528</v>
      </c>
      <c r="B1502" t="s">
        <v>1341</v>
      </c>
      <c r="C1502">
        <v>7</v>
      </c>
      <c r="D1502">
        <v>7</v>
      </c>
      <c r="E1502" s="112">
        <v>46391</v>
      </c>
      <c r="F1502" s="112">
        <v>46398</v>
      </c>
      <c r="G1502" s="113">
        <v>0</v>
      </c>
      <c r="H1502" s="113">
        <v>0</v>
      </c>
      <c r="I1502">
        <v>3</v>
      </c>
    </row>
    <row r="1503" spans="1:9" x14ac:dyDescent="0.35">
      <c r="A1503" t="s">
        <v>2529</v>
      </c>
      <c r="B1503" t="s">
        <v>1342</v>
      </c>
      <c r="C1503">
        <v>7</v>
      </c>
      <c r="D1503">
        <v>7</v>
      </c>
      <c r="E1503" s="112">
        <v>46399</v>
      </c>
      <c r="F1503" s="112">
        <v>46406</v>
      </c>
      <c r="G1503" s="113">
        <v>0</v>
      </c>
      <c r="H1503" s="113">
        <v>0</v>
      </c>
      <c r="I1503">
        <v>3</v>
      </c>
    </row>
    <row r="1504" spans="1:9" x14ac:dyDescent="0.35">
      <c r="A1504" t="s">
        <v>2530</v>
      </c>
      <c r="B1504" t="s">
        <v>1343</v>
      </c>
      <c r="C1504">
        <v>7</v>
      </c>
      <c r="D1504">
        <v>7</v>
      </c>
      <c r="E1504" s="112">
        <v>46399</v>
      </c>
      <c r="F1504" s="112">
        <v>46406</v>
      </c>
      <c r="G1504" s="113">
        <v>0</v>
      </c>
      <c r="H1504" s="113">
        <v>0</v>
      </c>
      <c r="I1504">
        <v>3</v>
      </c>
    </row>
    <row r="1505" spans="1:9" x14ac:dyDescent="0.35">
      <c r="A1505" t="s">
        <v>2531</v>
      </c>
      <c r="B1505" t="s">
        <v>1344</v>
      </c>
      <c r="C1505">
        <v>7</v>
      </c>
      <c r="D1505">
        <v>7</v>
      </c>
      <c r="E1505" s="112">
        <v>46404</v>
      </c>
      <c r="F1505" s="112">
        <v>46411</v>
      </c>
      <c r="G1505" s="113">
        <v>0</v>
      </c>
      <c r="H1505" s="113">
        <v>0</v>
      </c>
      <c r="I1505">
        <v>13</v>
      </c>
    </row>
    <row r="1506" spans="1:9" x14ac:dyDescent="0.35">
      <c r="A1506" t="s">
        <v>2525</v>
      </c>
      <c r="B1506" t="s">
        <v>1338</v>
      </c>
      <c r="C1506">
        <v>7</v>
      </c>
      <c r="D1506">
        <v>7</v>
      </c>
      <c r="E1506" s="112">
        <v>46405</v>
      </c>
      <c r="F1506" s="112">
        <v>46412</v>
      </c>
      <c r="G1506" s="113">
        <v>0</v>
      </c>
      <c r="H1506" s="113">
        <v>0</v>
      </c>
      <c r="I1506">
        <v>12</v>
      </c>
    </row>
    <row r="1507" spans="1:9" x14ac:dyDescent="0.35">
      <c r="A1507" t="s">
        <v>2533</v>
      </c>
      <c r="B1507" t="s">
        <v>1346</v>
      </c>
      <c r="C1507">
        <v>7</v>
      </c>
      <c r="D1507">
        <v>7</v>
      </c>
      <c r="E1507" s="112">
        <v>46407</v>
      </c>
      <c r="F1507" s="112">
        <v>46414</v>
      </c>
      <c r="G1507" s="113">
        <v>0</v>
      </c>
      <c r="H1507" s="113">
        <v>0</v>
      </c>
      <c r="I1507">
        <v>3</v>
      </c>
    </row>
    <row r="1508" spans="1:9" x14ac:dyDescent="0.35">
      <c r="A1508" t="s">
        <v>2534</v>
      </c>
      <c r="B1508" t="s">
        <v>1347</v>
      </c>
      <c r="C1508">
        <v>7</v>
      </c>
      <c r="D1508">
        <v>7</v>
      </c>
      <c r="E1508" s="112">
        <v>46407</v>
      </c>
      <c r="F1508" s="112">
        <v>46414</v>
      </c>
      <c r="G1508" s="113">
        <v>0</v>
      </c>
      <c r="H1508" s="113">
        <v>0</v>
      </c>
      <c r="I1508">
        <v>3</v>
      </c>
    </row>
    <row r="1509" spans="1:9" x14ac:dyDescent="0.35">
      <c r="A1509" t="s">
        <v>2532</v>
      </c>
      <c r="B1509" t="s">
        <v>1345</v>
      </c>
      <c r="C1509">
        <v>7</v>
      </c>
      <c r="D1509">
        <v>7</v>
      </c>
      <c r="E1509" s="112">
        <v>46414</v>
      </c>
      <c r="F1509" s="112">
        <v>46421</v>
      </c>
      <c r="G1509" s="113">
        <v>0</v>
      </c>
      <c r="H1509" s="113">
        <v>0</v>
      </c>
      <c r="I1509">
        <v>4</v>
      </c>
    </row>
    <row r="1510" spans="1:9" x14ac:dyDescent="0.35">
      <c r="A1510" t="s">
        <v>2535</v>
      </c>
      <c r="B1510" t="s">
        <v>1348</v>
      </c>
      <c r="C1510">
        <v>7</v>
      </c>
      <c r="D1510">
        <v>7</v>
      </c>
      <c r="E1510" s="112">
        <v>46415</v>
      </c>
      <c r="F1510" s="112">
        <v>46422</v>
      </c>
      <c r="G1510" s="113">
        <v>0</v>
      </c>
      <c r="H1510" s="113">
        <v>0</v>
      </c>
      <c r="I1510">
        <v>3</v>
      </c>
    </row>
    <row r="1511" spans="1:9" x14ac:dyDescent="0.35">
      <c r="A1511" t="s">
        <v>2536</v>
      </c>
      <c r="B1511" t="s">
        <v>1349</v>
      </c>
      <c r="C1511">
        <v>7</v>
      </c>
      <c r="D1511">
        <v>7</v>
      </c>
      <c r="E1511" s="112">
        <v>46415</v>
      </c>
      <c r="F1511" s="112">
        <v>46422</v>
      </c>
      <c r="G1511" s="113">
        <v>0</v>
      </c>
      <c r="H1511" s="113">
        <v>0</v>
      </c>
      <c r="I1511">
        <v>3</v>
      </c>
    </row>
    <row r="1512" spans="1:9" x14ac:dyDescent="0.35">
      <c r="A1512" t="s">
        <v>3207</v>
      </c>
      <c r="C1512">
        <v>54</v>
      </c>
      <c r="D1512">
        <v>54</v>
      </c>
      <c r="E1512" s="112">
        <v>46369</v>
      </c>
      <c r="F1512" s="112">
        <v>46443</v>
      </c>
      <c r="G1512" s="113">
        <v>0</v>
      </c>
      <c r="H1512" s="113">
        <v>0</v>
      </c>
      <c r="I1512">
        <v>2</v>
      </c>
    </row>
    <row r="1513" spans="1:9" x14ac:dyDescent="0.35">
      <c r="A1513" t="s">
        <v>2537</v>
      </c>
      <c r="B1513" t="s">
        <v>1351</v>
      </c>
      <c r="C1513">
        <v>14</v>
      </c>
      <c r="D1513">
        <v>14</v>
      </c>
      <c r="E1513" s="112">
        <v>46369</v>
      </c>
      <c r="F1513" s="112">
        <v>46386</v>
      </c>
      <c r="G1513" s="113">
        <v>0</v>
      </c>
      <c r="H1513" s="113">
        <v>0</v>
      </c>
      <c r="I1513">
        <v>42</v>
      </c>
    </row>
    <row r="1514" spans="1:9" x14ac:dyDescent="0.35">
      <c r="A1514" t="s">
        <v>2538</v>
      </c>
      <c r="B1514" t="s">
        <v>1352</v>
      </c>
      <c r="C1514">
        <v>14</v>
      </c>
      <c r="D1514">
        <v>14</v>
      </c>
      <c r="E1514" s="112">
        <v>46371</v>
      </c>
      <c r="F1514" s="112">
        <v>46390</v>
      </c>
      <c r="G1514" s="113">
        <v>0</v>
      </c>
      <c r="H1514" s="113">
        <v>0</v>
      </c>
      <c r="I1514">
        <v>40</v>
      </c>
    </row>
    <row r="1515" spans="1:9" x14ac:dyDescent="0.35">
      <c r="A1515" t="s">
        <v>2539</v>
      </c>
      <c r="B1515" t="s">
        <v>1353</v>
      </c>
      <c r="C1515">
        <v>14</v>
      </c>
      <c r="D1515">
        <v>14</v>
      </c>
      <c r="E1515" s="112">
        <v>46378</v>
      </c>
      <c r="F1515" s="112">
        <v>46397</v>
      </c>
      <c r="G1515" s="113">
        <v>0</v>
      </c>
      <c r="H1515" s="113">
        <v>0</v>
      </c>
      <c r="I1515">
        <v>35</v>
      </c>
    </row>
    <row r="1516" spans="1:9" x14ac:dyDescent="0.35">
      <c r="A1516" t="s">
        <v>2541</v>
      </c>
      <c r="B1516" t="s">
        <v>1355</v>
      </c>
      <c r="C1516">
        <v>14</v>
      </c>
      <c r="D1516">
        <v>14</v>
      </c>
      <c r="E1516" s="112">
        <v>46384</v>
      </c>
      <c r="F1516" s="112">
        <v>46401</v>
      </c>
      <c r="G1516" s="113">
        <v>0</v>
      </c>
      <c r="H1516" s="113">
        <v>0</v>
      </c>
      <c r="I1516">
        <v>31</v>
      </c>
    </row>
    <row r="1517" spans="1:9" x14ac:dyDescent="0.35">
      <c r="A1517" t="s">
        <v>2542</v>
      </c>
      <c r="B1517" t="s">
        <v>1356</v>
      </c>
      <c r="C1517">
        <v>14</v>
      </c>
      <c r="D1517">
        <v>14</v>
      </c>
      <c r="E1517" s="112">
        <v>46399</v>
      </c>
      <c r="F1517" s="112">
        <v>46418</v>
      </c>
      <c r="G1517" s="113">
        <v>0</v>
      </c>
      <c r="H1517" s="113">
        <v>0</v>
      </c>
      <c r="I1517">
        <v>20</v>
      </c>
    </row>
    <row r="1518" spans="1:9" x14ac:dyDescent="0.35">
      <c r="A1518" t="s">
        <v>2543</v>
      </c>
      <c r="B1518" t="s">
        <v>1357</v>
      </c>
      <c r="C1518">
        <v>14</v>
      </c>
      <c r="D1518">
        <v>14</v>
      </c>
      <c r="E1518" s="112">
        <v>46399</v>
      </c>
      <c r="F1518" s="112">
        <v>46418</v>
      </c>
      <c r="G1518" s="113">
        <v>0</v>
      </c>
      <c r="H1518" s="113">
        <v>0</v>
      </c>
      <c r="I1518">
        <v>20</v>
      </c>
    </row>
    <row r="1519" spans="1:9" x14ac:dyDescent="0.35">
      <c r="A1519" t="s">
        <v>2544</v>
      </c>
      <c r="B1519" t="s">
        <v>1358</v>
      </c>
      <c r="C1519">
        <v>14</v>
      </c>
      <c r="D1519">
        <v>14</v>
      </c>
      <c r="E1519" s="112">
        <v>46407</v>
      </c>
      <c r="F1519" s="112">
        <v>46426</v>
      </c>
      <c r="G1519" s="113">
        <v>0</v>
      </c>
      <c r="H1519" s="113">
        <v>0</v>
      </c>
      <c r="I1519">
        <v>14</v>
      </c>
    </row>
    <row r="1520" spans="1:9" x14ac:dyDescent="0.35">
      <c r="A1520" t="s">
        <v>2545</v>
      </c>
      <c r="B1520" t="s">
        <v>1359</v>
      </c>
      <c r="C1520">
        <v>14</v>
      </c>
      <c r="D1520">
        <v>14</v>
      </c>
      <c r="E1520" s="112">
        <v>46407</v>
      </c>
      <c r="F1520" s="112">
        <v>46426</v>
      </c>
      <c r="G1520" s="113">
        <v>0</v>
      </c>
      <c r="H1520" s="113">
        <v>0</v>
      </c>
      <c r="I1520">
        <v>14</v>
      </c>
    </row>
    <row r="1521" spans="1:9" x14ac:dyDescent="0.35">
      <c r="A1521" t="s">
        <v>2546</v>
      </c>
      <c r="B1521" t="s">
        <v>1360</v>
      </c>
      <c r="C1521">
        <v>14</v>
      </c>
      <c r="D1521">
        <v>14</v>
      </c>
      <c r="E1521" s="112">
        <v>46412</v>
      </c>
      <c r="F1521" s="112">
        <v>46429</v>
      </c>
      <c r="G1521" s="113">
        <v>0</v>
      </c>
      <c r="H1521" s="113">
        <v>0</v>
      </c>
      <c r="I1521">
        <v>11</v>
      </c>
    </row>
    <row r="1522" spans="1:9" x14ac:dyDescent="0.35">
      <c r="A1522" t="s">
        <v>2540</v>
      </c>
      <c r="B1522" t="s">
        <v>1354</v>
      </c>
      <c r="C1522">
        <v>14</v>
      </c>
      <c r="D1522">
        <v>14</v>
      </c>
      <c r="E1522" s="112">
        <v>46413</v>
      </c>
      <c r="F1522" s="112">
        <v>46432</v>
      </c>
      <c r="G1522" s="113">
        <v>0</v>
      </c>
      <c r="H1522" s="113">
        <v>0</v>
      </c>
      <c r="I1522">
        <v>10</v>
      </c>
    </row>
    <row r="1523" spans="1:9" x14ac:dyDescent="0.35">
      <c r="A1523" t="s">
        <v>2548</v>
      </c>
      <c r="B1523" t="s">
        <v>1362</v>
      </c>
      <c r="C1523">
        <v>14</v>
      </c>
      <c r="D1523">
        <v>14</v>
      </c>
      <c r="E1523" s="112">
        <v>46415</v>
      </c>
      <c r="F1523" s="112">
        <v>46434</v>
      </c>
      <c r="G1523" s="113">
        <v>0</v>
      </c>
      <c r="H1523" s="113">
        <v>0</v>
      </c>
      <c r="I1523">
        <v>8</v>
      </c>
    </row>
    <row r="1524" spans="1:9" x14ac:dyDescent="0.35">
      <c r="A1524" t="s">
        <v>2549</v>
      </c>
      <c r="B1524" t="s">
        <v>1363</v>
      </c>
      <c r="C1524">
        <v>14</v>
      </c>
      <c r="D1524">
        <v>14</v>
      </c>
      <c r="E1524" s="112">
        <v>46415</v>
      </c>
      <c r="F1524" s="112">
        <v>46434</v>
      </c>
      <c r="G1524" s="113">
        <v>0</v>
      </c>
      <c r="H1524" s="113">
        <v>0</v>
      </c>
      <c r="I1524">
        <v>8</v>
      </c>
    </row>
    <row r="1525" spans="1:9" x14ac:dyDescent="0.35">
      <c r="A1525" t="s">
        <v>2547</v>
      </c>
      <c r="B1525" t="s">
        <v>1361</v>
      </c>
      <c r="C1525">
        <v>14</v>
      </c>
      <c r="D1525">
        <v>14</v>
      </c>
      <c r="E1525" s="112">
        <v>46422</v>
      </c>
      <c r="F1525" s="112">
        <v>46442</v>
      </c>
      <c r="G1525" s="113">
        <v>0</v>
      </c>
      <c r="H1525" s="113">
        <v>0</v>
      </c>
      <c r="I1525">
        <v>3</v>
      </c>
    </row>
    <row r="1526" spans="1:9" x14ac:dyDescent="0.35">
      <c r="A1526" t="s">
        <v>2550</v>
      </c>
      <c r="B1526" t="s">
        <v>1364</v>
      </c>
      <c r="C1526">
        <v>14</v>
      </c>
      <c r="D1526">
        <v>14</v>
      </c>
      <c r="E1526" s="112">
        <v>46425</v>
      </c>
      <c r="F1526" s="112">
        <v>46443</v>
      </c>
      <c r="G1526" s="113">
        <v>0</v>
      </c>
      <c r="H1526" s="113">
        <v>0</v>
      </c>
      <c r="I1526">
        <v>2</v>
      </c>
    </row>
    <row r="1527" spans="1:9" x14ac:dyDescent="0.35">
      <c r="A1527" t="s">
        <v>2551</v>
      </c>
      <c r="B1527" t="s">
        <v>1365</v>
      </c>
      <c r="C1527">
        <v>14</v>
      </c>
      <c r="D1527">
        <v>14</v>
      </c>
      <c r="E1527" s="112">
        <v>46425</v>
      </c>
      <c r="F1527" s="112">
        <v>46443</v>
      </c>
      <c r="G1527" s="113">
        <v>0</v>
      </c>
      <c r="H1527" s="113">
        <v>0</v>
      </c>
      <c r="I1527">
        <v>2</v>
      </c>
    </row>
    <row r="1528" spans="1:9" x14ac:dyDescent="0.35">
      <c r="A1528" t="s">
        <v>3208</v>
      </c>
      <c r="C1528">
        <v>36</v>
      </c>
      <c r="D1528">
        <v>36</v>
      </c>
      <c r="E1528" s="112">
        <v>46349</v>
      </c>
      <c r="F1528" s="112">
        <v>46390</v>
      </c>
      <c r="G1528" s="113">
        <v>0</v>
      </c>
      <c r="H1528" s="113">
        <v>0</v>
      </c>
      <c r="I1528">
        <v>41</v>
      </c>
    </row>
    <row r="1529" spans="1:9" x14ac:dyDescent="0.35">
      <c r="A1529" t="s">
        <v>2552</v>
      </c>
      <c r="B1529" t="s">
        <v>1367</v>
      </c>
      <c r="C1529">
        <v>14</v>
      </c>
      <c r="D1529">
        <v>14</v>
      </c>
      <c r="E1529" s="112">
        <v>46349</v>
      </c>
      <c r="F1529" s="112">
        <v>46364</v>
      </c>
      <c r="G1529" s="113">
        <v>0</v>
      </c>
      <c r="H1529" s="113">
        <v>0</v>
      </c>
      <c r="I1529">
        <v>63</v>
      </c>
    </row>
    <row r="1530" spans="1:9" x14ac:dyDescent="0.35">
      <c r="A1530" t="s">
        <v>2553</v>
      </c>
      <c r="B1530" t="s">
        <v>1368</v>
      </c>
      <c r="C1530">
        <v>14</v>
      </c>
      <c r="D1530">
        <v>14</v>
      </c>
      <c r="E1530" s="112">
        <v>46352</v>
      </c>
      <c r="F1530" s="112">
        <v>46368</v>
      </c>
      <c r="G1530" s="113">
        <v>0</v>
      </c>
      <c r="H1530" s="113">
        <v>0</v>
      </c>
      <c r="I1530">
        <v>60</v>
      </c>
    </row>
    <row r="1531" spans="1:9" x14ac:dyDescent="0.35">
      <c r="A1531" t="s">
        <v>2554</v>
      </c>
      <c r="B1531" t="s">
        <v>1369</v>
      </c>
      <c r="C1531">
        <v>14</v>
      </c>
      <c r="D1531">
        <v>14</v>
      </c>
      <c r="E1531" s="112">
        <v>46375</v>
      </c>
      <c r="F1531" s="112">
        <v>46390</v>
      </c>
      <c r="G1531" s="113">
        <v>0</v>
      </c>
      <c r="H1531" s="113">
        <v>0</v>
      </c>
      <c r="I1531">
        <v>41</v>
      </c>
    </row>
    <row r="1532" spans="1:9" x14ac:dyDescent="0.35">
      <c r="A1532" t="s">
        <v>3209</v>
      </c>
      <c r="C1532">
        <v>7</v>
      </c>
      <c r="D1532">
        <v>7</v>
      </c>
      <c r="E1532" s="112">
        <v>46445</v>
      </c>
      <c r="F1532" s="112">
        <v>46452</v>
      </c>
      <c r="G1532" s="113">
        <v>0</v>
      </c>
      <c r="H1532" s="113">
        <v>0</v>
      </c>
      <c r="I1532">
        <v>3</v>
      </c>
    </row>
    <row r="1533" spans="1:9" x14ac:dyDescent="0.35">
      <c r="A1533" t="s">
        <v>2555</v>
      </c>
      <c r="B1533" t="s">
        <v>1371</v>
      </c>
      <c r="C1533">
        <v>7</v>
      </c>
      <c r="D1533">
        <v>7</v>
      </c>
      <c r="E1533" s="112">
        <v>46445</v>
      </c>
      <c r="F1533" s="112">
        <v>46452</v>
      </c>
      <c r="G1533" s="113">
        <v>0</v>
      </c>
      <c r="H1533" s="113">
        <v>0</v>
      </c>
      <c r="I1533">
        <v>3</v>
      </c>
    </row>
    <row r="1534" spans="1:9" x14ac:dyDescent="0.35">
      <c r="A1534" t="s">
        <v>3210</v>
      </c>
      <c r="C1534">
        <v>14</v>
      </c>
      <c r="D1534">
        <v>14</v>
      </c>
      <c r="E1534" s="112">
        <v>46391</v>
      </c>
      <c r="F1534" s="112">
        <v>46406</v>
      </c>
      <c r="G1534" s="113">
        <v>0</v>
      </c>
      <c r="H1534" s="113">
        <v>0</v>
      </c>
      <c r="I1534">
        <v>41</v>
      </c>
    </row>
    <row r="1535" spans="1:9" x14ac:dyDescent="0.35">
      <c r="A1535" t="s">
        <v>2556</v>
      </c>
      <c r="B1535" t="s">
        <v>1373</v>
      </c>
      <c r="C1535">
        <v>14</v>
      </c>
      <c r="D1535">
        <v>14</v>
      </c>
      <c r="E1535" s="112">
        <v>46391</v>
      </c>
      <c r="F1535" s="112">
        <v>46406</v>
      </c>
      <c r="G1535" s="113">
        <v>0</v>
      </c>
      <c r="H1535" s="113">
        <v>0</v>
      </c>
      <c r="I1535">
        <v>41</v>
      </c>
    </row>
    <row r="1536" spans="1:9" x14ac:dyDescent="0.35">
      <c r="A1536" t="s">
        <v>3211</v>
      </c>
      <c r="C1536">
        <v>14</v>
      </c>
      <c r="D1536">
        <v>14</v>
      </c>
      <c r="E1536" s="112">
        <v>46461</v>
      </c>
      <c r="F1536" s="112">
        <v>46478</v>
      </c>
      <c r="G1536" s="113">
        <v>0</v>
      </c>
      <c r="H1536" s="113">
        <v>0</v>
      </c>
      <c r="I1536">
        <v>-1</v>
      </c>
    </row>
    <row r="1537" spans="1:9" x14ac:dyDescent="0.35">
      <c r="A1537" t="s">
        <v>2557</v>
      </c>
      <c r="B1537" t="s">
        <v>1375</v>
      </c>
      <c r="C1537">
        <v>14</v>
      </c>
      <c r="D1537">
        <v>14</v>
      </c>
      <c r="E1537" s="112">
        <v>46461</v>
      </c>
      <c r="F1537" s="112">
        <v>46478</v>
      </c>
      <c r="G1537" s="113">
        <v>0</v>
      </c>
      <c r="H1537" s="113">
        <v>0</v>
      </c>
      <c r="I1537">
        <v>-1</v>
      </c>
    </row>
    <row r="1538" spans="1:9" x14ac:dyDescent="0.35">
      <c r="A1538" t="s">
        <v>3212</v>
      </c>
      <c r="C1538">
        <v>21</v>
      </c>
      <c r="D1538">
        <v>21</v>
      </c>
      <c r="E1538" s="112">
        <v>46426</v>
      </c>
      <c r="F1538" s="112">
        <v>46460</v>
      </c>
      <c r="G1538" s="113">
        <v>0</v>
      </c>
      <c r="H1538" s="113">
        <v>0</v>
      </c>
      <c r="I1538">
        <v>-1</v>
      </c>
    </row>
    <row r="1539" spans="1:9" x14ac:dyDescent="0.35">
      <c r="A1539" t="s">
        <v>2558</v>
      </c>
      <c r="B1539" t="s">
        <v>1377</v>
      </c>
      <c r="C1539">
        <v>7</v>
      </c>
      <c r="D1539">
        <v>7</v>
      </c>
      <c r="E1539" s="112">
        <v>46426</v>
      </c>
      <c r="F1539" s="112">
        <v>46434</v>
      </c>
      <c r="G1539" s="113">
        <v>0</v>
      </c>
      <c r="H1539" s="113">
        <v>0</v>
      </c>
      <c r="I1539">
        <v>-1</v>
      </c>
    </row>
    <row r="1540" spans="1:9" x14ac:dyDescent="0.35">
      <c r="A1540" t="s">
        <v>2559</v>
      </c>
      <c r="B1540" t="s">
        <v>1378</v>
      </c>
      <c r="C1540">
        <v>14</v>
      </c>
      <c r="D1540">
        <v>14</v>
      </c>
      <c r="E1540" s="112">
        <v>46435</v>
      </c>
      <c r="F1540" s="112">
        <v>46460</v>
      </c>
      <c r="G1540" s="113">
        <v>0</v>
      </c>
      <c r="H1540" s="113">
        <v>0</v>
      </c>
      <c r="I1540">
        <v>-1</v>
      </c>
    </row>
    <row r="1541" spans="1:9" x14ac:dyDescent="0.35">
      <c r="A1541" t="s">
        <v>3213</v>
      </c>
      <c r="C1541">
        <v>137</v>
      </c>
      <c r="D1541">
        <v>137</v>
      </c>
      <c r="E1541" s="112">
        <v>46426</v>
      </c>
      <c r="F1541" s="112">
        <v>46562</v>
      </c>
      <c r="G1541" s="113">
        <v>0</v>
      </c>
      <c r="H1541" s="113">
        <v>0</v>
      </c>
      <c r="I1541">
        <v>-85</v>
      </c>
    </row>
    <row r="1542" spans="1:9" x14ac:dyDescent="0.35">
      <c r="A1542" t="s">
        <v>3214</v>
      </c>
      <c r="C1542">
        <v>28</v>
      </c>
      <c r="D1542">
        <v>28</v>
      </c>
      <c r="E1542" s="112">
        <v>46492</v>
      </c>
      <c r="F1542" s="112">
        <v>46519</v>
      </c>
      <c r="G1542" s="113">
        <v>0</v>
      </c>
      <c r="H1542" s="113">
        <v>0</v>
      </c>
      <c r="I1542">
        <v>-86</v>
      </c>
    </row>
    <row r="1543" spans="1:9" x14ac:dyDescent="0.35">
      <c r="A1543" t="s">
        <v>3215</v>
      </c>
      <c r="C1543">
        <v>8</v>
      </c>
      <c r="D1543">
        <v>8</v>
      </c>
      <c r="E1543" s="112">
        <v>46492</v>
      </c>
      <c r="F1543" s="112">
        <v>46501</v>
      </c>
      <c r="G1543" s="113">
        <v>0</v>
      </c>
      <c r="H1543" s="113">
        <v>0</v>
      </c>
      <c r="I1543">
        <v>-71</v>
      </c>
    </row>
    <row r="1544" spans="1:9" x14ac:dyDescent="0.35">
      <c r="A1544" t="s">
        <v>2561</v>
      </c>
      <c r="B1544" t="s">
        <v>1382</v>
      </c>
      <c r="C1544">
        <v>8</v>
      </c>
      <c r="D1544">
        <v>8</v>
      </c>
      <c r="E1544" s="112">
        <v>46492</v>
      </c>
      <c r="F1544" s="112">
        <v>46501</v>
      </c>
      <c r="G1544" s="113">
        <v>0</v>
      </c>
      <c r="H1544" s="113">
        <v>0</v>
      </c>
      <c r="I1544">
        <v>-71</v>
      </c>
    </row>
    <row r="1545" spans="1:9" x14ac:dyDescent="0.35">
      <c r="A1545" t="s">
        <v>2560</v>
      </c>
      <c r="B1545" t="s">
        <v>1381</v>
      </c>
      <c r="C1545">
        <v>8</v>
      </c>
      <c r="D1545">
        <v>8</v>
      </c>
      <c r="E1545" s="112">
        <v>46492</v>
      </c>
      <c r="F1545" s="112">
        <v>46501</v>
      </c>
      <c r="G1545" s="113">
        <v>0</v>
      </c>
      <c r="H1545" s="113">
        <v>0</v>
      </c>
      <c r="I1545">
        <v>-71</v>
      </c>
    </row>
    <row r="1546" spans="1:9" x14ac:dyDescent="0.35">
      <c r="A1546" t="s">
        <v>3216</v>
      </c>
      <c r="C1546">
        <v>14</v>
      </c>
      <c r="D1546">
        <v>14</v>
      </c>
      <c r="E1546" s="112">
        <v>46502</v>
      </c>
      <c r="F1546" s="112">
        <v>46519</v>
      </c>
      <c r="G1546" s="113">
        <v>0</v>
      </c>
      <c r="H1546" s="113">
        <v>0</v>
      </c>
      <c r="I1546">
        <v>-58</v>
      </c>
    </row>
    <row r="1547" spans="1:9" x14ac:dyDescent="0.35">
      <c r="A1547" t="s">
        <v>2563</v>
      </c>
      <c r="B1547" t="s">
        <v>1385</v>
      </c>
      <c r="C1547">
        <v>14</v>
      </c>
      <c r="D1547">
        <v>14</v>
      </c>
      <c r="E1547" s="112">
        <v>46502</v>
      </c>
      <c r="F1547" s="112">
        <v>46519</v>
      </c>
      <c r="G1547" s="113">
        <v>0</v>
      </c>
      <c r="H1547" s="113">
        <v>0</v>
      </c>
      <c r="I1547">
        <v>-58</v>
      </c>
    </row>
    <row r="1548" spans="1:9" x14ac:dyDescent="0.35">
      <c r="A1548" t="s">
        <v>2562</v>
      </c>
      <c r="B1548" t="s">
        <v>1384</v>
      </c>
      <c r="C1548">
        <v>14</v>
      </c>
      <c r="D1548">
        <v>14</v>
      </c>
      <c r="E1548" s="112">
        <v>46502</v>
      </c>
      <c r="F1548" s="112">
        <v>46519</v>
      </c>
      <c r="G1548" s="113">
        <v>0</v>
      </c>
      <c r="H1548" s="113">
        <v>0</v>
      </c>
      <c r="I1548">
        <v>-58</v>
      </c>
    </row>
    <row r="1549" spans="1:9" x14ac:dyDescent="0.35">
      <c r="A1549" t="s">
        <v>3217</v>
      </c>
      <c r="C1549">
        <v>14</v>
      </c>
      <c r="D1549">
        <v>14</v>
      </c>
      <c r="E1549" s="112">
        <v>46492</v>
      </c>
      <c r="F1549" s="112">
        <v>46508</v>
      </c>
      <c r="G1549" s="113">
        <v>0</v>
      </c>
      <c r="H1549" s="113">
        <v>0</v>
      </c>
      <c r="I1549">
        <v>-34</v>
      </c>
    </row>
    <row r="1550" spans="1:9" x14ac:dyDescent="0.35">
      <c r="A1550" t="s">
        <v>2564</v>
      </c>
      <c r="B1550" t="s">
        <v>1387</v>
      </c>
      <c r="C1550">
        <v>14</v>
      </c>
      <c r="D1550">
        <v>14</v>
      </c>
      <c r="E1550" s="112">
        <v>46492</v>
      </c>
      <c r="F1550" s="112">
        <v>46508</v>
      </c>
      <c r="G1550" s="113">
        <v>0</v>
      </c>
      <c r="H1550" s="113">
        <v>0</v>
      </c>
      <c r="I1550">
        <v>-34</v>
      </c>
    </row>
    <row r="1551" spans="1:9" x14ac:dyDescent="0.35">
      <c r="A1551" t="s">
        <v>3218</v>
      </c>
      <c r="C1551">
        <v>14</v>
      </c>
      <c r="D1551">
        <v>14</v>
      </c>
      <c r="E1551" s="112">
        <v>46504</v>
      </c>
      <c r="F1551" s="112">
        <v>46519</v>
      </c>
      <c r="G1551" s="113">
        <v>0</v>
      </c>
      <c r="H1551" s="113">
        <v>0</v>
      </c>
      <c r="I1551">
        <v>-44</v>
      </c>
    </row>
    <row r="1552" spans="1:9" x14ac:dyDescent="0.35">
      <c r="A1552" t="s">
        <v>2565</v>
      </c>
      <c r="B1552" t="s">
        <v>1389</v>
      </c>
      <c r="C1552">
        <v>14</v>
      </c>
      <c r="D1552">
        <v>14</v>
      </c>
      <c r="E1552" s="112">
        <v>46504</v>
      </c>
      <c r="F1552" s="112">
        <v>46519</v>
      </c>
      <c r="G1552" s="113">
        <v>0</v>
      </c>
      <c r="H1552" s="113">
        <v>0</v>
      </c>
      <c r="I1552">
        <v>-44</v>
      </c>
    </row>
    <row r="1553" spans="1:9" x14ac:dyDescent="0.35">
      <c r="A1553" t="s">
        <v>3219</v>
      </c>
      <c r="C1553">
        <v>14</v>
      </c>
      <c r="D1553">
        <v>14</v>
      </c>
      <c r="E1553" s="112">
        <v>46426</v>
      </c>
      <c r="F1553" s="112">
        <v>46442</v>
      </c>
      <c r="G1553" s="113">
        <v>0</v>
      </c>
      <c r="H1553" s="113">
        <v>0</v>
      </c>
      <c r="I1553">
        <v>27</v>
      </c>
    </row>
    <row r="1554" spans="1:9" x14ac:dyDescent="0.35">
      <c r="A1554" t="s">
        <v>2566</v>
      </c>
      <c r="B1554" t="s">
        <v>1391</v>
      </c>
      <c r="C1554">
        <v>14</v>
      </c>
      <c r="D1554">
        <v>14</v>
      </c>
      <c r="E1554" s="112">
        <v>46426</v>
      </c>
      <c r="F1554" s="112">
        <v>46442</v>
      </c>
      <c r="G1554" s="113">
        <v>0</v>
      </c>
      <c r="H1554" s="113">
        <v>0</v>
      </c>
      <c r="I1554">
        <v>27</v>
      </c>
    </row>
    <row r="1555" spans="1:9" x14ac:dyDescent="0.35">
      <c r="A1555" t="s">
        <v>3220</v>
      </c>
      <c r="C1555">
        <v>7</v>
      </c>
      <c r="D1555">
        <v>7</v>
      </c>
      <c r="E1555" s="112">
        <v>46554</v>
      </c>
      <c r="F1555" s="112">
        <v>46562</v>
      </c>
      <c r="G1555" s="113">
        <v>0</v>
      </c>
      <c r="H1555" s="113">
        <v>0</v>
      </c>
      <c r="I1555">
        <v>-58</v>
      </c>
    </row>
    <row r="1556" spans="1:9" x14ac:dyDescent="0.35">
      <c r="A1556" t="s">
        <v>2567</v>
      </c>
      <c r="B1556" t="s">
        <v>1393</v>
      </c>
      <c r="C1556">
        <v>7</v>
      </c>
      <c r="D1556">
        <v>7</v>
      </c>
      <c r="E1556" s="112">
        <v>46554</v>
      </c>
      <c r="F1556" s="112">
        <v>46562</v>
      </c>
      <c r="G1556" s="113">
        <v>0</v>
      </c>
      <c r="H1556" s="113">
        <v>0</v>
      </c>
      <c r="I1556">
        <v>-58</v>
      </c>
    </row>
    <row r="1557" spans="1:9" x14ac:dyDescent="0.35">
      <c r="A1557" t="s">
        <v>3221</v>
      </c>
      <c r="C1557">
        <v>21</v>
      </c>
      <c r="D1557">
        <v>21</v>
      </c>
      <c r="E1557" s="112">
        <v>46520</v>
      </c>
      <c r="F1557" s="112">
        <v>46553</v>
      </c>
      <c r="G1557" s="113">
        <v>0</v>
      </c>
      <c r="H1557" s="113">
        <v>0</v>
      </c>
      <c r="I1557">
        <v>-58</v>
      </c>
    </row>
    <row r="1558" spans="1:9" x14ac:dyDescent="0.35">
      <c r="A1558" t="s">
        <v>2568</v>
      </c>
      <c r="B1558" t="s">
        <v>1395</v>
      </c>
      <c r="C1558">
        <v>7</v>
      </c>
      <c r="D1558">
        <v>7</v>
      </c>
      <c r="E1558" s="112">
        <v>46520</v>
      </c>
      <c r="F1558" s="112">
        <v>46533</v>
      </c>
      <c r="G1558" s="113">
        <v>0</v>
      </c>
      <c r="H1558" s="113">
        <v>0</v>
      </c>
      <c r="I1558">
        <v>-58</v>
      </c>
    </row>
    <row r="1559" spans="1:9" x14ac:dyDescent="0.35">
      <c r="A1559" t="s">
        <v>2569</v>
      </c>
      <c r="B1559" t="s">
        <v>1396</v>
      </c>
      <c r="C1559">
        <v>14</v>
      </c>
      <c r="D1559">
        <v>14</v>
      </c>
      <c r="E1559" s="112">
        <v>46534</v>
      </c>
      <c r="F1559" s="112">
        <v>46553</v>
      </c>
      <c r="G1559" s="113">
        <v>0</v>
      </c>
      <c r="H1559" s="113">
        <v>0</v>
      </c>
      <c r="I1559">
        <v>-58</v>
      </c>
    </row>
  </sheetData>
  <autoFilter ref="A1:I1559" xr:uid="{05169AB8-50E1-4AEC-972E-613D8422F1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QT Segment (RC Wall)</vt:lpstr>
      <vt:lpstr>Breakdown for Raft found</vt:lpstr>
      <vt:lpstr>Sheet2</vt:lpstr>
      <vt:lpstr>'Breakdown for Raft found'!Print_Area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TRX-OF307</dc:creator>
  <cp:lastModifiedBy>App4 | MAC</cp:lastModifiedBy>
  <dcterms:created xsi:type="dcterms:W3CDTF">2026-04-12T07:13:19Z</dcterms:created>
  <dcterms:modified xsi:type="dcterms:W3CDTF">2026-10-31T10:18:09Z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2026-04-12T12:09:28Z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afc8dd37-d712-4ddb-88cd-a6e3a056cef1</vt:lpwstr>
  </property>
  <property fmtid="{D5CDD505-2E9C-101B-9397-08002B2CF9AE}" pid="7" name="MSIP_Label_defa4170-0d19-0005-0004-bc88714345d2_ActionId">
    <vt:lpwstr>97637b14-aa0b-4058-a340-5a9c10313627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