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5" yWindow="60" windowWidth="25320" windowHeight="14175"/>
  </bookViews>
  <sheets>
    <sheet name="CAM CAD join with org" sheetId="1" r:id="rId1"/>
    <sheet name="Organizations" sheetId="2" r:id="rId2"/>
  </sheets>
  <calcPr calcId="125725"/>
</workbook>
</file>

<file path=xl/calcChain.xml><?xml version="1.0" encoding="utf-8"?>
<calcChain xmlns="http://schemas.openxmlformats.org/spreadsheetml/2006/main">
  <c r="X509" i="1"/>
  <c r="W509"/>
  <c r="V509"/>
  <c r="X508"/>
  <c r="W508"/>
  <c r="V508"/>
  <c r="X507"/>
  <c r="W507"/>
  <c r="V507"/>
  <c r="X506"/>
  <c r="W506"/>
  <c r="V506"/>
  <c r="X505"/>
  <c r="W505"/>
  <c r="V505"/>
  <c r="X504"/>
  <c r="W504"/>
  <c r="V504"/>
  <c r="X503"/>
  <c r="W503"/>
  <c r="V503"/>
  <c r="X502"/>
  <c r="W502"/>
  <c r="V502"/>
  <c r="X501"/>
  <c r="W501"/>
  <c r="V501"/>
  <c r="X500"/>
  <c r="W500"/>
  <c r="V500"/>
  <c r="X499"/>
  <c r="W499"/>
  <c r="V499"/>
  <c r="X498"/>
  <c r="W498"/>
  <c r="V498"/>
  <c r="X497"/>
  <c r="W497"/>
  <c r="V497"/>
  <c r="X496"/>
  <c r="W496"/>
  <c r="V496"/>
  <c r="X495"/>
  <c r="W495"/>
  <c r="V495"/>
  <c r="X494"/>
  <c r="W494"/>
  <c r="V494"/>
  <c r="X493"/>
  <c r="W493"/>
  <c r="V493"/>
  <c r="X492"/>
  <c r="W492"/>
  <c r="V492"/>
  <c r="X491"/>
  <c r="W491"/>
  <c r="V491"/>
  <c r="X490"/>
  <c r="W490"/>
  <c r="V490"/>
  <c r="X489"/>
  <c r="W489"/>
  <c r="V489"/>
  <c r="X488"/>
  <c r="W488"/>
  <c r="V488"/>
  <c r="X487"/>
  <c r="W487"/>
  <c r="V487"/>
  <c r="X486"/>
  <c r="W486"/>
  <c r="V486"/>
  <c r="X485"/>
  <c r="W485"/>
  <c r="V485"/>
  <c r="X484"/>
  <c r="W484"/>
  <c r="V484"/>
  <c r="X483"/>
  <c r="W483"/>
  <c r="V483"/>
  <c r="X482"/>
  <c r="W482"/>
  <c r="V482"/>
  <c r="X481"/>
  <c r="W481"/>
  <c r="V481"/>
  <c r="X480"/>
  <c r="W480"/>
  <c r="V480"/>
  <c r="X479"/>
  <c r="W479"/>
  <c r="V479"/>
  <c r="X478"/>
  <c r="W478"/>
  <c r="V478"/>
  <c r="X477"/>
  <c r="W477"/>
  <c r="V477"/>
  <c r="X476"/>
  <c r="W476"/>
  <c r="V476"/>
  <c r="X475"/>
  <c r="W475"/>
  <c r="V475"/>
  <c r="X474"/>
  <c r="W474"/>
  <c r="V474"/>
  <c r="X473"/>
  <c r="W473"/>
  <c r="V473"/>
  <c r="X472"/>
  <c r="W472"/>
  <c r="V472"/>
  <c r="X471"/>
  <c r="W471"/>
  <c r="V471"/>
  <c r="X470"/>
  <c r="W470"/>
  <c r="V470"/>
  <c r="X469"/>
  <c r="W469"/>
  <c r="V469"/>
  <c r="X468"/>
  <c r="W468"/>
  <c r="V468"/>
  <c r="X467"/>
  <c r="W467"/>
  <c r="V467"/>
  <c r="X466"/>
  <c r="W466"/>
  <c r="V466"/>
  <c r="X465"/>
  <c r="W465"/>
  <c r="V465"/>
  <c r="X464"/>
  <c r="W464"/>
  <c r="V464"/>
  <c r="X463"/>
  <c r="W463"/>
  <c r="V463"/>
  <c r="X462"/>
  <c r="W462"/>
  <c r="V462"/>
  <c r="X461"/>
  <c r="W461"/>
  <c r="V461"/>
  <c r="X460"/>
  <c r="W460"/>
  <c r="V460"/>
  <c r="X459"/>
  <c r="W459"/>
  <c r="V459"/>
  <c r="X458"/>
  <c r="W458"/>
  <c r="V458"/>
  <c r="X457"/>
  <c r="W457"/>
  <c r="V457"/>
  <c r="X456"/>
  <c r="W456"/>
  <c r="V456"/>
  <c r="X455"/>
  <c r="W455"/>
  <c r="V455"/>
  <c r="X454"/>
  <c r="W454"/>
  <c r="V454"/>
  <c r="X453"/>
  <c r="W453"/>
  <c r="V453"/>
  <c r="X452"/>
  <c r="W452"/>
  <c r="V452"/>
  <c r="X451"/>
  <c r="W451"/>
  <c r="V451"/>
  <c r="X450"/>
  <c r="W450"/>
  <c r="V450"/>
  <c r="X449"/>
  <c r="W449"/>
  <c r="V449"/>
  <c r="X448"/>
  <c r="W448"/>
  <c r="V448"/>
  <c r="X447"/>
  <c r="W447"/>
  <c r="V447"/>
  <c r="X446"/>
  <c r="W446"/>
  <c r="V446"/>
  <c r="X445"/>
  <c r="W445"/>
  <c r="V445"/>
  <c r="X444"/>
  <c r="W444"/>
  <c r="V444"/>
  <c r="X443"/>
  <c r="W443"/>
  <c r="V443"/>
  <c r="X442"/>
  <c r="W442"/>
  <c r="V442"/>
  <c r="X441"/>
  <c r="W441"/>
  <c r="V441"/>
  <c r="X440"/>
  <c r="W440"/>
  <c r="V440"/>
  <c r="X439"/>
  <c r="W439"/>
  <c r="V439"/>
  <c r="X438"/>
  <c r="W438"/>
  <c r="V438"/>
  <c r="X437"/>
  <c r="W437"/>
  <c r="V437"/>
  <c r="X436"/>
  <c r="W436"/>
  <c r="V436"/>
  <c r="X435"/>
  <c r="W435"/>
  <c r="V435"/>
  <c r="X434"/>
  <c r="W434"/>
  <c r="V434"/>
  <c r="X433"/>
  <c r="W433"/>
  <c r="V433"/>
  <c r="X432"/>
  <c r="W432"/>
  <c r="V432"/>
  <c r="X431"/>
  <c r="W431"/>
  <c r="V431"/>
  <c r="X430"/>
  <c r="W430"/>
  <c r="V430"/>
  <c r="X429"/>
  <c r="W429"/>
  <c r="V429"/>
  <c r="X428"/>
  <c r="W428"/>
  <c r="V428"/>
  <c r="X427"/>
  <c r="W427"/>
  <c r="V427"/>
  <c r="X426"/>
  <c r="W426"/>
  <c r="V426"/>
  <c r="X425"/>
  <c r="W425"/>
  <c r="V425"/>
  <c r="X424"/>
  <c r="W424"/>
  <c r="V424"/>
  <c r="X423"/>
  <c r="W423"/>
  <c r="V423"/>
  <c r="X422"/>
  <c r="W422"/>
  <c r="V422"/>
  <c r="X421"/>
  <c r="W421"/>
  <c r="V421"/>
  <c r="X420"/>
  <c r="W420"/>
  <c r="V420"/>
  <c r="X419"/>
  <c r="W419"/>
  <c r="V419"/>
  <c r="X418"/>
  <c r="W418"/>
  <c r="V418"/>
  <c r="X417"/>
  <c r="W417"/>
  <c r="V417"/>
  <c r="X416"/>
  <c r="W416"/>
  <c r="V416"/>
  <c r="X415"/>
  <c r="W415"/>
  <c r="V415"/>
  <c r="X414"/>
  <c r="W414"/>
  <c r="V414"/>
  <c r="X413"/>
  <c r="W413"/>
  <c r="V413"/>
  <c r="X412"/>
  <c r="W412"/>
  <c r="V412"/>
  <c r="X411"/>
  <c r="W411"/>
  <c r="V411"/>
  <c r="X410"/>
  <c r="W410"/>
  <c r="V410"/>
  <c r="X409"/>
  <c r="W409"/>
  <c r="V409"/>
  <c r="X408"/>
  <c r="W408"/>
  <c r="V408"/>
  <c r="X407"/>
  <c r="W407"/>
  <c r="V407"/>
  <c r="X406"/>
  <c r="W406"/>
  <c r="V406"/>
  <c r="X405"/>
  <c r="W405"/>
  <c r="V405"/>
  <c r="X404"/>
  <c r="W404"/>
  <c r="V404"/>
  <c r="X403"/>
  <c r="W403"/>
  <c r="V403"/>
  <c r="X402"/>
  <c r="W402"/>
  <c r="V402"/>
  <c r="X401"/>
  <c r="W401"/>
  <c r="V401"/>
  <c r="X400"/>
  <c r="W400"/>
  <c r="V400"/>
  <c r="X399"/>
  <c r="W399"/>
  <c r="V399"/>
  <c r="X398"/>
  <c r="W398"/>
  <c r="V398"/>
  <c r="X397"/>
  <c r="W397"/>
  <c r="V397"/>
  <c r="X396"/>
  <c r="W396"/>
  <c r="V396"/>
  <c r="X395"/>
  <c r="W395"/>
  <c r="V395"/>
  <c r="X394"/>
  <c r="W394"/>
  <c r="V394"/>
  <c r="X393"/>
  <c r="W393"/>
  <c r="V393"/>
  <c r="X392"/>
  <c r="W392"/>
  <c r="V392"/>
  <c r="X391"/>
  <c r="W391"/>
  <c r="V391"/>
  <c r="X390"/>
  <c r="W390"/>
  <c r="V390"/>
  <c r="X389"/>
  <c r="W389"/>
  <c r="V389"/>
  <c r="X388"/>
  <c r="W388"/>
  <c r="V388"/>
  <c r="X387"/>
  <c r="W387"/>
  <c r="V387"/>
  <c r="X386"/>
  <c r="W386"/>
  <c r="V386"/>
  <c r="X385"/>
  <c r="W385"/>
  <c r="V385"/>
  <c r="X384"/>
  <c r="W384"/>
  <c r="V384"/>
  <c r="X383"/>
  <c r="W383"/>
  <c r="V383"/>
  <c r="X382"/>
  <c r="W382"/>
  <c r="V382"/>
  <c r="X381"/>
  <c r="W381"/>
  <c r="V381"/>
  <c r="X380"/>
  <c r="W380"/>
  <c r="V380"/>
  <c r="X379"/>
  <c r="W379"/>
  <c r="V379"/>
  <c r="X378"/>
  <c r="W378"/>
  <c r="V378"/>
  <c r="X377"/>
  <c r="W377"/>
  <c r="V377"/>
  <c r="X376"/>
  <c r="W376"/>
  <c r="V376"/>
  <c r="X375"/>
  <c r="W375"/>
  <c r="V375"/>
  <c r="X374"/>
  <c r="W374"/>
  <c r="V374"/>
  <c r="X373"/>
  <c r="W373"/>
  <c r="V373"/>
  <c r="X372"/>
  <c r="W372"/>
  <c r="V372"/>
  <c r="X371"/>
  <c r="W371"/>
  <c r="V371"/>
  <c r="X370"/>
  <c r="W370"/>
  <c r="V370"/>
  <c r="X369"/>
  <c r="W369"/>
  <c r="V369"/>
  <c r="X368"/>
  <c r="W368"/>
  <c r="V368"/>
  <c r="X367"/>
  <c r="W367"/>
  <c r="V367"/>
  <c r="X366"/>
  <c r="W366"/>
  <c r="V366"/>
  <c r="X365"/>
  <c r="W365"/>
  <c r="V365"/>
  <c r="X364"/>
  <c r="W364"/>
  <c r="V364"/>
  <c r="X363"/>
  <c r="W363"/>
  <c r="V363"/>
  <c r="X362"/>
  <c r="W362"/>
  <c r="V362"/>
  <c r="X361"/>
  <c r="W361"/>
  <c r="V361"/>
  <c r="X360"/>
  <c r="W360"/>
  <c r="V360"/>
  <c r="X359"/>
  <c r="W359"/>
  <c r="V359"/>
  <c r="X358"/>
  <c r="W358"/>
  <c r="V358"/>
  <c r="X357"/>
  <c r="W357"/>
  <c r="V357"/>
  <c r="X356"/>
  <c r="W356"/>
  <c r="V356"/>
  <c r="X355"/>
  <c r="W355"/>
  <c r="V355"/>
  <c r="X354"/>
  <c r="W354"/>
  <c r="V354"/>
  <c r="X353"/>
  <c r="W353"/>
  <c r="V353"/>
  <c r="X352"/>
  <c r="W352"/>
  <c r="V352"/>
  <c r="X351"/>
  <c r="W351"/>
  <c r="V351"/>
  <c r="X350"/>
  <c r="W350"/>
  <c r="V350"/>
  <c r="X349"/>
  <c r="W349"/>
  <c r="V349"/>
  <c r="X348"/>
  <c r="W348"/>
  <c r="V348"/>
  <c r="X347"/>
  <c r="W347"/>
  <c r="V347"/>
  <c r="X346"/>
  <c r="W346"/>
  <c r="V346"/>
  <c r="X345"/>
  <c r="W345"/>
  <c r="V345"/>
  <c r="X344"/>
  <c r="W344"/>
  <c r="V344"/>
  <c r="X343"/>
  <c r="W343"/>
  <c r="V343"/>
  <c r="X342"/>
  <c r="W342"/>
  <c r="V342"/>
  <c r="X341"/>
  <c r="W341"/>
  <c r="V341"/>
  <c r="X340"/>
  <c r="W340"/>
  <c r="V340"/>
  <c r="X339"/>
  <c r="W339"/>
  <c r="V339"/>
  <c r="X338"/>
  <c r="W338"/>
  <c r="V338"/>
  <c r="X337"/>
  <c r="W337"/>
  <c r="V337"/>
  <c r="X336"/>
  <c r="W336"/>
  <c r="V336"/>
  <c r="X335"/>
  <c r="W335"/>
  <c r="V335"/>
  <c r="X334"/>
  <c r="W334"/>
  <c r="V334"/>
  <c r="X333"/>
  <c r="W333"/>
  <c r="V333"/>
  <c r="X332"/>
  <c r="W332"/>
  <c r="V332"/>
  <c r="X331"/>
  <c r="W331"/>
  <c r="V331"/>
  <c r="X330"/>
  <c r="W330"/>
  <c r="V330"/>
  <c r="X329"/>
  <c r="W329"/>
  <c r="V329"/>
  <c r="X328"/>
  <c r="W328"/>
  <c r="V328"/>
  <c r="X327"/>
  <c r="W327"/>
  <c r="V327"/>
  <c r="X326"/>
  <c r="W326"/>
  <c r="V326"/>
  <c r="X325"/>
  <c r="W325"/>
  <c r="V325"/>
  <c r="X324"/>
  <c r="W324"/>
  <c r="V324"/>
  <c r="X323"/>
  <c r="W323"/>
  <c r="V323"/>
  <c r="X322"/>
  <c r="W322"/>
  <c r="V322"/>
  <c r="X321"/>
  <c r="W321"/>
  <c r="V321"/>
  <c r="X320"/>
  <c r="W320"/>
  <c r="V320"/>
  <c r="X319"/>
  <c r="W319"/>
  <c r="V319"/>
  <c r="X318"/>
  <c r="W318"/>
  <c r="V318"/>
  <c r="X317"/>
  <c r="W317"/>
  <c r="V317"/>
  <c r="X316"/>
  <c r="W316"/>
  <c r="V316"/>
  <c r="X315"/>
  <c r="W315"/>
  <c r="V315"/>
  <c r="X314"/>
  <c r="W314"/>
  <c r="V314"/>
  <c r="X313"/>
  <c r="W313"/>
  <c r="V313"/>
  <c r="X312"/>
  <c r="W312"/>
  <c r="V312"/>
  <c r="X311"/>
  <c r="W311"/>
  <c r="V311"/>
  <c r="X310"/>
  <c r="W310"/>
  <c r="V310"/>
  <c r="X309"/>
  <c r="W309"/>
  <c r="V309"/>
  <c r="X308"/>
  <c r="W308"/>
  <c r="V308"/>
  <c r="X307"/>
  <c r="W307"/>
  <c r="V307"/>
  <c r="X306"/>
  <c r="W306"/>
  <c r="V306"/>
  <c r="X305"/>
  <c r="W305"/>
  <c r="V305"/>
  <c r="X304"/>
  <c r="W304"/>
  <c r="V304"/>
  <c r="X303"/>
  <c r="W303"/>
  <c r="V303"/>
  <c r="X302"/>
  <c r="W302"/>
  <c r="V302"/>
  <c r="X301"/>
  <c r="W301"/>
  <c r="V301"/>
  <c r="X300"/>
  <c r="W300"/>
  <c r="V300"/>
  <c r="X299"/>
  <c r="W299"/>
  <c r="V299"/>
  <c r="X298"/>
  <c r="W298"/>
  <c r="V298"/>
  <c r="X297"/>
  <c r="W297"/>
  <c r="V297"/>
  <c r="X296"/>
  <c r="W296"/>
  <c r="V296"/>
  <c r="X295"/>
  <c r="W295"/>
  <c r="V295"/>
  <c r="X294"/>
  <c r="W294"/>
  <c r="V294"/>
  <c r="X293"/>
  <c r="W293"/>
  <c r="V293"/>
  <c r="X292"/>
  <c r="W292"/>
  <c r="V292"/>
  <c r="X291"/>
  <c r="W291"/>
  <c r="V291"/>
  <c r="X290"/>
  <c r="W290"/>
  <c r="V290"/>
  <c r="X289"/>
  <c r="W289"/>
  <c r="V289"/>
  <c r="X288"/>
  <c r="W288"/>
  <c r="V288"/>
  <c r="X287"/>
  <c r="W287"/>
  <c r="V287"/>
  <c r="X286"/>
  <c r="W286"/>
  <c r="V286"/>
  <c r="X285"/>
  <c r="W285"/>
  <c r="V285"/>
  <c r="X284"/>
  <c r="W284"/>
  <c r="V284"/>
  <c r="X283"/>
  <c r="W283"/>
  <c r="V283"/>
  <c r="X282"/>
  <c r="W282"/>
  <c r="V282"/>
  <c r="X281"/>
  <c r="W281"/>
  <c r="V281"/>
  <c r="X280"/>
  <c r="W280"/>
  <c r="V280"/>
  <c r="X279"/>
  <c r="W279"/>
  <c r="V279"/>
  <c r="X278"/>
  <c r="W278"/>
  <c r="V278"/>
  <c r="X277"/>
  <c r="W277"/>
  <c r="V277"/>
  <c r="X276"/>
  <c r="W276"/>
  <c r="V276"/>
  <c r="X275"/>
  <c r="W275"/>
  <c r="V275"/>
  <c r="X274"/>
  <c r="W274"/>
  <c r="V274"/>
  <c r="X273"/>
  <c r="W273"/>
  <c r="V273"/>
  <c r="X272"/>
  <c r="W272"/>
  <c r="V272"/>
  <c r="X271"/>
  <c r="W271"/>
  <c r="V271"/>
  <c r="X270"/>
  <c r="W270"/>
  <c r="V270"/>
  <c r="X269"/>
  <c r="W269"/>
  <c r="V269"/>
  <c r="X268"/>
  <c r="W268"/>
  <c r="V268"/>
  <c r="X267"/>
  <c r="W267"/>
  <c r="V267"/>
  <c r="X266"/>
  <c r="W266"/>
  <c r="V266"/>
  <c r="X265"/>
  <c r="W265"/>
  <c r="V265"/>
  <c r="X264"/>
  <c r="W264"/>
  <c r="V264"/>
  <c r="X263"/>
  <c r="W263"/>
  <c r="V263"/>
  <c r="X262"/>
  <c r="W262"/>
  <c r="V262"/>
  <c r="X261"/>
  <c r="W261"/>
  <c r="V261"/>
  <c r="X260"/>
  <c r="W260"/>
  <c r="V260"/>
  <c r="X259"/>
  <c r="W259"/>
  <c r="V259"/>
  <c r="X258"/>
  <c r="W258"/>
  <c r="V258"/>
  <c r="X257"/>
  <c r="W257"/>
  <c r="V257"/>
  <c r="X256"/>
  <c r="W256"/>
  <c r="V256"/>
  <c r="X255"/>
  <c r="W255"/>
  <c r="V255"/>
  <c r="X254"/>
  <c r="W254"/>
  <c r="V254"/>
  <c r="X253"/>
  <c r="W253"/>
  <c r="V253"/>
  <c r="X252"/>
  <c r="W252"/>
  <c r="V252"/>
  <c r="X251"/>
  <c r="W251"/>
  <c r="V251"/>
  <c r="X250"/>
  <c r="W250"/>
  <c r="V250"/>
  <c r="X249"/>
  <c r="W249"/>
  <c r="V249"/>
  <c r="X248"/>
  <c r="W248"/>
  <c r="V248"/>
  <c r="X247"/>
  <c r="W247"/>
  <c r="V247"/>
  <c r="X246"/>
  <c r="W246"/>
  <c r="V246"/>
  <c r="X245"/>
  <c r="W245"/>
  <c r="V245"/>
  <c r="X244"/>
  <c r="W244"/>
  <c r="V244"/>
  <c r="X243"/>
  <c r="W243"/>
  <c r="V243"/>
  <c r="X242"/>
  <c r="W242"/>
  <c r="V242"/>
  <c r="X241"/>
  <c r="W241"/>
  <c r="V241"/>
  <c r="X240"/>
  <c r="W240"/>
  <c r="V240"/>
  <c r="X239"/>
  <c r="W239"/>
  <c r="V239"/>
  <c r="X238"/>
  <c r="W238"/>
  <c r="V238"/>
  <c r="X237"/>
  <c r="W237"/>
  <c r="V237"/>
  <c r="X236"/>
  <c r="W236"/>
  <c r="V236"/>
  <c r="X235"/>
  <c r="W235"/>
  <c r="V235"/>
  <c r="X234"/>
  <c r="W234"/>
  <c r="V234"/>
  <c r="X233"/>
  <c r="W233"/>
  <c r="V233"/>
  <c r="X232"/>
  <c r="W232"/>
  <c r="V232"/>
  <c r="X231"/>
  <c r="W231"/>
  <c r="V231"/>
  <c r="X230"/>
  <c r="W230"/>
  <c r="V230"/>
  <c r="X229"/>
  <c r="W229"/>
  <c r="V229"/>
  <c r="X228"/>
  <c r="W228"/>
  <c r="V228"/>
  <c r="X227"/>
  <c r="W227"/>
  <c r="V227"/>
  <c r="X226"/>
  <c r="W226"/>
  <c r="V226"/>
  <c r="X225"/>
  <c r="W225"/>
  <c r="V225"/>
  <c r="X224"/>
  <c r="W224"/>
  <c r="V224"/>
  <c r="X223"/>
  <c r="W223"/>
  <c r="V223"/>
  <c r="X222"/>
  <c r="W222"/>
  <c r="V222"/>
  <c r="X221"/>
  <c r="W221"/>
  <c r="V221"/>
  <c r="X220"/>
  <c r="W220"/>
  <c r="V220"/>
  <c r="X219"/>
  <c r="W219"/>
  <c r="V219"/>
  <c r="X218"/>
  <c r="W218"/>
  <c r="V218"/>
  <c r="X217"/>
  <c r="W217"/>
  <c r="V217"/>
  <c r="X216"/>
  <c r="W216"/>
  <c r="V216"/>
  <c r="X215"/>
  <c r="W215"/>
  <c r="V215"/>
  <c r="X214"/>
  <c r="W214"/>
  <c r="V214"/>
  <c r="X213"/>
  <c r="W213"/>
  <c r="V213"/>
  <c r="X212"/>
  <c r="W212"/>
  <c r="V212"/>
  <c r="X211"/>
  <c r="W211"/>
  <c r="V211"/>
  <c r="X210"/>
  <c r="W210"/>
  <c r="V210"/>
  <c r="X209"/>
  <c r="W209"/>
  <c r="V209"/>
  <c r="X208"/>
  <c r="W208"/>
  <c r="V208"/>
  <c r="X207"/>
  <c r="W207"/>
  <c r="V207"/>
  <c r="X206"/>
  <c r="W206"/>
  <c r="V206"/>
  <c r="X205"/>
  <c r="W205"/>
  <c r="V205"/>
  <c r="X204"/>
  <c r="W204"/>
  <c r="V204"/>
  <c r="X203"/>
  <c r="W203"/>
  <c r="V203"/>
  <c r="X202"/>
  <c r="W202"/>
  <c r="V202"/>
  <c r="X201"/>
  <c r="W201"/>
  <c r="V201"/>
  <c r="X200"/>
  <c r="W200"/>
  <c r="V200"/>
  <c r="X199"/>
  <c r="W199"/>
  <c r="V199"/>
  <c r="X198"/>
  <c r="W198"/>
  <c r="V198"/>
  <c r="X197"/>
  <c r="W197"/>
  <c r="V197"/>
  <c r="X196"/>
  <c r="W196"/>
  <c r="V196"/>
  <c r="X195"/>
  <c r="W195"/>
  <c r="V195"/>
  <c r="X194"/>
  <c r="W194"/>
  <c r="V194"/>
  <c r="X193"/>
  <c r="W193"/>
  <c r="V193"/>
  <c r="X192"/>
  <c r="W192"/>
  <c r="V192"/>
  <c r="X191"/>
  <c r="W191"/>
  <c r="V191"/>
  <c r="X190"/>
  <c r="W190"/>
  <c r="V190"/>
  <c r="X189"/>
  <c r="W189"/>
  <c r="V189"/>
  <c r="X188"/>
  <c r="W188"/>
  <c r="V188"/>
  <c r="X187"/>
  <c r="W187"/>
  <c r="V187"/>
  <c r="X186"/>
  <c r="W186"/>
  <c r="V186"/>
  <c r="X185"/>
  <c r="W185"/>
  <c r="V185"/>
  <c r="X184"/>
  <c r="W184"/>
  <c r="V184"/>
  <c r="X183"/>
  <c r="W183"/>
  <c r="V183"/>
  <c r="X182"/>
  <c r="W182"/>
  <c r="V182"/>
  <c r="X181"/>
  <c r="W181"/>
  <c r="V181"/>
  <c r="X180"/>
  <c r="W180"/>
  <c r="V180"/>
  <c r="X179"/>
  <c r="W179"/>
  <c r="V179"/>
  <c r="X178"/>
  <c r="W178"/>
  <c r="V178"/>
  <c r="X177"/>
  <c r="W177"/>
  <c r="V177"/>
  <c r="X176"/>
  <c r="W176"/>
  <c r="V176"/>
  <c r="X175"/>
  <c r="W175"/>
  <c r="V175"/>
  <c r="X174"/>
  <c r="W174"/>
  <c r="V174"/>
  <c r="X173"/>
  <c r="W173"/>
  <c r="V173"/>
  <c r="X172"/>
  <c r="W172"/>
  <c r="V172"/>
  <c r="X171"/>
  <c r="W171"/>
  <c r="V171"/>
  <c r="X170"/>
  <c r="W170"/>
  <c r="V170"/>
  <c r="X169"/>
  <c r="W169"/>
  <c r="V169"/>
  <c r="X168"/>
  <c r="W168"/>
  <c r="V168"/>
  <c r="X167"/>
  <c r="W167"/>
  <c r="V167"/>
  <c r="X166"/>
  <c r="W166"/>
  <c r="V166"/>
  <c r="X165"/>
  <c r="W165"/>
  <c r="V165"/>
  <c r="X164"/>
  <c r="W164"/>
  <c r="V164"/>
  <c r="X163"/>
  <c r="W163"/>
  <c r="V163"/>
  <c r="X162"/>
  <c r="W162"/>
  <c r="V162"/>
  <c r="X161"/>
  <c r="W161"/>
  <c r="V161"/>
  <c r="X160"/>
  <c r="W160"/>
  <c r="V160"/>
  <c r="X159"/>
  <c r="W159"/>
  <c r="V159"/>
  <c r="X158"/>
  <c r="W158"/>
  <c r="V158"/>
  <c r="X157"/>
  <c r="W157"/>
  <c r="V157"/>
  <c r="X156"/>
  <c r="W156"/>
  <c r="V156"/>
  <c r="X155"/>
  <c r="W155"/>
  <c r="V155"/>
  <c r="X154"/>
  <c r="W154"/>
  <c r="V154"/>
  <c r="X153"/>
  <c r="W153"/>
  <c r="V153"/>
  <c r="X152"/>
  <c r="W152"/>
  <c r="V152"/>
  <c r="X151"/>
  <c r="W151"/>
  <c r="V151"/>
  <c r="X150"/>
  <c r="W150"/>
  <c r="V150"/>
  <c r="X149"/>
  <c r="W149"/>
  <c r="V149"/>
  <c r="X148"/>
  <c r="W148"/>
  <c r="V148"/>
  <c r="X147"/>
  <c r="W147"/>
  <c r="V147"/>
  <c r="X146"/>
  <c r="W146"/>
  <c r="V146"/>
  <c r="X145"/>
  <c r="W145"/>
  <c r="V145"/>
  <c r="X144"/>
  <c r="W144"/>
  <c r="V144"/>
  <c r="X143"/>
  <c r="W143"/>
  <c r="V143"/>
  <c r="X142"/>
  <c r="W142"/>
  <c r="V142"/>
  <c r="X141"/>
  <c r="W141"/>
  <c r="V141"/>
  <c r="X140"/>
  <c r="W140"/>
  <c r="V140"/>
  <c r="X139"/>
  <c r="W139"/>
  <c r="V139"/>
  <c r="X138"/>
  <c r="W138"/>
  <c r="V138"/>
  <c r="X137"/>
  <c r="W137"/>
  <c r="V137"/>
  <c r="X136"/>
  <c r="W136"/>
  <c r="V136"/>
  <c r="X135"/>
  <c r="W135"/>
  <c r="V135"/>
  <c r="X134"/>
  <c r="W134"/>
  <c r="V134"/>
  <c r="X133"/>
  <c r="W133"/>
  <c r="V133"/>
  <c r="X132"/>
  <c r="W132"/>
  <c r="V132"/>
  <c r="X131"/>
  <c r="W131"/>
  <c r="V131"/>
  <c r="X130"/>
  <c r="W130"/>
  <c r="V130"/>
  <c r="X129"/>
  <c r="W129"/>
  <c r="V129"/>
  <c r="X128"/>
  <c r="W128"/>
  <c r="V128"/>
  <c r="X127"/>
  <c r="W127"/>
  <c r="V127"/>
  <c r="X126"/>
  <c r="W126"/>
  <c r="V126"/>
  <c r="X125"/>
  <c r="W125"/>
  <c r="V125"/>
  <c r="X124"/>
  <c r="W124"/>
  <c r="V124"/>
  <c r="X123"/>
  <c r="W123"/>
  <c r="V123"/>
  <c r="X122"/>
  <c r="W122"/>
  <c r="V122"/>
  <c r="X121"/>
  <c r="W121"/>
  <c r="V121"/>
  <c r="X120"/>
  <c r="W120"/>
  <c r="V120"/>
  <c r="X119"/>
  <c r="W119"/>
  <c r="V119"/>
  <c r="X118"/>
  <c r="W118"/>
  <c r="V118"/>
  <c r="X117"/>
  <c r="W117"/>
  <c r="V117"/>
  <c r="X116"/>
  <c r="W116"/>
  <c r="V116"/>
  <c r="X115"/>
  <c r="W115"/>
  <c r="V115"/>
  <c r="X114"/>
  <c r="W114"/>
  <c r="V114"/>
  <c r="X113"/>
  <c r="W113"/>
  <c r="V113"/>
  <c r="X112"/>
  <c r="W112"/>
  <c r="V112"/>
  <c r="X111"/>
  <c r="W111"/>
  <c r="V111"/>
  <c r="X110"/>
  <c r="W110"/>
  <c r="V110"/>
  <c r="X109"/>
  <c r="W109"/>
  <c r="V109"/>
  <c r="X108"/>
  <c r="W108"/>
  <c r="V108"/>
  <c r="X107"/>
  <c r="W107"/>
  <c r="V107"/>
  <c r="X106"/>
  <c r="W106"/>
  <c r="V106"/>
  <c r="X105"/>
  <c r="W105"/>
  <c r="V105"/>
  <c r="X104"/>
  <c r="W104"/>
  <c r="V104"/>
  <c r="X103"/>
  <c r="W103"/>
  <c r="V103"/>
  <c r="X102"/>
  <c r="W102"/>
  <c r="V102"/>
  <c r="X101"/>
  <c r="W101"/>
  <c r="V101"/>
  <c r="X100"/>
  <c r="W100"/>
  <c r="V100"/>
  <c r="X99"/>
  <c r="W99"/>
  <c r="V99"/>
  <c r="X98"/>
  <c r="W98"/>
  <c r="V98"/>
  <c r="X97"/>
  <c r="W97"/>
  <c r="V97"/>
  <c r="X96"/>
  <c r="W96"/>
  <c r="V96"/>
  <c r="X95"/>
  <c r="W95"/>
  <c r="V95"/>
  <c r="X94"/>
  <c r="W94"/>
  <c r="V94"/>
  <c r="X93"/>
  <c r="W93"/>
  <c r="V93"/>
  <c r="X92"/>
  <c r="W92"/>
  <c r="V92"/>
  <c r="X91"/>
  <c r="W91"/>
  <c r="V91"/>
  <c r="X90"/>
  <c r="W90"/>
  <c r="V90"/>
  <c r="X89"/>
  <c r="W89"/>
  <c r="V89"/>
  <c r="X88"/>
  <c r="W88"/>
  <c r="V88"/>
  <c r="X87"/>
  <c r="W87"/>
  <c r="V87"/>
  <c r="X86"/>
  <c r="W86"/>
  <c r="V86"/>
  <c r="X85"/>
  <c r="W85"/>
  <c r="V85"/>
  <c r="X84"/>
  <c r="W84"/>
  <c r="V84"/>
  <c r="X83"/>
  <c r="W83"/>
  <c r="V83"/>
  <c r="X82"/>
  <c r="W82"/>
  <c r="V82"/>
  <c r="X81"/>
  <c r="W81"/>
  <c r="V81"/>
  <c r="X80"/>
  <c r="W80"/>
  <c r="V80"/>
  <c r="X79"/>
  <c r="W79"/>
  <c r="V79"/>
  <c r="X78"/>
  <c r="W78"/>
  <c r="V78"/>
  <c r="X77"/>
  <c r="W77"/>
  <c r="V77"/>
  <c r="X76"/>
  <c r="W76"/>
  <c r="V76"/>
  <c r="X75"/>
  <c r="W75"/>
  <c r="V75"/>
  <c r="X74"/>
  <c r="W74"/>
  <c r="V74"/>
  <c r="X73"/>
  <c r="W73"/>
  <c r="V73"/>
  <c r="X72"/>
  <c r="W72"/>
  <c r="V72"/>
  <c r="X71"/>
  <c r="W71"/>
  <c r="V71"/>
  <c r="X70"/>
  <c r="W70"/>
  <c r="V70"/>
  <c r="X69"/>
  <c r="W69"/>
  <c r="V69"/>
  <c r="X68"/>
  <c r="W68"/>
  <c r="V68"/>
  <c r="X67"/>
  <c r="W67"/>
  <c r="V67"/>
  <c r="X66"/>
  <c r="W66"/>
  <c r="V66"/>
  <c r="X65"/>
  <c r="W65"/>
  <c r="V65"/>
  <c r="X64"/>
  <c r="W64"/>
  <c r="V64"/>
  <c r="X63"/>
  <c r="W63"/>
  <c r="V63"/>
  <c r="X62"/>
  <c r="W62"/>
  <c r="V62"/>
  <c r="X61"/>
  <c r="W61"/>
  <c r="V61"/>
  <c r="X60"/>
  <c r="W60"/>
  <c r="V60"/>
  <c r="X59"/>
  <c r="W59"/>
  <c r="V59"/>
  <c r="X58"/>
  <c r="W58"/>
  <c r="V58"/>
  <c r="X57"/>
  <c r="W57"/>
  <c r="V57"/>
  <c r="X56"/>
  <c r="W56"/>
  <c r="V56"/>
  <c r="X55"/>
  <c r="W55"/>
  <c r="V55"/>
  <c r="X54"/>
  <c r="W54"/>
  <c r="V54"/>
  <c r="X53"/>
  <c r="W53"/>
  <c r="V53"/>
  <c r="X52"/>
  <c r="W52"/>
  <c r="V52"/>
  <c r="X51"/>
  <c r="W51"/>
  <c r="V51"/>
  <c r="X50"/>
  <c r="W50"/>
  <c r="V50"/>
  <c r="X49"/>
  <c r="W49"/>
  <c r="V49"/>
  <c r="X48"/>
  <c r="W48"/>
  <c r="V48"/>
  <c r="X47"/>
  <c r="W47"/>
  <c r="V47"/>
  <c r="X46"/>
  <c r="W46"/>
  <c r="V46"/>
  <c r="X45"/>
  <c r="W45"/>
  <c r="V45"/>
  <c r="X44"/>
  <c r="W44"/>
  <c r="V44"/>
  <c r="X43"/>
  <c r="W43"/>
  <c r="V43"/>
  <c r="X42"/>
  <c r="W42"/>
  <c r="V42"/>
  <c r="X41"/>
  <c r="W41"/>
  <c r="V41"/>
  <c r="X40"/>
  <c r="W40"/>
  <c r="V40"/>
  <c r="X39"/>
  <c r="W39"/>
  <c r="V39"/>
  <c r="X38"/>
  <c r="W38"/>
  <c r="V38"/>
  <c r="X37"/>
  <c r="W37"/>
  <c r="V37"/>
  <c r="X36"/>
  <c r="W36"/>
  <c r="V36"/>
  <c r="X35"/>
  <c r="W35"/>
  <c r="V35"/>
  <c r="X34"/>
  <c r="W34"/>
  <c r="V34"/>
  <c r="X33"/>
  <c r="W33"/>
  <c r="V33"/>
  <c r="X32"/>
  <c r="W32"/>
  <c r="V32"/>
  <c r="X31"/>
  <c r="W31"/>
  <c r="V31"/>
  <c r="X30"/>
  <c r="W30"/>
  <c r="V30"/>
  <c r="X29"/>
  <c r="W29"/>
  <c r="V29"/>
  <c r="X28"/>
  <c r="W28"/>
  <c r="V28"/>
  <c r="X27"/>
  <c r="W27"/>
  <c r="V27"/>
  <c r="X26"/>
  <c r="W26"/>
  <c r="V26"/>
  <c r="X25"/>
  <c r="W25"/>
  <c r="V25"/>
  <c r="X24"/>
  <c r="W24"/>
  <c r="V24"/>
  <c r="X23"/>
  <c r="W23"/>
  <c r="V23"/>
  <c r="X22"/>
  <c r="W22"/>
  <c r="V22"/>
  <c r="X21"/>
  <c r="W21"/>
  <c r="V21"/>
  <c r="X20"/>
  <c r="W20"/>
  <c r="V20"/>
  <c r="X19"/>
  <c r="W19"/>
  <c r="V19"/>
  <c r="X18"/>
  <c r="W18"/>
  <c r="V18"/>
  <c r="X17"/>
  <c r="W17"/>
  <c r="V17"/>
  <c r="X16"/>
  <c r="W16"/>
  <c r="V16"/>
  <c r="X15"/>
  <c r="W15"/>
  <c r="V15"/>
  <c r="X14"/>
  <c r="W14"/>
  <c r="V14"/>
  <c r="X13"/>
  <c r="W13"/>
  <c r="V13"/>
  <c r="X12"/>
  <c r="W12"/>
  <c r="V12"/>
  <c r="X11"/>
  <c r="W11"/>
  <c r="V11"/>
  <c r="X10"/>
  <c r="W10"/>
  <c r="V10"/>
  <c r="X9"/>
  <c r="W9"/>
  <c r="V9"/>
  <c r="X8"/>
  <c r="W8"/>
  <c r="V8"/>
  <c r="X7"/>
  <c r="W7"/>
  <c r="V7"/>
  <c r="X6"/>
  <c r="W6"/>
  <c r="V6"/>
  <c r="X5"/>
  <c r="W5"/>
  <c r="V5"/>
  <c r="X4"/>
  <c r="W4"/>
  <c r="V4"/>
  <c r="X3"/>
  <c r="W3"/>
  <c r="V3"/>
  <c r="X2"/>
  <c r="W2"/>
  <c r="V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2"/>
  <c r="N3"/>
  <c r="N4"/>
  <c r="N5"/>
  <c r="N6"/>
  <c r="N13"/>
  <c r="N17"/>
  <c r="N18"/>
  <c r="N19"/>
  <c r="N20"/>
  <c r="N21"/>
  <c r="N22"/>
  <c r="N23"/>
  <c r="N24"/>
  <c r="N26"/>
  <c r="N27"/>
  <c r="N28"/>
  <c r="N29"/>
  <c r="N30"/>
  <c r="N31"/>
  <c r="N32"/>
  <c r="N33"/>
  <c r="N34"/>
  <c r="N35"/>
  <c r="N36"/>
  <c r="N37"/>
  <c r="N38"/>
  <c r="N39"/>
  <c r="N40"/>
  <c r="N41"/>
  <c r="N42"/>
  <c r="N43"/>
  <c r="N45"/>
  <c r="N46"/>
  <c r="N47"/>
  <c r="N48"/>
  <c r="N49"/>
  <c r="N50"/>
  <c r="N51"/>
  <c r="N52"/>
  <c r="N53"/>
  <c r="N54"/>
  <c r="N55"/>
  <c r="N56"/>
  <c r="N57"/>
  <c r="N58"/>
  <c r="N59"/>
  <c r="N60"/>
  <c r="N61"/>
  <c r="N62"/>
  <c r="N63"/>
  <c r="N64"/>
  <c r="N65"/>
  <c r="N66"/>
  <c r="N67"/>
  <c r="N68"/>
  <c r="N69"/>
  <c r="N70"/>
  <c r="N71"/>
  <c r="N74"/>
  <c r="N75"/>
  <c r="N76"/>
  <c r="N78"/>
  <c r="N79"/>
  <c r="N80"/>
  <c r="N81"/>
  <c r="N82"/>
  <c r="N83"/>
  <c r="N84"/>
  <c r="N85"/>
  <c r="N86"/>
  <c r="N87"/>
  <c r="N88"/>
  <c r="N89"/>
  <c r="N90"/>
  <c r="N91"/>
  <c r="N92"/>
  <c r="N93"/>
  <c r="N94"/>
  <c r="N95"/>
  <c r="N96"/>
  <c r="N97"/>
  <c r="N98"/>
  <c r="N99"/>
  <c r="N100"/>
  <c r="N101"/>
  <c r="N102"/>
  <c r="N103"/>
  <c r="N104"/>
  <c r="N105"/>
  <c r="N106"/>
  <c r="N107"/>
  <c r="N108"/>
  <c r="N109"/>
  <c r="N110"/>
  <c r="N111"/>
  <c r="N112"/>
  <c r="N113"/>
  <c r="N115"/>
  <c r="N116"/>
  <c r="N117"/>
  <c r="N118"/>
  <c r="N119"/>
  <c r="N120"/>
  <c r="N121"/>
  <c r="N122"/>
  <c r="N123"/>
  <c r="N124"/>
  <c r="N125"/>
  <c r="N127"/>
  <c r="N128"/>
  <c r="N129"/>
  <c r="N130"/>
  <c r="N131"/>
  <c r="N132"/>
  <c r="N133"/>
  <c r="N134"/>
  <c r="N135"/>
  <c r="N136"/>
  <c r="N137"/>
  <c r="N138"/>
  <c r="N140"/>
  <c r="N141"/>
  <c r="N142"/>
  <c r="N143"/>
  <c r="N144"/>
  <c r="N145"/>
  <c r="N146"/>
  <c r="N148"/>
  <c r="N149"/>
  <c r="N150"/>
  <c r="N151"/>
  <c r="N152"/>
  <c r="N153"/>
  <c r="N154"/>
  <c r="N155"/>
  <c r="N156"/>
  <c r="N157"/>
  <c r="N158"/>
  <c r="N159"/>
  <c r="N160"/>
  <c r="N161"/>
  <c r="N162"/>
  <c r="N163"/>
  <c r="N164"/>
  <c r="N165"/>
  <c r="N166"/>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4"/>
  <c r="N225"/>
  <c r="N226"/>
  <c r="N229"/>
  <c r="N231"/>
  <c r="N232"/>
  <c r="N234"/>
  <c r="N235"/>
  <c r="N240"/>
  <c r="N241"/>
  <c r="N242"/>
  <c r="N243"/>
  <c r="N244"/>
  <c r="N253"/>
  <c r="N254"/>
  <c r="N255"/>
  <c r="N256"/>
  <c r="N257"/>
  <c r="N258"/>
  <c r="N259"/>
  <c r="N260"/>
  <c r="N261"/>
  <c r="N269"/>
  <c r="N270"/>
  <c r="N271"/>
  <c r="N277"/>
  <c r="N278"/>
  <c r="N281"/>
  <c r="N282"/>
  <c r="N283"/>
  <c r="N289"/>
  <c r="N294"/>
  <c r="N296"/>
  <c r="N302"/>
  <c r="N303"/>
  <c r="N304"/>
  <c r="N305"/>
  <c r="N306"/>
  <c r="N307"/>
  <c r="N308"/>
  <c r="N309"/>
  <c r="N310"/>
  <c r="N311"/>
  <c r="N312"/>
  <c r="N313"/>
  <c r="N314"/>
  <c r="N323"/>
  <c r="N336"/>
  <c r="N337"/>
  <c r="N338"/>
  <c r="N339"/>
  <c r="N347"/>
  <c r="N348"/>
  <c r="N350"/>
  <c r="N351"/>
  <c r="N352"/>
  <c r="N353"/>
  <c r="N354"/>
  <c r="N355"/>
  <c r="N356"/>
  <c r="N357"/>
  <c r="N358"/>
  <c r="N359"/>
  <c r="N360"/>
  <c r="N361"/>
  <c r="N362"/>
  <c r="N363"/>
  <c r="N364"/>
  <c r="N365"/>
  <c r="N366"/>
  <c r="N367"/>
  <c r="N368"/>
  <c r="N369"/>
  <c r="N370"/>
  <c r="N371"/>
  <c r="N372"/>
  <c r="N373"/>
  <c r="N374"/>
  <c r="N375"/>
  <c r="N376"/>
  <c r="N377"/>
  <c r="N378"/>
  <c r="N379"/>
  <c r="N380"/>
  <c r="N381"/>
  <c r="N382"/>
  <c r="N384"/>
  <c r="N385"/>
  <c r="N386"/>
  <c r="N387"/>
  <c r="N388"/>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4"/>
  <c r="N505"/>
  <c r="N506"/>
  <c r="N507"/>
  <c r="N508"/>
  <c r="N509"/>
  <c r="M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N228" s="1"/>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N268" s="1"/>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N316" s="1"/>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L3"/>
  <c r="L4"/>
  <c r="L5"/>
  <c r="L6"/>
  <c r="L7"/>
  <c r="N7" s="1"/>
  <c r="L8"/>
  <c r="L9"/>
  <c r="N9" s="1"/>
  <c r="L10"/>
  <c r="L11"/>
  <c r="N11" s="1"/>
  <c r="L12"/>
  <c r="L13"/>
  <c r="L14"/>
  <c r="L15"/>
  <c r="N15" s="1"/>
  <c r="L16"/>
  <c r="L17"/>
  <c r="L18"/>
  <c r="L19"/>
  <c r="L20"/>
  <c r="L21"/>
  <c r="L22"/>
  <c r="L23"/>
  <c r="L24"/>
  <c r="L25"/>
  <c r="N25" s="1"/>
  <c r="L26"/>
  <c r="L27"/>
  <c r="L28"/>
  <c r="L29"/>
  <c r="L30"/>
  <c r="L31"/>
  <c r="L32"/>
  <c r="L33"/>
  <c r="L34"/>
  <c r="L35"/>
  <c r="L36"/>
  <c r="L37"/>
  <c r="L38"/>
  <c r="L39"/>
  <c r="L40"/>
  <c r="L41"/>
  <c r="L42"/>
  <c r="L43"/>
  <c r="L44"/>
  <c r="N44" s="1"/>
  <c r="L45"/>
  <c r="L46"/>
  <c r="L47"/>
  <c r="L48"/>
  <c r="L49"/>
  <c r="L50"/>
  <c r="L51"/>
  <c r="L52"/>
  <c r="L53"/>
  <c r="L54"/>
  <c r="L55"/>
  <c r="L56"/>
  <c r="L57"/>
  <c r="L58"/>
  <c r="L59"/>
  <c r="L60"/>
  <c r="L61"/>
  <c r="L62"/>
  <c r="L63"/>
  <c r="L64"/>
  <c r="L65"/>
  <c r="L66"/>
  <c r="L67"/>
  <c r="L68"/>
  <c r="L69"/>
  <c r="L70"/>
  <c r="L71"/>
  <c r="L72"/>
  <c r="L73"/>
  <c r="N73" s="1"/>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N167" s="1"/>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N223" s="1"/>
  <c r="L224"/>
  <c r="L225"/>
  <c r="L226"/>
  <c r="L227"/>
  <c r="L228"/>
  <c r="L229"/>
  <c r="L230"/>
  <c r="L231"/>
  <c r="L232"/>
  <c r="L233"/>
  <c r="N233" s="1"/>
  <c r="L234"/>
  <c r="L235"/>
  <c r="L236"/>
  <c r="N236" s="1"/>
  <c r="L237"/>
  <c r="L238"/>
  <c r="L239"/>
  <c r="N239" s="1"/>
  <c r="L240"/>
  <c r="L241"/>
  <c r="L242"/>
  <c r="L243"/>
  <c r="L244"/>
  <c r="L245"/>
  <c r="L246"/>
  <c r="L247"/>
  <c r="N247" s="1"/>
  <c r="L248"/>
  <c r="L249"/>
  <c r="N249" s="1"/>
  <c r="L250"/>
  <c r="L251"/>
  <c r="N251" s="1"/>
  <c r="L252"/>
  <c r="L253"/>
  <c r="L254"/>
  <c r="L255"/>
  <c r="L256"/>
  <c r="L257"/>
  <c r="L258"/>
  <c r="L259"/>
  <c r="L260"/>
  <c r="L261"/>
  <c r="L262"/>
  <c r="L263"/>
  <c r="N263" s="1"/>
  <c r="L264"/>
  <c r="L265"/>
  <c r="N265" s="1"/>
  <c r="L266"/>
  <c r="L267"/>
  <c r="L268"/>
  <c r="L269"/>
  <c r="L270"/>
  <c r="L271"/>
  <c r="L272"/>
  <c r="L273"/>
  <c r="N273" s="1"/>
  <c r="L274"/>
  <c r="L275"/>
  <c r="N275" s="1"/>
  <c r="L276"/>
  <c r="L277"/>
  <c r="L278"/>
  <c r="L279"/>
  <c r="N279" s="1"/>
  <c r="L280"/>
  <c r="L281"/>
  <c r="L282"/>
  <c r="L283"/>
  <c r="L284"/>
  <c r="L285"/>
  <c r="L286"/>
  <c r="L287"/>
  <c r="N287" s="1"/>
  <c r="L288"/>
  <c r="L289"/>
  <c r="L290"/>
  <c r="L291"/>
  <c r="N291" s="1"/>
  <c r="L292"/>
  <c r="N292" s="1"/>
  <c r="L293"/>
  <c r="L294"/>
  <c r="L295"/>
  <c r="N295" s="1"/>
  <c r="L296"/>
  <c r="L297"/>
  <c r="N297" s="1"/>
  <c r="L298"/>
  <c r="L299"/>
  <c r="L300"/>
  <c r="L301"/>
  <c r="L302"/>
  <c r="L303"/>
  <c r="L304"/>
  <c r="L305"/>
  <c r="L306"/>
  <c r="L307"/>
  <c r="L308"/>
  <c r="L309"/>
  <c r="L310"/>
  <c r="L311"/>
  <c r="L312"/>
  <c r="L313"/>
  <c r="L314"/>
  <c r="L315"/>
  <c r="L316"/>
  <c r="L317"/>
  <c r="L318"/>
  <c r="L319"/>
  <c r="N319" s="1"/>
  <c r="L320"/>
  <c r="L321"/>
  <c r="N321" s="1"/>
  <c r="L322"/>
  <c r="L323"/>
  <c r="L324"/>
  <c r="L325"/>
  <c r="L326"/>
  <c r="L327"/>
  <c r="N327" s="1"/>
  <c r="L328"/>
  <c r="L329"/>
  <c r="N329" s="1"/>
  <c r="L330"/>
  <c r="L331"/>
  <c r="N331" s="1"/>
  <c r="L332"/>
  <c r="L333"/>
  <c r="L334"/>
  <c r="L335"/>
  <c r="N335" s="1"/>
  <c r="L336"/>
  <c r="L337"/>
  <c r="L338"/>
  <c r="L339"/>
  <c r="L340"/>
  <c r="L341"/>
  <c r="L342"/>
  <c r="L343"/>
  <c r="N343" s="1"/>
  <c r="L344"/>
  <c r="L345"/>
  <c r="N345" s="1"/>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N383" s="1"/>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N425" s="1"/>
  <c r="L426"/>
  <c r="L427"/>
  <c r="N427" s="1"/>
  <c r="L428"/>
  <c r="N428" s="1"/>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N503" s="1"/>
  <c r="L504"/>
  <c r="L505"/>
  <c r="L506"/>
  <c r="L507"/>
  <c r="L508"/>
  <c r="L509"/>
  <c r="N2"/>
  <c r="M2"/>
  <c r="L2"/>
  <c r="H7"/>
  <c r="H88"/>
  <c r="H231"/>
  <c r="H232"/>
  <c r="H319"/>
  <c r="H320"/>
  <c r="H384"/>
  <c r="H455"/>
  <c r="G3"/>
  <c r="G4"/>
  <c r="G5"/>
  <c r="G6"/>
  <c r="G7"/>
  <c r="G8"/>
  <c r="G9"/>
  <c r="G10"/>
  <c r="G11"/>
  <c r="G12"/>
  <c r="G13"/>
  <c r="G14"/>
  <c r="G15"/>
  <c r="G16"/>
  <c r="G17"/>
  <c r="G18"/>
  <c r="G19"/>
  <c r="G20"/>
  <c r="G21"/>
  <c r="G22"/>
  <c r="G23"/>
  <c r="G24"/>
  <c r="G25"/>
  <c r="G26"/>
  <c r="G27"/>
  <c r="G28"/>
  <c r="G29"/>
  <c r="G30"/>
  <c r="G31"/>
  <c r="G32"/>
  <c r="G33"/>
  <c r="H33" s="1"/>
  <c r="G34"/>
  <c r="G35"/>
  <c r="G36"/>
  <c r="G37"/>
  <c r="G38"/>
  <c r="G39"/>
  <c r="G40"/>
  <c r="G41"/>
  <c r="G42"/>
  <c r="G43"/>
  <c r="G44"/>
  <c r="G45"/>
  <c r="G46"/>
  <c r="G47"/>
  <c r="G48"/>
  <c r="G49"/>
  <c r="H49" s="1"/>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H105" s="1"/>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H151" s="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H257" s="1"/>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H327" s="1"/>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H505" s="1"/>
  <c r="G506"/>
  <c r="G507"/>
  <c r="G508"/>
  <c r="G509"/>
  <c r="G2"/>
  <c r="F32"/>
  <c r="H32" s="1"/>
  <c r="F33"/>
  <c r="F37"/>
  <c r="F215"/>
  <c r="F217"/>
  <c r="F272"/>
  <c r="H272" s="1"/>
  <c r="F273"/>
  <c r="F274"/>
  <c r="F275"/>
  <c r="F276"/>
  <c r="F284"/>
  <c r="H284" s="1"/>
  <c r="F285"/>
  <c r="F286"/>
  <c r="F287"/>
  <c r="H287" s="1"/>
  <c r="F288"/>
  <c r="H288" s="1"/>
  <c r="F318"/>
  <c r="H318" s="1"/>
  <c r="F319"/>
  <c r="F320"/>
  <c r="F322"/>
  <c r="H322" s="1"/>
  <c r="F325"/>
  <c r="F326"/>
  <c r="F327"/>
  <c r="F331"/>
  <c r="F332"/>
  <c r="F346"/>
  <c r="F348"/>
  <c r="F349"/>
  <c r="F354"/>
  <c r="H354" s="1"/>
  <c r="F372"/>
  <c r="H372" s="1"/>
  <c r="F390"/>
  <c r="F426"/>
  <c r="F427"/>
  <c r="F440"/>
  <c r="H440" s="1"/>
  <c r="F461"/>
  <c r="F467"/>
  <c r="F500"/>
  <c r="H500" s="1"/>
  <c r="F292"/>
  <c r="H292" s="1"/>
  <c r="F353"/>
  <c r="F360"/>
  <c r="H360" s="1"/>
  <c r="F425"/>
  <c r="F223"/>
  <c r="H223" s="1"/>
  <c r="F228"/>
  <c r="F240"/>
  <c r="H240" s="1"/>
  <c r="F247"/>
  <c r="F252"/>
  <c r="H252" s="1"/>
  <c r="F253"/>
  <c r="F258"/>
  <c r="F263"/>
  <c r="H263" s="1"/>
  <c r="F269"/>
  <c r="F290"/>
  <c r="F293"/>
  <c r="F297"/>
  <c r="F298"/>
  <c r="F299"/>
  <c r="F300"/>
  <c r="F301"/>
  <c r="F304"/>
  <c r="H304" s="1"/>
  <c r="F307"/>
  <c r="F314"/>
  <c r="H314" s="1"/>
  <c r="F316"/>
  <c r="H316" s="1"/>
  <c r="F321"/>
  <c r="F324"/>
  <c r="H324" s="1"/>
  <c r="F333"/>
  <c r="H333" s="1"/>
  <c r="F334"/>
  <c r="H334" s="1"/>
  <c r="F342"/>
  <c r="F343"/>
  <c r="F317"/>
  <c r="F471"/>
  <c r="F344"/>
  <c r="H344" s="1"/>
  <c r="F230"/>
  <c r="F476"/>
  <c r="F465"/>
  <c r="F184"/>
  <c r="H184" s="1"/>
  <c r="F218"/>
  <c r="F38"/>
  <c r="F267"/>
  <c r="F245"/>
  <c r="F3"/>
  <c r="F24"/>
  <c r="H24" s="1"/>
  <c r="F166"/>
  <c r="H166" s="1"/>
  <c r="F295"/>
  <c r="H295" s="1"/>
  <c r="F352"/>
  <c r="H352" s="1"/>
  <c r="F356"/>
  <c r="H356" s="1"/>
  <c r="F357"/>
  <c r="F361"/>
  <c r="F365"/>
  <c r="F367"/>
  <c r="H367" s="1"/>
  <c r="F368"/>
  <c r="H368" s="1"/>
  <c r="F370"/>
  <c r="F480"/>
  <c r="H480" s="1"/>
  <c r="F487"/>
  <c r="F493"/>
  <c r="F494"/>
  <c r="F6"/>
  <c r="F190"/>
  <c r="H190" s="1"/>
  <c r="F279"/>
  <c r="H279" s="1"/>
  <c r="F472"/>
  <c r="H472" s="1"/>
  <c r="F475"/>
  <c r="F129"/>
  <c r="H129" s="1"/>
  <c r="F130"/>
  <c r="H130" s="1"/>
  <c r="F135"/>
  <c r="F140"/>
  <c r="H140" s="1"/>
  <c r="F141"/>
  <c r="H141" s="1"/>
  <c r="F142"/>
  <c r="H142" s="1"/>
  <c r="F143"/>
  <c r="H143" s="1"/>
  <c r="F144"/>
  <c r="H144" s="1"/>
  <c r="F145"/>
  <c r="H145" s="1"/>
  <c r="F149"/>
  <c r="F150"/>
  <c r="F151"/>
  <c r="F152"/>
  <c r="H152" s="1"/>
  <c r="F161"/>
  <c r="H161" s="1"/>
  <c r="F192"/>
  <c r="H192" s="1"/>
  <c r="F36"/>
  <c r="F126"/>
  <c r="F127"/>
  <c r="F132"/>
  <c r="H132" s="1"/>
  <c r="F204"/>
  <c r="H204" s="1"/>
  <c r="F355"/>
  <c r="F488"/>
  <c r="H488" s="1"/>
  <c r="F499"/>
  <c r="F23"/>
  <c r="F136"/>
  <c r="H136" s="1"/>
  <c r="F137"/>
  <c r="F328"/>
  <c r="H328" s="1"/>
  <c r="F329"/>
  <c r="F341"/>
  <c r="H341" s="1"/>
  <c r="F364"/>
  <c r="F366"/>
  <c r="F469"/>
  <c r="F474"/>
  <c r="H474" s="1"/>
  <c r="F484"/>
  <c r="H484" s="1"/>
  <c r="F486"/>
  <c r="F489"/>
  <c r="F496"/>
  <c r="H496" s="1"/>
  <c r="F497"/>
  <c r="H497" s="1"/>
  <c r="F504"/>
  <c r="H504" s="1"/>
  <c r="F505"/>
  <c r="F133"/>
  <c r="F153"/>
  <c r="F154"/>
  <c r="F155"/>
  <c r="F156"/>
  <c r="F157"/>
  <c r="F158"/>
  <c r="F159"/>
  <c r="F160"/>
  <c r="H160" s="1"/>
  <c r="F162"/>
  <c r="H162" s="1"/>
  <c r="F163"/>
  <c r="H163" s="1"/>
  <c r="F164"/>
  <c r="H164" s="1"/>
  <c r="F165"/>
  <c r="H165" s="1"/>
  <c r="F248"/>
  <c r="H248" s="1"/>
  <c r="F264"/>
  <c r="H264" s="1"/>
  <c r="F387"/>
  <c r="F485"/>
  <c r="F419"/>
  <c r="F17"/>
  <c r="F18"/>
  <c r="F20"/>
  <c r="F21"/>
  <c r="F22"/>
  <c r="F415"/>
  <c r="F330"/>
  <c r="H330" s="1"/>
  <c r="F409"/>
  <c r="F128"/>
  <c r="H128" s="1"/>
  <c r="F5"/>
  <c r="F11"/>
  <c r="F35"/>
  <c r="F167"/>
  <c r="H167" s="1"/>
  <c r="F219"/>
  <c r="F233"/>
  <c r="H233" s="1"/>
  <c r="F246"/>
  <c r="F249"/>
  <c r="F250"/>
  <c r="F251"/>
  <c r="F359"/>
  <c r="H359" s="1"/>
  <c r="F369"/>
  <c r="H369" s="1"/>
  <c r="F373"/>
  <c r="F374"/>
  <c r="F428"/>
  <c r="H428" s="1"/>
  <c r="F429"/>
  <c r="F441"/>
  <c r="F453"/>
  <c r="H453" s="1"/>
  <c r="F502"/>
  <c r="H502" s="1"/>
  <c r="F447"/>
  <c r="H447" s="1"/>
  <c r="F12"/>
  <c r="F178"/>
  <c r="H178" s="1"/>
  <c r="F179"/>
  <c r="F183"/>
  <c r="F187"/>
  <c r="F14"/>
  <c r="H14" s="1"/>
  <c r="F146"/>
  <c r="F227"/>
  <c r="F262"/>
  <c r="F345"/>
  <c r="H345" s="1"/>
  <c r="F407"/>
  <c r="F443"/>
  <c r="H443" s="1"/>
  <c r="F506"/>
  <c r="F29"/>
  <c r="H29" s="1"/>
  <c r="F148"/>
  <c r="F224"/>
  <c r="H224" s="1"/>
  <c r="F416"/>
  <c r="H416" s="1"/>
  <c r="F420"/>
  <c r="H420" s="1"/>
  <c r="F466"/>
  <c r="H466" s="1"/>
  <c r="F490"/>
  <c r="F491"/>
  <c r="F492"/>
  <c r="F495"/>
  <c r="H495" s="1"/>
  <c r="F503"/>
  <c r="H503" s="1"/>
  <c r="F507"/>
  <c r="F509"/>
  <c r="F268"/>
  <c r="H268" s="1"/>
  <c r="F270"/>
  <c r="F335"/>
  <c r="F337"/>
  <c r="F340"/>
  <c r="F39"/>
  <c r="H39" s="1"/>
  <c r="F45"/>
  <c r="F47"/>
  <c r="F49"/>
  <c r="F52"/>
  <c r="H52" s="1"/>
  <c r="F57"/>
  <c r="F58"/>
  <c r="F59"/>
  <c r="F60"/>
  <c r="F61"/>
  <c r="F62"/>
  <c r="F63"/>
  <c r="F64"/>
  <c r="H64" s="1"/>
  <c r="F65"/>
  <c r="F66"/>
  <c r="F68"/>
  <c r="F69"/>
  <c r="F71"/>
  <c r="H71" s="1"/>
  <c r="F72"/>
  <c r="H72" s="1"/>
  <c r="F73"/>
  <c r="F74"/>
  <c r="F76"/>
  <c r="H76" s="1"/>
  <c r="F77"/>
  <c r="H77" s="1"/>
  <c r="F78"/>
  <c r="H78" s="1"/>
  <c r="F79"/>
  <c r="H79" s="1"/>
  <c r="F80"/>
  <c r="H80" s="1"/>
  <c r="F81"/>
  <c r="H81" s="1"/>
  <c r="F82"/>
  <c r="H82" s="1"/>
  <c r="F83"/>
  <c r="H83" s="1"/>
  <c r="F85"/>
  <c r="F87"/>
  <c r="H87" s="1"/>
  <c r="F88"/>
  <c r="F89"/>
  <c r="F90"/>
  <c r="F91"/>
  <c r="F92"/>
  <c r="H92" s="1"/>
  <c r="F93"/>
  <c r="F94"/>
  <c r="F95"/>
  <c r="H95" s="1"/>
  <c r="F96"/>
  <c r="H96" s="1"/>
  <c r="F97"/>
  <c r="H97" s="1"/>
  <c r="F98"/>
  <c r="F99"/>
  <c r="F100"/>
  <c r="H100" s="1"/>
  <c r="F101"/>
  <c r="F102"/>
  <c r="F103"/>
  <c r="H103" s="1"/>
  <c r="F104"/>
  <c r="H104" s="1"/>
  <c r="F107"/>
  <c r="F108"/>
  <c r="F109"/>
  <c r="F110"/>
  <c r="F111"/>
  <c r="F112"/>
  <c r="H112" s="1"/>
  <c r="F113"/>
  <c r="F114"/>
  <c r="F115"/>
  <c r="F116"/>
  <c r="F117"/>
  <c r="F118"/>
  <c r="F119"/>
  <c r="F120"/>
  <c r="H120" s="1"/>
  <c r="F121"/>
  <c r="F122"/>
  <c r="F188"/>
  <c r="F189"/>
  <c r="F213"/>
  <c r="F439"/>
  <c r="F452"/>
  <c r="H452" s="1"/>
  <c r="F414"/>
  <c r="F449"/>
  <c r="F9"/>
  <c r="H9" s="1"/>
  <c r="F67"/>
  <c r="F75"/>
  <c r="F123"/>
  <c r="F210"/>
  <c r="H210" s="1"/>
  <c r="F212"/>
  <c r="H212" s="1"/>
  <c r="F265"/>
  <c r="F266"/>
  <c r="F281"/>
  <c r="H281" s="1"/>
  <c r="F282"/>
  <c r="F283"/>
  <c r="F310"/>
  <c r="F315"/>
  <c r="F323"/>
  <c r="H323" s="1"/>
  <c r="F395"/>
  <c r="F396"/>
  <c r="F406"/>
  <c r="H406" s="1"/>
  <c r="F34"/>
  <c r="F147"/>
  <c r="F197"/>
  <c r="F389"/>
  <c r="F508"/>
  <c r="H508" s="1"/>
  <c r="F260"/>
  <c r="H260" s="1"/>
  <c r="F313"/>
  <c r="F202"/>
  <c r="F221"/>
  <c r="F442"/>
  <c r="F448"/>
  <c r="H448" s="1"/>
  <c r="F139"/>
  <c r="F181"/>
  <c r="F239"/>
  <c r="F291"/>
  <c r="F444"/>
  <c r="F347"/>
  <c r="F16"/>
  <c r="H16" s="1"/>
  <c r="F430"/>
  <c r="F431"/>
  <c r="F432"/>
  <c r="H432" s="1"/>
  <c r="F15"/>
  <c r="F182"/>
  <c r="H182" s="1"/>
  <c r="F362"/>
  <c r="F363"/>
  <c r="F388"/>
  <c r="F70"/>
  <c r="F86"/>
  <c r="F170"/>
  <c r="F171"/>
  <c r="F172"/>
  <c r="F173"/>
  <c r="F418"/>
  <c r="F10"/>
  <c r="F19"/>
  <c r="F242"/>
  <c r="H242" s="1"/>
  <c r="F243"/>
  <c r="H243" s="1"/>
  <c r="F244"/>
  <c r="H244" s="1"/>
  <c r="F254"/>
  <c r="H254" s="1"/>
  <c r="F255"/>
  <c r="H255" s="1"/>
  <c r="F256"/>
  <c r="H256" s="1"/>
  <c r="F257"/>
  <c r="F259"/>
  <c r="F289"/>
  <c r="F296"/>
  <c r="H296" s="1"/>
  <c r="F303"/>
  <c r="F305"/>
  <c r="F306"/>
  <c r="F308"/>
  <c r="F393"/>
  <c r="F394"/>
  <c r="H394" s="1"/>
  <c r="F48"/>
  <c r="H48" s="1"/>
  <c r="F56"/>
  <c r="H56" s="1"/>
  <c r="F84"/>
  <c r="H84" s="1"/>
  <c r="F168"/>
  <c r="H168" s="1"/>
  <c r="F169"/>
  <c r="F175"/>
  <c r="H175" s="1"/>
  <c r="F309"/>
  <c r="F191"/>
  <c r="F211"/>
  <c r="F241"/>
  <c r="F302"/>
  <c r="F336"/>
  <c r="H336" s="1"/>
  <c r="F398"/>
  <c r="H398" s="1"/>
  <c r="F174"/>
  <c r="F214"/>
  <c r="F216"/>
  <c r="H216" s="1"/>
  <c r="F220"/>
  <c r="H220" s="1"/>
  <c r="F391"/>
  <c r="F403"/>
  <c r="F8"/>
  <c r="H8" s="1"/>
  <c r="F54"/>
  <c r="H54" s="1"/>
  <c r="F55"/>
  <c r="H55" s="1"/>
  <c r="F105"/>
  <c r="F106"/>
  <c r="H106" s="1"/>
  <c r="F138"/>
  <c r="H138" s="1"/>
  <c r="F261"/>
  <c r="F294"/>
  <c r="F358"/>
  <c r="H358" s="1"/>
  <c r="F2"/>
  <c r="H2" s="1"/>
  <c r="F4"/>
  <c r="F13"/>
  <c r="F26"/>
  <c r="H26" s="1"/>
  <c r="F27"/>
  <c r="F28"/>
  <c r="H28" s="1"/>
  <c r="F30"/>
  <c r="F31"/>
  <c r="H31" s="1"/>
  <c r="F40"/>
  <c r="H40" s="1"/>
  <c r="F41"/>
  <c r="F42"/>
  <c r="F43"/>
  <c r="F46"/>
  <c r="F50"/>
  <c r="F51"/>
  <c r="F53"/>
  <c r="H53" s="1"/>
  <c r="F124"/>
  <c r="F125"/>
  <c r="F134"/>
  <c r="F176"/>
  <c r="H176" s="1"/>
  <c r="F177"/>
  <c r="F180"/>
  <c r="H180" s="1"/>
  <c r="F185"/>
  <c r="F186"/>
  <c r="F194"/>
  <c r="F195"/>
  <c r="F196"/>
  <c r="F198"/>
  <c r="F199"/>
  <c r="H199" s="1"/>
  <c r="F200"/>
  <c r="H200" s="1"/>
  <c r="F201"/>
  <c r="F203"/>
  <c r="F205"/>
  <c r="F206"/>
  <c r="F207"/>
  <c r="H207" s="1"/>
  <c r="F208"/>
  <c r="H208" s="1"/>
  <c r="F209"/>
  <c r="F222"/>
  <c r="F225"/>
  <c r="F226"/>
  <c r="F229"/>
  <c r="F231"/>
  <c r="F232"/>
  <c r="F234"/>
  <c r="H234" s="1"/>
  <c r="F235"/>
  <c r="F338"/>
  <c r="F339"/>
  <c r="F350"/>
  <c r="H350" s="1"/>
  <c r="F351"/>
  <c r="H351" s="1"/>
  <c r="F375"/>
  <c r="H375" s="1"/>
  <c r="F376"/>
  <c r="H376" s="1"/>
  <c r="F377"/>
  <c r="H377" s="1"/>
  <c r="F378"/>
  <c r="H378" s="1"/>
  <c r="F379"/>
  <c r="H379" s="1"/>
  <c r="F380"/>
  <c r="H380" s="1"/>
  <c r="F381"/>
  <c r="H381" s="1"/>
  <c r="F382"/>
  <c r="H382" s="1"/>
  <c r="F383"/>
  <c r="H383" s="1"/>
  <c r="F384"/>
  <c r="F385"/>
  <c r="H385" s="1"/>
  <c r="F386"/>
  <c r="H386" s="1"/>
  <c r="F397"/>
  <c r="F399"/>
  <c r="F400"/>
  <c r="H400" s="1"/>
  <c r="F401"/>
  <c r="F402"/>
  <c r="F404"/>
  <c r="F405"/>
  <c r="F408"/>
  <c r="H408" s="1"/>
  <c r="F410"/>
  <c r="F411"/>
  <c r="F412"/>
  <c r="F413"/>
  <c r="F417"/>
  <c r="H417" s="1"/>
  <c r="F423"/>
  <c r="F424"/>
  <c r="H424" s="1"/>
  <c r="F433"/>
  <c r="F434"/>
  <c r="F435"/>
  <c r="F436"/>
  <c r="F437"/>
  <c r="F438"/>
  <c r="F445"/>
  <c r="F446"/>
  <c r="F451"/>
  <c r="F454"/>
  <c r="F455"/>
  <c r="F456"/>
  <c r="H456" s="1"/>
  <c r="F457"/>
  <c r="F458"/>
  <c r="F459"/>
  <c r="F460"/>
  <c r="H460" s="1"/>
  <c r="F462"/>
  <c r="F463"/>
  <c r="F464"/>
  <c r="H464" s="1"/>
  <c r="F470"/>
  <c r="H470" s="1"/>
  <c r="F477"/>
  <c r="F478"/>
  <c r="F479"/>
  <c r="F481"/>
  <c r="H481" s="1"/>
  <c r="F482"/>
  <c r="H482" s="1"/>
  <c r="F483"/>
  <c r="H483" s="1"/>
  <c r="F498"/>
  <c r="F501"/>
  <c r="H501" s="1"/>
  <c r="F236"/>
  <c r="F237"/>
  <c r="F278"/>
  <c r="F392"/>
  <c r="H392" s="1"/>
  <c r="F277"/>
  <c r="F312"/>
  <c r="H312" s="1"/>
  <c r="F271"/>
  <c r="F311"/>
  <c r="H311" s="1"/>
  <c r="F421"/>
  <c r="F422"/>
  <c r="F450"/>
  <c r="F473"/>
  <c r="H473" s="1"/>
  <c r="F238"/>
  <c r="F193"/>
  <c r="F7"/>
  <c r="F25"/>
  <c r="F44"/>
  <c r="F131"/>
  <c r="F371"/>
  <c r="F468"/>
  <c r="H468" s="1"/>
  <c r="F280"/>
  <c r="H280" s="1"/>
  <c r="BC509"/>
  <c r="BC508"/>
  <c r="BC507"/>
  <c r="BC506"/>
  <c r="BC505"/>
  <c r="BC504"/>
  <c r="BC503"/>
  <c r="BC502"/>
  <c r="BC501"/>
  <c r="BC500"/>
  <c r="BC499"/>
  <c r="BC498"/>
  <c r="BC497"/>
  <c r="BC496"/>
  <c r="BC495"/>
  <c r="BC494"/>
  <c r="BC493"/>
  <c r="BC492"/>
  <c r="BC491"/>
  <c r="BC490"/>
  <c r="BC489"/>
  <c r="BC488"/>
  <c r="BC487"/>
  <c r="BC486"/>
  <c r="BC485"/>
  <c r="BC484"/>
  <c r="BC483"/>
  <c r="BC482"/>
  <c r="BC481"/>
  <c r="BC480"/>
  <c r="BC479"/>
  <c r="BC478"/>
  <c r="BC477"/>
  <c r="BC476"/>
  <c r="BC475"/>
  <c r="BC474"/>
  <c r="BC473"/>
  <c r="BC472"/>
  <c r="BC471"/>
  <c r="BC470"/>
  <c r="BC469"/>
  <c r="BC468"/>
  <c r="BC467"/>
  <c r="BC466"/>
  <c r="BC465"/>
  <c r="BC464"/>
  <c r="BC463"/>
  <c r="BC462"/>
  <c r="BC461"/>
  <c r="BC460"/>
  <c r="BC459"/>
  <c r="BC458"/>
  <c r="BC457"/>
  <c r="BC456"/>
  <c r="BC455"/>
  <c r="BC454"/>
  <c r="BC453"/>
  <c r="BC452"/>
  <c r="BC451"/>
  <c r="BC450"/>
  <c r="BC449"/>
  <c r="BC448"/>
  <c r="BC447"/>
  <c r="BC446"/>
  <c r="BC445"/>
  <c r="BC444"/>
  <c r="BC443"/>
  <c r="BC442"/>
  <c r="BC441"/>
  <c r="BC440"/>
  <c r="BC439"/>
  <c r="BC438"/>
  <c r="BC437"/>
  <c r="BC436"/>
  <c r="BC435"/>
  <c r="BC434"/>
  <c r="BC433"/>
  <c r="BC432"/>
  <c r="BC431"/>
  <c r="BC430"/>
  <c r="BC429"/>
  <c r="BC428"/>
  <c r="BC427"/>
  <c r="BC426"/>
  <c r="BC425"/>
  <c r="BC424"/>
  <c r="BC423"/>
  <c r="BC422"/>
  <c r="BC421"/>
  <c r="BC420"/>
  <c r="BC419"/>
  <c r="BC418"/>
  <c r="BC417"/>
  <c r="BC416"/>
  <c r="BC415"/>
  <c r="BC414"/>
  <c r="BC413"/>
  <c r="BC412"/>
  <c r="BC411"/>
  <c r="BC410"/>
  <c r="BC409"/>
  <c r="BC408"/>
  <c r="BC407"/>
  <c r="BC406"/>
  <c r="BC405"/>
  <c r="BC404"/>
  <c r="BC403"/>
  <c r="BC402"/>
  <c r="BC401"/>
  <c r="BC400"/>
  <c r="BC399"/>
  <c r="BC398"/>
  <c r="BC397"/>
  <c r="BC396"/>
  <c r="BC395"/>
  <c r="BC394"/>
  <c r="BC393"/>
  <c r="BC392"/>
  <c r="BC391"/>
  <c r="BC390"/>
  <c r="BC389"/>
  <c r="BC388"/>
  <c r="BC387"/>
  <c r="BC386"/>
  <c r="BC385"/>
  <c r="BC384"/>
  <c r="BC383"/>
  <c r="BC382"/>
  <c r="BC381"/>
  <c r="BC380"/>
  <c r="BC379"/>
  <c r="BC378"/>
  <c r="BC377"/>
  <c r="BC376"/>
  <c r="BC375"/>
  <c r="BC374"/>
  <c r="BC373"/>
  <c r="BC372"/>
  <c r="BC371"/>
  <c r="BC370"/>
  <c r="BC369"/>
  <c r="BC368"/>
  <c r="BC367"/>
  <c r="BC366"/>
  <c r="BC365"/>
  <c r="BC364"/>
  <c r="BC363"/>
  <c r="BC362"/>
  <c r="BC361"/>
  <c r="BC360"/>
  <c r="BC359"/>
  <c r="BC358"/>
  <c r="BC357"/>
  <c r="BC356"/>
  <c r="BC355"/>
  <c r="BC354"/>
  <c r="BC353"/>
  <c r="BC352"/>
  <c r="BC351"/>
  <c r="BC350"/>
  <c r="BC349"/>
  <c r="BC348"/>
  <c r="BC347"/>
  <c r="BC346"/>
  <c r="BC345"/>
  <c r="BC344"/>
  <c r="BC343"/>
  <c r="BC342"/>
  <c r="BC341"/>
  <c r="BC340"/>
  <c r="BC339"/>
  <c r="BC338"/>
  <c r="BC337"/>
  <c r="BC336"/>
  <c r="BC335"/>
  <c r="BC334"/>
  <c r="BC333"/>
  <c r="BC332"/>
  <c r="BC331"/>
  <c r="BC330"/>
  <c r="BC329"/>
  <c r="BC328"/>
  <c r="BC327"/>
  <c r="BC326"/>
  <c r="BC325"/>
  <c r="BC324"/>
  <c r="BC323"/>
  <c r="BC322"/>
  <c r="BC321"/>
  <c r="BC320"/>
  <c r="BC319"/>
  <c r="BC318"/>
  <c r="BC317"/>
  <c r="BC316"/>
  <c r="BC315"/>
  <c r="BC314"/>
  <c r="BC313"/>
  <c r="BC312"/>
  <c r="BC311"/>
  <c r="BC310"/>
  <c r="BC309"/>
  <c r="BC308"/>
  <c r="BC307"/>
  <c r="BC306"/>
  <c r="BC305"/>
  <c r="BC304"/>
  <c r="BC303"/>
  <c r="BC302"/>
  <c r="BC301"/>
  <c r="BC300"/>
  <c r="BC299"/>
  <c r="BC298"/>
  <c r="BC297"/>
  <c r="BC296"/>
  <c r="BC295"/>
  <c r="BC294"/>
  <c r="BC293"/>
  <c r="BC292"/>
  <c r="BC291"/>
  <c r="BC290"/>
  <c r="BC289"/>
  <c r="BC288"/>
  <c r="BC287"/>
  <c r="BC286"/>
  <c r="BC285"/>
  <c r="BC284"/>
  <c r="BC283"/>
  <c r="BC282"/>
  <c r="BC281"/>
  <c r="BC280"/>
  <c r="BC279"/>
  <c r="BC278"/>
  <c r="BC277"/>
  <c r="BC276"/>
  <c r="BC275"/>
  <c r="BC274"/>
  <c r="BC273"/>
  <c r="BC272"/>
  <c r="BC271"/>
  <c r="BC270"/>
  <c r="BC269"/>
  <c r="BC268"/>
  <c r="BC267"/>
  <c r="BC266"/>
  <c r="BC265"/>
  <c r="BC264"/>
  <c r="BC263"/>
  <c r="BC262"/>
  <c r="BC261"/>
  <c r="BC260"/>
  <c r="BC259"/>
  <c r="BC258"/>
  <c r="BC257"/>
  <c r="BC256"/>
  <c r="BC255"/>
  <c r="BC254"/>
  <c r="BC253"/>
  <c r="BC252"/>
  <c r="BC251"/>
  <c r="BC250"/>
  <c r="BC249"/>
  <c r="BC248"/>
  <c r="BC247"/>
  <c r="BC246"/>
  <c r="BC245"/>
  <c r="BC244"/>
  <c r="BC243"/>
  <c r="BC242"/>
  <c r="BC241"/>
  <c r="BC240"/>
  <c r="BC239"/>
  <c r="BC238"/>
  <c r="BC237"/>
  <c r="BC236"/>
  <c r="BC235"/>
  <c r="BC234"/>
  <c r="BC233"/>
  <c r="BC232"/>
  <c r="BC231"/>
  <c r="BC230"/>
  <c r="BC229"/>
  <c r="BC228"/>
  <c r="BC227"/>
  <c r="BC226"/>
  <c r="BC225"/>
  <c r="BC224"/>
  <c r="BC223"/>
  <c r="BC222"/>
  <c r="BC221"/>
  <c r="BC220"/>
  <c r="BC219"/>
  <c r="BC218"/>
  <c r="BC217"/>
  <c r="BC216"/>
  <c r="BC215"/>
  <c r="BC214"/>
  <c r="BC213"/>
  <c r="BC212"/>
  <c r="BC211"/>
  <c r="BC210"/>
  <c r="BC209"/>
  <c r="BC208"/>
  <c r="BC207"/>
  <c r="BC206"/>
  <c r="BC205"/>
  <c r="BC204"/>
  <c r="BC203"/>
  <c r="BC202"/>
  <c r="BC201"/>
  <c r="BC200"/>
  <c r="BC199"/>
  <c r="BC198"/>
  <c r="BC197"/>
  <c r="BC196"/>
  <c r="BC195"/>
  <c r="BC194"/>
  <c r="BC193"/>
  <c r="BC192"/>
  <c r="BC191"/>
  <c r="BC190"/>
  <c r="BC189"/>
  <c r="BC188"/>
  <c r="BC187"/>
  <c r="BC186"/>
  <c r="BC185"/>
  <c r="BC184"/>
  <c r="BC183"/>
  <c r="BC182"/>
  <c r="BC181"/>
  <c r="BC180"/>
  <c r="BC179"/>
  <c r="BC178"/>
  <c r="BC177"/>
  <c r="BC176"/>
  <c r="BC175"/>
  <c r="BC174"/>
  <c r="BC173"/>
  <c r="BC172"/>
  <c r="BC171"/>
  <c r="BC170"/>
  <c r="BC169"/>
  <c r="BC168"/>
  <c r="BC167"/>
  <c r="BC166"/>
  <c r="BC165"/>
  <c r="BC164"/>
  <c r="BC163"/>
  <c r="BC162"/>
  <c r="BC161"/>
  <c r="BC160"/>
  <c r="BC159"/>
  <c r="BC158"/>
  <c r="BC157"/>
  <c r="BC156"/>
  <c r="BC155"/>
  <c r="BC154"/>
  <c r="BC153"/>
  <c r="BC152"/>
  <c r="BC151"/>
  <c r="BC150"/>
  <c r="BC149"/>
  <c r="BC148"/>
  <c r="BC147"/>
  <c r="BC146"/>
  <c r="BC145"/>
  <c r="BC144"/>
  <c r="BC143"/>
  <c r="BC142"/>
  <c r="BC141"/>
  <c r="BC140"/>
  <c r="BC139"/>
  <c r="BC138"/>
  <c r="BC137"/>
  <c r="BC136"/>
  <c r="BC135"/>
  <c r="BC134"/>
  <c r="BC133"/>
  <c r="BC132"/>
  <c r="BC131"/>
  <c r="BC130"/>
  <c r="BC129"/>
  <c r="BC128"/>
  <c r="BC127"/>
  <c r="BC126"/>
  <c r="BC125"/>
  <c r="BC124"/>
  <c r="BC123"/>
  <c r="BC122"/>
  <c r="BC121"/>
  <c r="BC120"/>
  <c r="BC119"/>
  <c r="BC118"/>
  <c r="BC117"/>
  <c r="BC116"/>
  <c r="BC115"/>
  <c r="BC114"/>
  <c r="BC113"/>
  <c r="BC112"/>
  <c r="BC111"/>
  <c r="BC110"/>
  <c r="BC109"/>
  <c r="BC108"/>
  <c r="BC107"/>
  <c r="BC106"/>
  <c r="BC105"/>
  <c r="BC104"/>
  <c r="BC103"/>
  <c r="BC102"/>
  <c r="BC101"/>
  <c r="BC100"/>
  <c r="BC99"/>
  <c r="BC98"/>
  <c r="BC97"/>
  <c r="BC96"/>
  <c r="BC95"/>
  <c r="BC94"/>
  <c r="BC93"/>
  <c r="BC92"/>
  <c r="BC91"/>
  <c r="BC90"/>
  <c r="BC89"/>
  <c r="BC88"/>
  <c r="BC87"/>
  <c r="BC86"/>
  <c r="BC85"/>
  <c r="BC84"/>
  <c r="BC83"/>
  <c r="BC82"/>
  <c r="BC81"/>
  <c r="BC80"/>
  <c r="BC79"/>
  <c r="BC78"/>
  <c r="BC77"/>
  <c r="BC76"/>
  <c r="BC75"/>
  <c r="BC74"/>
  <c r="BC73"/>
  <c r="BC72"/>
  <c r="BC71"/>
  <c r="BC70"/>
  <c r="BC69"/>
  <c r="BC68"/>
  <c r="BC67"/>
  <c r="BC66"/>
  <c r="BC65"/>
  <c r="BC64"/>
  <c r="BC63"/>
  <c r="BC62"/>
  <c r="BC61"/>
  <c r="BC60"/>
  <c r="BC59"/>
  <c r="BC58"/>
  <c r="BC57"/>
  <c r="BC56"/>
  <c r="BC55"/>
  <c r="BC54"/>
  <c r="BC53"/>
  <c r="BC52"/>
  <c r="BC51"/>
  <c r="BC50"/>
  <c r="BC49"/>
  <c r="BC48"/>
  <c r="BC47"/>
  <c r="BC46"/>
  <c r="BC45"/>
  <c r="BC44"/>
  <c r="BC43"/>
  <c r="BC42"/>
  <c r="BC41"/>
  <c r="BC40"/>
  <c r="BC39"/>
  <c r="BC38"/>
  <c r="BC37"/>
  <c r="BC36"/>
  <c r="BC35"/>
  <c r="BC34"/>
  <c r="BC33"/>
  <c r="BC32"/>
  <c r="BC31"/>
  <c r="BC30"/>
  <c r="BC29"/>
  <c r="BC28"/>
  <c r="BC27"/>
  <c r="BC26"/>
  <c r="BC24"/>
  <c r="BC23"/>
  <c r="BC22"/>
  <c r="BC21"/>
  <c r="BC20"/>
  <c r="BC19"/>
  <c r="BC18"/>
  <c r="BC17"/>
  <c r="BC16"/>
  <c r="BC15"/>
  <c r="BC14"/>
  <c r="BC13"/>
  <c r="BC12"/>
  <c r="BC11"/>
  <c r="BC10"/>
  <c r="BC9"/>
  <c r="BC8"/>
  <c r="BC7"/>
  <c r="BC6"/>
  <c r="BC5"/>
  <c r="BC4"/>
  <c r="BC3"/>
  <c r="BC2"/>
  <c r="BC25"/>
  <c r="H477" l="1"/>
  <c r="H205"/>
  <c r="H157"/>
  <c r="H478"/>
  <c r="H206"/>
  <c r="H125"/>
  <c r="H174"/>
  <c r="H221"/>
  <c r="H69"/>
  <c r="H22"/>
  <c r="H158"/>
  <c r="H366"/>
  <c r="H342"/>
  <c r="H269"/>
  <c r="H278"/>
  <c r="H479"/>
  <c r="H445"/>
  <c r="H423"/>
  <c r="H134"/>
  <c r="H13"/>
  <c r="H214"/>
  <c r="H309"/>
  <c r="H393"/>
  <c r="H189"/>
  <c r="H61"/>
  <c r="H45"/>
  <c r="H262"/>
  <c r="H373"/>
  <c r="H415"/>
  <c r="H159"/>
  <c r="H469"/>
  <c r="H23"/>
  <c r="H343"/>
  <c r="H461"/>
  <c r="N340"/>
  <c r="N332"/>
  <c r="N324"/>
  <c r="N300"/>
  <c r="N284"/>
  <c r="N276"/>
  <c r="N252"/>
  <c r="N12"/>
  <c r="H437"/>
  <c r="H173"/>
  <c r="H21"/>
  <c r="H301"/>
  <c r="H438"/>
  <c r="H198"/>
  <c r="H191"/>
  <c r="H109"/>
  <c r="H47"/>
  <c r="H485"/>
  <c r="H133"/>
  <c r="H487"/>
  <c r="H317"/>
  <c r="H89"/>
  <c r="H238"/>
  <c r="H277"/>
  <c r="H462"/>
  <c r="H433"/>
  <c r="H209"/>
  <c r="H177"/>
  <c r="H46"/>
  <c r="H289"/>
  <c r="H86"/>
  <c r="H431"/>
  <c r="H389"/>
  <c r="H439"/>
  <c r="H118"/>
  <c r="H110"/>
  <c r="H73"/>
  <c r="H63"/>
  <c r="H407"/>
  <c r="H246"/>
  <c r="H409"/>
  <c r="H153"/>
  <c r="H137"/>
  <c r="H127"/>
  <c r="H149"/>
  <c r="H493"/>
  <c r="H357"/>
  <c r="H471"/>
  <c r="H297"/>
  <c r="H247"/>
  <c r="H325"/>
  <c r="H285"/>
  <c r="H215"/>
  <c r="N342"/>
  <c r="N334"/>
  <c r="N326"/>
  <c r="N318"/>
  <c r="N286"/>
  <c r="N262"/>
  <c r="N246"/>
  <c r="N238"/>
  <c r="N230"/>
  <c r="N126"/>
  <c r="N14"/>
  <c r="H421"/>
  <c r="H237"/>
  <c r="H405"/>
  <c r="H430"/>
  <c r="H197"/>
  <c r="H213"/>
  <c r="H509"/>
  <c r="H126"/>
  <c r="H37"/>
  <c r="H457"/>
  <c r="H425"/>
  <c r="H401"/>
  <c r="H169"/>
  <c r="H463"/>
  <c r="H454"/>
  <c r="H397"/>
  <c r="H222"/>
  <c r="H261"/>
  <c r="H391"/>
  <c r="H181"/>
  <c r="H119"/>
  <c r="H111"/>
  <c r="H101"/>
  <c r="H93"/>
  <c r="H270"/>
  <c r="H183"/>
  <c r="H429"/>
  <c r="H486"/>
  <c r="H150"/>
  <c r="H135"/>
  <c r="H494"/>
  <c r="H245"/>
  <c r="H326"/>
  <c r="H286"/>
  <c r="H507"/>
  <c r="H475"/>
  <c r="H459"/>
  <c r="H427"/>
  <c r="H387"/>
  <c r="H371"/>
  <c r="H307"/>
  <c r="H283"/>
  <c r="H219"/>
  <c r="H147"/>
  <c r="H75"/>
  <c r="H59"/>
  <c r="H35"/>
  <c r="H413"/>
  <c r="H229"/>
  <c r="H422"/>
  <c r="H446"/>
  <c r="H70"/>
  <c r="H310"/>
  <c r="H117"/>
  <c r="H62"/>
  <c r="H374"/>
  <c r="H38"/>
  <c r="H293"/>
  <c r="H349"/>
  <c r="H465"/>
  <c r="H271"/>
  <c r="H399"/>
  <c r="H30"/>
  <c r="H294"/>
  <c r="H302"/>
  <c r="H303"/>
  <c r="H15"/>
  <c r="H239"/>
  <c r="H414"/>
  <c r="H102"/>
  <c r="H94"/>
  <c r="H85"/>
  <c r="H335"/>
  <c r="H5"/>
  <c r="H6"/>
  <c r="H365"/>
  <c r="H230"/>
  <c r="H253"/>
  <c r="H390"/>
  <c r="N344"/>
  <c r="N328"/>
  <c r="N320"/>
  <c r="N288"/>
  <c r="N280"/>
  <c r="N272"/>
  <c r="N264"/>
  <c r="N248"/>
  <c r="N72"/>
  <c r="N16"/>
  <c r="N8"/>
  <c r="N315"/>
  <c r="N299"/>
  <c r="N267"/>
  <c r="N227"/>
  <c r="N147"/>
  <c r="N139"/>
  <c r="H170"/>
  <c r="H17"/>
  <c r="H419"/>
  <c r="H259"/>
  <c r="H99"/>
  <c r="H185"/>
  <c r="H403"/>
  <c r="H57"/>
  <c r="H187"/>
  <c r="H18"/>
  <c r="H329"/>
  <c r="N250"/>
  <c r="H25"/>
  <c r="H436"/>
  <c r="H412"/>
  <c r="H226"/>
  <c r="H203"/>
  <c r="H186"/>
  <c r="H305"/>
  <c r="H172"/>
  <c r="H291"/>
  <c r="H313"/>
  <c r="H396"/>
  <c r="H266"/>
  <c r="H449"/>
  <c r="H121"/>
  <c r="H113"/>
  <c r="H66"/>
  <c r="H58"/>
  <c r="H337"/>
  <c r="H492"/>
  <c r="H251"/>
  <c r="H11"/>
  <c r="H20"/>
  <c r="H156"/>
  <c r="H355"/>
  <c r="H476"/>
  <c r="H300"/>
  <c r="H258"/>
  <c r="H426"/>
  <c r="H331"/>
  <c r="H273"/>
  <c r="H434"/>
  <c r="H50"/>
  <c r="H154"/>
  <c r="H467"/>
  <c r="H315"/>
  <c r="H498"/>
  <c r="H411"/>
  <c r="H225"/>
  <c r="H51"/>
  <c r="H265"/>
  <c r="H65"/>
  <c r="H155"/>
  <c r="H353"/>
  <c r="N426"/>
  <c r="N346"/>
  <c r="N290"/>
  <c r="H44"/>
  <c r="H236"/>
  <c r="H194"/>
  <c r="H124"/>
  <c r="H306"/>
  <c r="H362"/>
  <c r="H444"/>
  <c r="H202"/>
  <c r="H122"/>
  <c r="H114"/>
  <c r="H68"/>
  <c r="H340"/>
  <c r="H148"/>
  <c r="H146"/>
  <c r="H364"/>
  <c r="H332"/>
  <c r="H274"/>
  <c r="H193"/>
  <c r="H74"/>
  <c r="H490"/>
  <c r="H249"/>
  <c r="H321"/>
  <c r="H267"/>
  <c r="H235"/>
  <c r="H139"/>
  <c r="H43"/>
  <c r="H19"/>
  <c r="H201"/>
  <c r="H171"/>
  <c r="H491"/>
  <c r="H441"/>
  <c r="H299"/>
  <c r="N330"/>
  <c r="N274"/>
  <c r="N10"/>
  <c r="H131"/>
  <c r="H458"/>
  <c r="H402"/>
  <c r="H195"/>
  <c r="H41"/>
  <c r="H4"/>
  <c r="H308"/>
  <c r="H418"/>
  <c r="H363"/>
  <c r="H347"/>
  <c r="H34"/>
  <c r="H282"/>
  <c r="H67"/>
  <c r="H188"/>
  <c r="H115"/>
  <c r="H107"/>
  <c r="H60"/>
  <c r="H227"/>
  <c r="H499"/>
  <c r="H370"/>
  <c r="H346"/>
  <c r="H275"/>
  <c r="N429"/>
  <c r="N389"/>
  <c r="N349"/>
  <c r="N341"/>
  <c r="N333"/>
  <c r="N325"/>
  <c r="N317"/>
  <c r="N301"/>
  <c r="N293"/>
  <c r="N285"/>
  <c r="N245"/>
  <c r="N237"/>
  <c r="N77"/>
  <c r="H410"/>
  <c r="H338"/>
  <c r="H241"/>
  <c r="H361"/>
  <c r="H298"/>
  <c r="H217"/>
  <c r="H451"/>
  <c r="H211"/>
  <c r="H179"/>
  <c r="H123"/>
  <c r="H91"/>
  <c r="H27"/>
  <c r="H435"/>
  <c r="H339"/>
  <c r="H395"/>
  <c r="H506"/>
  <c r="H250"/>
  <c r="H489"/>
  <c r="H3"/>
  <c r="N322"/>
  <c r="N298"/>
  <c r="N266"/>
  <c r="N114"/>
  <c r="H450"/>
  <c r="H404"/>
  <c r="H196"/>
  <c r="H42"/>
  <c r="H10"/>
  <c r="H388"/>
  <c r="H442"/>
  <c r="H116"/>
  <c r="H108"/>
  <c r="H98"/>
  <c r="H90"/>
  <c r="H12"/>
  <c r="H36"/>
  <c r="H218"/>
  <c r="H290"/>
  <c r="H228"/>
  <c r="H348"/>
  <c r="H276"/>
</calcChain>
</file>

<file path=xl/sharedStrings.xml><?xml version="1.0" encoding="utf-8"?>
<sst xmlns="http://schemas.openxmlformats.org/spreadsheetml/2006/main" count="8682" uniqueCount="2744">
  <si>
    <t>Start Trm</t>
  </si>
  <si>
    <t>Mod Dt</t>
  </si>
  <si>
    <t>End Trm</t>
  </si>
  <si>
    <t>Last Offered</t>
  </si>
  <si>
    <t>Init Dt</t>
  </si>
  <si>
    <t>Drop Dt</t>
  </si>
  <si>
    <t>Chg Dt</t>
  </si>
  <si>
    <t>Min Cr</t>
  </si>
  <si>
    <t>Max Cr</t>
  </si>
  <si>
    <t>Grd Meth</t>
  </si>
  <si>
    <t>Gen Ed Req</t>
  </si>
  <si>
    <t>Gen Ed Req Dt</t>
  </si>
  <si>
    <t>Formal Title</t>
  </si>
  <si>
    <t>Trans Title</t>
  </si>
  <si>
    <t>Trans Title Dt</t>
  </si>
  <si>
    <t>Catalog1</t>
  </si>
  <si>
    <t>Catalog2</t>
  </si>
  <si>
    <t>Catalog Item1</t>
  </si>
  <si>
    <t>Catalog Item2</t>
  </si>
  <si>
    <t>Resp Unit</t>
  </si>
  <si>
    <t>Resp Ofc</t>
  </si>
  <si>
    <t>Type Cr</t>
  </si>
  <si>
    <t>Modular</t>
  </si>
  <si>
    <t>No Xlist</t>
  </si>
  <si>
    <t>Sub Title Ind</t>
  </si>
  <si>
    <t>Orig Loc</t>
  </si>
  <si>
    <t>Instr Fee Ind</t>
  </si>
  <si>
    <t>Lec Min</t>
  </si>
  <si>
    <t>Lab Min</t>
  </si>
  <si>
    <t>Dis Min</t>
  </si>
  <si>
    <t>Unsched Min</t>
  </si>
  <si>
    <t>Admin Stat</t>
  </si>
  <si>
    <t>Text Mod Dt</t>
  </si>
  <si>
    <t>Repeat Cr</t>
  </si>
  <si>
    <t>Core</t>
  </si>
  <si>
    <t>Core Dt</t>
  </si>
  <si>
    <t>Diversity</t>
  </si>
  <si>
    <t>Diversity Dt</t>
  </si>
  <si>
    <t>Um Unit Name</t>
  </si>
  <si>
    <t>Include Majors</t>
  </si>
  <si>
    <t>Include CORE</t>
  </si>
  <si>
    <t>Include Diversity</t>
  </si>
  <si>
    <t>AASP100</t>
  </si>
  <si>
    <t>RPA</t>
  </si>
  <si>
    <t>Introduction to African American Studies</t>
  </si>
  <si>
    <t>INTRO AFRICAN AMER STUDY</t>
  </si>
  <si>
    <t>U</t>
  </si>
  <si>
    <t>D</t>
  </si>
  <si>
    <t>0</t>
  </si>
  <si>
    <t>SH</t>
  </si>
  <si>
    <t>African American Studies</t>
  </si>
  <si>
    <t>Yes</t>
  </si>
  <si>
    <t>AASP101</t>
  </si>
  <si>
    <t>Public Policy and the Black Community</t>
  </si>
  <si>
    <t>PUB POL&amp;BLACK COMMUNITY</t>
  </si>
  <si>
    <t>SB</t>
  </si>
  <si>
    <t>AASP200</t>
  </si>
  <si>
    <t>African Civilization</t>
  </si>
  <si>
    <t>AFRICAN CIVILIZATION</t>
  </si>
  <si>
    <t>HO</t>
  </si>
  <si>
    <t>AASP202</t>
  </si>
  <si>
    <t>Black Culture in the United States</t>
  </si>
  <si>
    <t>BLACK CULTURE IN US</t>
  </si>
  <si>
    <t>AASP298</t>
  </si>
  <si>
    <t>Special Topics in African American Studies</t>
  </si>
  <si>
    <t>SP TOPICS AFRICAN AMER</t>
  </si>
  <si>
    <t>S</t>
  </si>
  <si>
    <t>AASP298A</t>
  </si>
  <si>
    <t>Special Topics in Afro-American Studies: African Civilization to 1800</t>
  </si>
  <si>
    <t>AFRICAN CIVILZTN TO 1800</t>
  </si>
  <si>
    <t>N</t>
  </si>
  <si>
    <t>A</t>
  </si>
  <si>
    <t>AASP298B</t>
  </si>
  <si>
    <t>Special Topics in Afro-American Studies: Constructions of Manhood and Womanhood in the Black Community</t>
  </si>
  <si>
    <t>BLACK MANHD &amp; WOMANHD</t>
  </si>
  <si>
    <t>AASP298C</t>
  </si>
  <si>
    <t>DA</t>
  </si>
  <si>
    <t>AASP298E</t>
  </si>
  <si>
    <t>Special Topics in Afro-American Studies: Sub-Saharan Africa Since 1800</t>
  </si>
  <si>
    <t>SUB-SAHARN AFR SINC 1800</t>
  </si>
  <si>
    <t>AASP298F</t>
  </si>
  <si>
    <t>Special Topics in Afro-American Studies: Black Writers of French Expression in Translation</t>
  </si>
  <si>
    <t>BLACK WRIT FREN EXPRESS</t>
  </si>
  <si>
    <t>HL</t>
  </si>
  <si>
    <t>AASP298G</t>
  </si>
  <si>
    <t>Special Topics in Afro-American Studies: Introduction to the Literatures of the African Diaspora</t>
  </si>
  <si>
    <t>AFRICAN DIASPORA</t>
  </si>
  <si>
    <t>AASP298L</t>
  </si>
  <si>
    <t>Special Topics in Afro-American Studies:  Introduction to African-American Literature</t>
  </si>
  <si>
    <t>INTRO AFR-AMER LIT</t>
  </si>
  <si>
    <t>AASP298M</t>
  </si>
  <si>
    <t>Special Topics in Afro-American Studies: Seminar in Current Issues, the Media, and the Black Community</t>
  </si>
  <si>
    <t>CURR ISS,MEDIA,BLK COMM</t>
  </si>
  <si>
    <t>AASP298S</t>
  </si>
  <si>
    <t>Mystery in Black: African American Life in Detective Fiction and Film</t>
  </si>
  <si>
    <t>MYSTERY IN BLACK</t>
  </si>
  <si>
    <t>HA</t>
  </si>
  <si>
    <t>AASP298T</t>
  </si>
  <si>
    <t>African Americans in Film and Theatre</t>
  </si>
  <si>
    <t>AFRO-AMER FILM &amp; THEATRE</t>
  </si>
  <si>
    <t>AASP301</t>
  </si>
  <si>
    <t>Applied Policy Analysis and the Black Community</t>
  </si>
  <si>
    <t>APP POL ANLYS&amp;BLCK COMM</t>
  </si>
  <si>
    <t>AASP310</t>
  </si>
  <si>
    <t>African Slave Trade</t>
  </si>
  <si>
    <t>AFR SLAVE TRADE</t>
  </si>
  <si>
    <t>AASP313</t>
  </si>
  <si>
    <t>Black Women in United States History</t>
  </si>
  <si>
    <t>BLK WOMEN IN US HISTORY</t>
  </si>
  <si>
    <t>AASP314</t>
  </si>
  <si>
    <t>The Civil Rights Movement</t>
  </si>
  <si>
    <t>CIVIL RIGHTS MOVEMENT</t>
  </si>
  <si>
    <t>AASP402</t>
  </si>
  <si>
    <t>Classic Readings in African American Studies</t>
  </si>
  <si>
    <t>CLASSIC RDG AASP</t>
  </si>
  <si>
    <t>B</t>
  </si>
  <si>
    <t>AASP411</t>
  </si>
  <si>
    <t>Black Resistance Movements</t>
  </si>
  <si>
    <t>BLACK RESIS MOVMTS</t>
  </si>
  <si>
    <t>AASP441</t>
  </si>
  <si>
    <t>Science, Technology, and the Black Community</t>
  </si>
  <si>
    <t>SCI TECH&amp;BLACK COMMUNITY</t>
  </si>
  <si>
    <t>AASP443</t>
  </si>
  <si>
    <t>Blacks and the Law</t>
  </si>
  <si>
    <t>BLACKS &amp; THE LAW</t>
  </si>
  <si>
    <t>ARHU105</t>
  </si>
  <si>
    <t>R</t>
  </si>
  <si>
    <t>Honors Humanities: Introduction to the Arts and Humanities</t>
  </si>
  <si>
    <t>HON HUM INTRO ARTS HUM</t>
  </si>
  <si>
    <t>ARHU-College of Arts &amp; Humanities</t>
  </si>
  <si>
    <t>ARTH100</t>
  </si>
  <si>
    <t>Introduction to Art</t>
  </si>
  <si>
    <t>INTRO TO ART</t>
  </si>
  <si>
    <t>Art History &amp; Archaeology</t>
  </si>
  <si>
    <t>ARTH200</t>
  </si>
  <si>
    <t>Art of the Western World to 1300</t>
  </si>
  <si>
    <t>ART WST WRLD TO 1300</t>
  </si>
  <si>
    <t>ARTH201</t>
  </si>
  <si>
    <t>Art of the Western World after 1300</t>
  </si>
  <si>
    <t>ART WST WRLD AFTER 1300</t>
  </si>
  <si>
    <t>ARTH250</t>
  </si>
  <si>
    <t>Art and Archaeology of Ancient America</t>
  </si>
  <si>
    <t>ART&amp;ARCHLGY ANCIENT AMER</t>
  </si>
  <si>
    <t>ARTH275</t>
  </si>
  <si>
    <t>Art and Archaeology of Africa</t>
  </si>
  <si>
    <t>ART &amp; ARCH OF AFRICA</t>
  </si>
  <si>
    <t>ARTH290</t>
  </si>
  <si>
    <t>Art of Asia</t>
  </si>
  <si>
    <t>ART OF ASIA</t>
  </si>
  <si>
    <t>BCHM461</t>
  </si>
  <si>
    <t>Biochemistry I</t>
  </si>
  <si>
    <t>BIOCHEMISTRY I</t>
  </si>
  <si>
    <t>Chemistry &amp; Biochemistry</t>
  </si>
  <si>
    <t>BCHM462</t>
  </si>
  <si>
    <t>Biochemistry II</t>
  </si>
  <si>
    <t>BIOCHEMISTRY II</t>
  </si>
  <si>
    <t>BCHM463</t>
  </si>
  <si>
    <t>RA</t>
  </si>
  <si>
    <t>Biochemistry of Physiology</t>
  </si>
  <si>
    <t>BIOCHEM OF PHYSIOLOGY</t>
  </si>
  <si>
    <t>BCHM464</t>
  </si>
  <si>
    <t>Biochemistry Laboratory</t>
  </si>
  <si>
    <t>BIOCHEMISTRY LAB</t>
  </si>
  <si>
    <t>BCHM465</t>
  </si>
  <si>
    <t>Biochemistry III</t>
  </si>
  <si>
    <t>BIOCHEMISTRY III</t>
  </si>
  <si>
    <t>CS</t>
  </si>
  <si>
    <t>BIOM301</t>
  </si>
  <si>
    <t>Introduction to Biometrics</t>
  </si>
  <si>
    <t>INTRO BIOMETRICS</t>
  </si>
  <si>
    <t>Animal &amp; Avian Sciences</t>
  </si>
  <si>
    <t>BMGT230</t>
  </si>
  <si>
    <t>Business Statistics</t>
  </si>
  <si>
    <t>BUSINESS STATISTICS</t>
  </si>
  <si>
    <t>BMGT-Robert H. Smith School of Business</t>
  </si>
  <si>
    <t>BSCI103</t>
  </si>
  <si>
    <t>The World of Biology</t>
  </si>
  <si>
    <t>WORLD OF BIOLOGY</t>
  </si>
  <si>
    <t>LL</t>
  </si>
  <si>
    <t>CLFS-Dean's Office (AGNR)</t>
  </si>
  <si>
    <t>BSCI105</t>
  </si>
  <si>
    <t>Principles of Biology I</t>
  </si>
  <si>
    <t>PRIN BIOL I</t>
  </si>
  <si>
    <t>BSCI106</t>
  </si>
  <si>
    <t>Principles of Biology II</t>
  </si>
  <si>
    <t>PRIN BIOL II</t>
  </si>
  <si>
    <t>BSCI120</t>
  </si>
  <si>
    <t>Insects</t>
  </si>
  <si>
    <t>INSECTS</t>
  </si>
  <si>
    <t>LS</t>
  </si>
  <si>
    <t>BSCI122</t>
  </si>
  <si>
    <t>Microbes and Society</t>
  </si>
  <si>
    <t>MICROBES AND SOCIETY</t>
  </si>
  <si>
    <t>BSCI126</t>
  </si>
  <si>
    <t>Pollinators in Crisis</t>
  </si>
  <si>
    <t>POLLINATORS IN CRISIS</t>
  </si>
  <si>
    <t>P</t>
  </si>
  <si>
    <t>BSCI201</t>
  </si>
  <si>
    <t>Human Anatomy and Physiology I</t>
  </si>
  <si>
    <t>HUMN ANAT&amp;PHYSLG I</t>
  </si>
  <si>
    <t>BSCI205</t>
  </si>
  <si>
    <t>Environmental Science</t>
  </si>
  <si>
    <t>ENVIRONMENTAL SCIENCE</t>
  </si>
  <si>
    <t>BSCI206</t>
  </si>
  <si>
    <t>Chesapeake: A Living Resource</t>
  </si>
  <si>
    <t>CHESAPEAKE:LIVING RESOUR</t>
  </si>
  <si>
    <t>BSCI207</t>
  </si>
  <si>
    <t>Principles of Biology III - Organismal Biology</t>
  </si>
  <si>
    <t>PRIN BIOL III ORGANISMAL</t>
  </si>
  <si>
    <t>BSCI222</t>
  </si>
  <si>
    <t>Principles of Genetics</t>
  </si>
  <si>
    <t>PRIN GENETICS</t>
  </si>
  <si>
    <t>BSCI223</t>
  </si>
  <si>
    <t>General Microbiology</t>
  </si>
  <si>
    <t>GENERAL MICROBIOL</t>
  </si>
  <si>
    <t>BSCI224</t>
  </si>
  <si>
    <t>Animal Diversity</t>
  </si>
  <si>
    <t>ANIMAL DIVERSITY</t>
  </si>
  <si>
    <t>BSCI328</t>
  </si>
  <si>
    <t>Special Topics in Entomology</t>
  </si>
  <si>
    <t>SPECIAL TOPICS ENTOMOLGY</t>
  </si>
  <si>
    <t>BSCI330</t>
  </si>
  <si>
    <t>Cell Biology and Physiology</t>
  </si>
  <si>
    <t>CELL BIO &amp; PHYSIOLOGY</t>
  </si>
  <si>
    <t>BSCI334</t>
  </si>
  <si>
    <t>Mammalogy</t>
  </si>
  <si>
    <t>MAMMALOGY</t>
  </si>
  <si>
    <t>BSCI335</t>
  </si>
  <si>
    <t>Mammalogy Laboratory</t>
  </si>
  <si>
    <t>MAMMALOGY LABORATORY</t>
  </si>
  <si>
    <t>BSCI337</t>
  </si>
  <si>
    <t>Biology of Insects</t>
  </si>
  <si>
    <t>BIOLOGY OF INSECTS</t>
  </si>
  <si>
    <t>BSCI338</t>
  </si>
  <si>
    <t>Special Topics in Biology</t>
  </si>
  <si>
    <t>SPECIAL TOPICS BIOLOGY</t>
  </si>
  <si>
    <t>BSCI342</t>
  </si>
  <si>
    <t>Biology of Reproduction</t>
  </si>
  <si>
    <t>BIOL REPROD</t>
  </si>
  <si>
    <t>BSCI348</t>
  </si>
  <si>
    <t>Special Topics in Cell Biology and Molecular Genetics</t>
  </si>
  <si>
    <t>SPECIAL TOPICS CBMG</t>
  </si>
  <si>
    <t>BSCI360</t>
  </si>
  <si>
    <t>Principles of Animal Behavior</t>
  </si>
  <si>
    <t>PRINC ANIMAL BEHAVIOR</t>
  </si>
  <si>
    <t>BSCI361</t>
  </si>
  <si>
    <t>RP</t>
  </si>
  <si>
    <t>Principles of Ecology</t>
  </si>
  <si>
    <t>PRINCIPLES OF ECOLOGY</t>
  </si>
  <si>
    <t>BSCI362</t>
  </si>
  <si>
    <t>Ecology of Marsh and Dune Vegetation</t>
  </si>
  <si>
    <t>ECOL MARSH&amp;DUNE VEGETATN</t>
  </si>
  <si>
    <t>BSCI363</t>
  </si>
  <si>
    <t>The Biology of Conservation and Extinction</t>
  </si>
  <si>
    <t>BIOL CONSERV EXTIN</t>
  </si>
  <si>
    <t>BSCI366</t>
  </si>
  <si>
    <t>Biodiversity Issues in Conservation Management</t>
  </si>
  <si>
    <t>BIODIVERSITY</t>
  </si>
  <si>
    <t>BSCI370</t>
  </si>
  <si>
    <t>Principles of Evolution</t>
  </si>
  <si>
    <t>PRINCIPLES OF EVOLUTION</t>
  </si>
  <si>
    <t>BSCI373</t>
  </si>
  <si>
    <t>Natural History of the Chesapeake Bay</t>
  </si>
  <si>
    <t>NAT HIST CHES BAY</t>
  </si>
  <si>
    <t>BSCI378H</t>
  </si>
  <si>
    <t>Cell Biology and Molecular Genetics Department Honors Seminar</t>
  </si>
  <si>
    <t>CBMG HONORS SEMINAR</t>
  </si>
  <si>
    <t>BSCI379</t>
  </si>
  <si>
    <t>Cell Biology and Molecular Genetics Department Research</t>
  </si>
  <si>
    <t>CBMG DEPT RESEARCH</t>
  </si>
  <si>
    <t>BSCI379H</t>
  </si>
  <si>
    <t>Cell Biology and Molecular Genetics Department Honors Research</t>
  </si>
  <si>
    <t>CBMG HONORS RESEARCH</t>
  </si>
  <si>
    <t>BSCI380</t>
  </si>
  <si>
    <t>Bioinformatics and Integrated Genomics</t>
  </si>
  <si>
    <t>BIOINFORMATICS GENOMICS</t>
  </si>
  <si>
    <t>BSCI389</t>
  </si>
  <si>
    <t>Entomology Department Research</t>
  </si>
  <si>
    <t>ENTM DEPT RESEARCH</t>
  </si>
  <si>
    <t>BSCI390</t>
  </si>
  <si>
    <t>Vertebrate Zoology</t>
  </si>
  <si>
    <t>VERTEBRATE ZOOLOGY</t>
  </si>
  <si>
    <t>BSCI391</t>
  </si>
  <si>
    <t>Vertebrate Zoology Laboratory</t>
  </si>
  <si>
    <t>VERTEBRATE ZOOLOGY LAB</t>
  </si>
  <si>
    <t>BSCI392</t>
  </si>
  <si>
    <t>Biology of Extinct Animals</t>
  </si>
  <si>
    <t>EXTNCT ANMALS</t>
  </si>
  <si>
    <t>BSCI393</t>
  </si>
  <si>
    <t>Biology of Extinct Animals Laboratory</t>
  </si>
  <si>
    <t>EXTINCT ANIMALS LAB</t>
  </si>
  <si>
    <t>BSCI394</t>
  </si>
  <si>
    <t>Vertebrate Form and Function</t>
  </si>
  <si>
    <t>VERT FORM/FUNCTION</t>
  </si>
  <si>
    <t>BSCI398</t>
  </si>
  <si>
    <t>Biology Department Honors Seminar</t>
  </si>
  <si>
    <t>BIOL HONORS SEMINAR</t>
  </si>
  <si>
    <t>BSCI398H</t>
  </si>
  <si>
    <t>BIOL DEPT HONORS SEMINAR</t>
  </si>
  <si>
    <t>BSCI399</t>
  </si>
  <si>
    <t>Biology Department Research</t>
  </si>
  <si>
    <t>BIOLOGY DEPT RESEARCH</t>
  </si>
  <si>
    <t>BSCI399H</t>
  </si>
  <si>
    <t>Biology Department Honors Research</t>
  </si>
  <si>
    <t>BIOL DEPT HONORS RESRCH</t>
  </si>
  <si>
    <t>BSCI410</t>
  </si>
  <si>
    <t>Molecular Genetics</t>
  </si>
  <si>
    <t>MOLECULAR GENETICS</t>
  </si>
  <si>
    <t>BSCI412</t>
  </si>
  <si>
    <t>Microbial Genetics</t>
  </si>
  <si>
    <t>MICROBIAL GENETICS</t>
  </si>
  <si>
    <t>BSCI414</t>
  </si>
  <si>
    <t>Recombinant DNA Laboratory</t>
  </si>
  <si>
    <t>RECOMBINANT DNA LAB</t>
  </si>
  <si>
    <t>BSCI415</t>
  </si>
  <si>
    <t>Molecular Genetics Laboratory</t>
  </si>
  <si>
    <t>MOLECULAR GENETICS LAB</t>
  </si>
  <si>
    <t>BSCI416</t>
  </si>
  <si>
    <t>Biology of the Human Genome</t>
  </si>
  <si>
    <t>BIOL OF HUMAN GENOME</t>
  </si>
  <si>
    <t>BSCI417</t>
  </si>
  <si>
    <t>Microbial Pathogenesis</t>
  </si>
  <si>
    <t>MICROBIAL PATHOGENESIS</t>
  </si>
  <si>
    <t>BSCI420</t>
  </si>
  <si>
    <t>Cell Biology Lectures</t>
  </si>
  <si>
    <t>CELL BIOLOGY LECTURES</t>
  </si>
  <si>
    <t>BSCI421</t>
  </si>
  <si>
    <t>Cell Biology</t>
  </si>
  <si>
    <t>CELL BIOLOGY</t>
  </si>
  <si>
    <t>BSCI422</t>
  </si>
  <si>
    <t>Principles of Immunology</t>
  </si>
  <si>
    <t>PRIN OF IMMUNOLOGY</t>
  </si>
  <si>
    <t>BSCI423</t>
  </si>
  <si>
    <t>Immunology Laboratory</t>
  </si>
  <si>
    <t>IMMUNOLOGY LABORATORY</t>
  </si>
  <si>
    <t>BSCI424</t>
  </si>
  <si>
    <t>Pathogenic Microbiology</t>
  </si>
  <si>
    <t>PATHOGENIC MICROBIOLOGY</t>
  </si>
  <si>
    <t>BSCI425</t>
  </si>
  <si>
    <t>Epidemiology and Public Health</t>
  </si>
  <si>
    <t>EPIDEMIOL&amp;PUB HLTH</t>
  </si>
  <si>
    <t>BSCI426</t>
  </si>
  <si>
    <t>Membrane Biophysics</t>
  </si>
  <si>
    <t>MEMBRANE BIOPHYSICS</t>
  </si>
  <si>
    <t>BSCI430</t>
  </si>
  <si>
    <t>Developmental Biology</t>
  </si>
  <si>
    <t>DEVELOPMENTAL BIOLOGY</t>
  </si>
  <si>
    <t>BSCI433</t>
  </si>
  <si>
    <t>Biology of Cancer</t>
  </si>
  <si>
    <t>BIOLOGY OF CANCER</t>
  </si>
  <si>
    <t>BSCI434</t>
  </si>
  <si>
    <t>Mammalian Histology</t>
  </si>
  <si>
    <t>MAMMALIAN HISTOLOGY</t>
  </si>
  <si>
    <t>BSCI437</t>
  </si>
  <si>
    <t>General Virology</t>
  </si>
  <si>
    <t>GENERAL VIROLOGY</t>
  </si>
  <si>
    <t>BSCI440</t>
  </si>
  <si>
    <t>Mammalian Physiology</t>
  </si>
  <si>
    <t>MAMMALIAN PHYSIOLOGY</t>
  </si>
  <si>
    <t>BSCI441</t>
  </si>
  <si>
    <t>Mammalian Physiology Laboratory</t>
  </si>
  <si>
    <t>MAMMALIAN PHYSIOLOGY LAB</t>
  </si>
  <si>
    <t>BSCI442</t>
  </si>
  <si>
    <t>Plant Physiology</t>
  </si>
  <si>
    <t>PLANT PHYSIOLOGY</t>
  </si>
  <si>
    <t>BSCI443</t>
  </si>
  <si>
    <t>Microbial Physiology</t>
  </si>
  <si>
    <t>MICROBIAL PHYSIOLO</t>
  </si>
  <si>
    <t>BSCI446</t>
  </si>
  <si>
    <t>Neural Systems</t>
  </si>
  <si>
    <t>NEURAL SYSTEMS</t>
  </si>
  <si>
    <t>BSCI447</t>
  </si>
  <si>
    <t>General Endocrinology</t>
  </si>
  <si>
    <t>GEN ENDOCRINOLOGY</t>
  </si>
  <si>
    <t>BSCI451</t>
  </si>
  <si>
    <t>Physical Chemistry for Biologists</t>
  </si>
  <si>
    <t>PHYS CHEM FOR BIOLOGISTS</t>
  </si>
  <si>
    <t>BSCI453</t>
  </si>
  <si>
    <t>Cellular Neurophysiology</t>
  </si>
  <si>
    <t>CELLULAR NEUROPHYSIOLOGY</t>
  </si>
  <si>
    <t>BSCI454</t>
  </si>
  <si>
    <t>Neurobiology Laboratory</t>
  </si>
  <si>
    <t>NEUROBIOLOGY LABORATORY</t>
  </si>
  <si>
    <t>BSCI460</t>
  </si>
  <si>
    <t>Plant Ecology</t>
  </si>
  <si>
    <t>PLANT ECOLOGY</t>
  </si>
  <si>
    <t>BSCI461</t>
  </si>
  <si>
    <t>Plant Ecology Laboratory</t>
  </si>
  <si>
    <t>PLANT ECOLOGY LAB</t>
  </si>
  <si>
    <t>BSCI462</t>
  </si>
  <si>
    <t>Population Ecology</t>
  </si>
  <si>
    <t>POPULATION ECOLOGY</t>
  </si>
  <si>
    <t>BSCI463</t>
  </si>
  <si>
    <t>Laboratory and Field Ecology</t>
  </si>
  <si>
    <t>LAB+FIELD ECOLOGY</t>
  </si>
  <si>
    <t>BSCI464</t>
  </si>
  <si>
    <t>Microbial Ecology</t>
  </si>
  <si>
    <t>MICROBIAL ECOLOGY</t>
  </si>
  <si>
    <t>BSCI465</t>
  </si>
  <si>
    <t>Behavioral Ecology</t>
  </si>
  <si>
    <t>BEHAVIORAL ECOLOGY</t>
  </si>
  <si>
    <t>BSCI467</t>
  </si>
  <si>
    <t>Freshwater Biology</t>
  </si>
  <si>
    <t>FRESHWATER BIOLOGY</t>
  </si>
  <si>
    <t>BSCI470</t>
  </si>
  <si>
    <t>Evolutionary Mechanisms</t>
  </si>
  <si>
    <t>EVOL MECHANISMS</t>
  </si>
  <si>
    <t>BSCI471</t>
  </si>
  <si>
    <t>Molecular Evolution</t>
  </si>
  <si>
    <t>MOLEC EVOLUTN</t>
  </si>
  <si>
    <t>BSCI473</t>
  </si>
  <si>
    <t>Marine Ecology</t>
  </si>
  <si>
    <t>MARINE ECOLOGY</t>
  </si>
  <si>
    <t>BSCI474</t>
  </si>
  <si>
    <t>Mathematical Biology</t>
  </si>
  <si>
    <t>MATHEMATICAL BIOLOGY</t>
  </si>
  <si>
    <t>BSCI480</t>
  </si>
  <si>
    <t>Arthropod Form and Function</t>
  </si>
  <si>
    <t>ARTHROPOD FORM&amp;FUNCTION</t>
  </si>
  <si>
    <t>BSCI481</t>
  </si>
  <si>
    <t>Insect Diversity and Classification</t>
  </si>
  <si>
    <t>INSECT DIVERS &amp; CLASS</t>
  </si>
  <si>
    <t>BSCI483</t>
  </si>
  <si>
    <t>Medical and Veterinary Entomology</t>
  </si>
  <si>
    <t>MED+VET ENTOMOLOGY</t>
  </si>
  <si>
    <t>BSCI485</t>
  </si>
  <si>
    <t>Protozoology</t>
  </si>
  <si>
    <t>PROTOZOOLOGY</t>
  </si>
  <si>
    <t>BSCI493</t>
  </si>
  <si>
    <t>Medicinal and Poisonous Plants</t>
  </si>
  <si>
    <t>MEDIC &amp; POISONOUS PLANTS</t>
  </si>
  <si>
    <t>BSCI494</t>
  </si>
  <si>
    <t>Animal-Plant Interactions</t>
  </si>
  <si>
    <t>ANIM-PLANT INTERACTIONS</t>
  </si>
  <si>
    <t>CCJS100</t>
  </si>
  <si>
    <t>Introduction to Criminal Justice</t>
  </si>
  <si>
    <t>INTRO CCJS</t>
  </si>
  <si>
    <t>Criminology &amp; Criminal Justice</t>
  </si>
  <si>
    <t>CCJS105</t>
  </si>
  <si>
    <t>Introduction to Criminology</t>
  </si>
  <si>
    <t>INTRO TO CRIM</t>
  </si>
  <si>
    <t>CCJS109</t>
  </si>
  <si>
    <t>Freshman Seminar</t>
  </si>
  <si>
    <t>FRESHMAN SEMINAR</t>
  </si>
  <si>
    <t>CCJS188</t>
  </si>
  <si>
    <t>Topics in Criminology and Criminal Justice</t>
  </si>
  <si>
    <t>TOPICS IN CCJS</t>
  </si>
  <si>
    <t>CCJS200</t>
  </si>
  <si>
    <t>Statistics for Criminology and Criminal Justice</t>
  </si>
  <si>
    <t>STATISTICS CRIM &amp; CJUS</t>
  </si>
  <si>
    <t>CCJS230</t>
  </si>
  <si>
    <t>Criminal Law in Action</t>
  </si>
  <si>
    <t>CRIM LAW IN ACTION</t>
  </si>
  <si>
    <t>CCJS234</t>
  </si>
  <si>
    <t>Law of Criminal Investigation</t>
  </si>
  <si>
    <t>LAW CRIM INVESTIGATION</t>
  </si>
  <si>
    <t>CCJS278</t>
  </si>
  <si>
    <t>Special Topics in Criminology and Criminal Justice</t>
  </si>
  <si>
    <t>SP TPCS IN CRIM &amp; CJ</t>
  </si>
  <si>
    <t>CCJS288</t>
  </si>
  <si>
    <t>Special Topics in Law and Justice</t>
  </si>
  <si>
    <t>SPEC TOPICS LAW</t>
  </si>
  <si>
    <t>CCJS300</t>
  </si>
  <si>
    <t>Criminological and Criminal Justice Research Methods</t>
  </si>
  <si>
    <t>CRIM JUSTICE RES METHODS</t>
  </si>
  <si>
    <t>CCJS310</t>
  </si>
  <si>
    <t>Criminal Investigations</t>
  </si>
  <si>
    <t>CRIMINAL INVESTIGATIONS</t>
  </si>
  <si>
    <t>CCJS320</t>
  </si>
  <si>
    <t>Introduction to Criminalistics</t>
  </si>
  <si>
    <t>INTRO CRIMINALISTCS</t>
  </si>
  <si>
    <t>CCJS330</t>
  </si>
  <si>
    <t>Contemporary Criminological Issues</t>
  </si>
  <si>
    <t>CONTEMP CRIM ISSUES</t>
  </si>
  <si>
    <t>CCJS331</t>
  </si>
  <si>
    <t>Contemporary Legal Policy Issues</t>
  </si>
  <si>
    <t>CONTEMP LEGL POLCY</t>
  </si>
  <si>
    <t>CCJS332</t>
  </si>
  <si>
    <t>Major Transitions: From Undergraduate to Professional</t>
  </si>
  <si>
    <t>MAJOR TRANSITIONS</t>
  </si>
  <si>
    <t>CCJS338</t>
  </si>
  <si>
    <t>SP TPCS CRIM &amp; CRIM JUST</t>
  </si>
  <si>
    <t>CCJS340</t>
  </si>
  <si>
    <t>Concepts of Law Enforcement Administration</t>
  </si>
  <si>
    <t>LAW ENFORCMNT ADM</t>
  </si>
  <si>
    <t>CCJS350</t>
  </si>
  <si>
    <t>Juvenile Delinquency</t>
  </si>
  <si>
    <t>JUVENILE DEL</t>
  </si>
  <si>
    <t>CCJS352</t>
  </si>
  <si>
    <t>Drugs and Crime</t>
  </si>
  <si>
    <t>DRUGS AND CRIME</t>
  </si>
  <si>
    <t>CCJS357</t>
  </si>
  <si>
    <t>Industrial and Retail Security Administration</t>
  </si>
  <si>
    <t>INDUS+RETL SEC ADM</t>
  </si>
  <si>
    <t>CCJS359</t>
  </si>
  <si>
    <t>Field Training in Criminology and Corrections</t>
  </si>
  <si>
    <t>FIELD TRN CRIM &amp; CORR</t>
  </si>
  <si>
    <t>CCJS360</t>
  </si>
  <si>
    <t>Victimology</t>
  </si>
  <si>
    <t>VICTIMOLOGY</t>
  </si>
  <si>
    <t>CCJS370</t>
  </si>
  <si>
    <t>Race, Crime and Criminal Justice</t>
  </si>
  <si>
    <t>RACE CRIME &amp; CJUS</t>
  </si>
  <si>
    <t>CCJS380</t>
  </si>
  <si>
    <t>Civil Society</t>
  </si>
  <si>
    <t>CIVIL SOCIETY</t>
  </si>
  <si>
    <t>CCJS386</t>
  </si>
  <si>
    <t>Experiential Learning</t>
  </si>
  <si>
    <t>EXPER LEARNING</t>
  </si>
  <si>
    <t>CCJS388</t>
  </si>
  <si>
    <t>Independent Reading Course in Criminology and Criminal Justice</t>
  </si>
  <si>
    <t>INDEP READING CCJS</t>
  </si>
  <si>
    <t>CCJS389</t>
  </si>
  <si>
    <t>Independent Research in Criminology and Criminal Justice</t>
  </si>
  <si>
    <t>INDEP RES IN CCJS</t>
  </si>
  <si>
    <t>CCJS398</t>
  </si>
  <si>
    <t>Law Enforcement Field Training</t>
  </si>
  <si>
    <t>LAW ENF FIELD TRNG</t>
  </si>
  <si>
    <t>CCJS399</t>
  </si>
  <si>
    <t>Independent Study in Criminology and Criminal Justice</t>
  </si>
  <si>
    <t>INDEP STUDY CCJS</t>
  </si>
  <si>
    <t>CCJS400</t>
  </si>
  <si>
    <t>Criminal Courts</t>
  </si>
  <si>
    <t>CRIMINAL COURTS</t>
  </si>
  <si>
    <t>CCJS432</t>
  </si>
  <si>
    <t>Law of Corrections</t>
  </si>
  <si>
    <t>LAW OF CORRECTIONS</t>
  </si>
  <si>
    <t>CCJS444</t>
  </si>
  <si>
    <t>Advanced Law Enforcement Administration</t>
  </si>
  <si>
    <t>ADV LAW ENFOR ADMN</t>
  </si>
  <si>
    <t>CCJS451</t>
  </si>
  <si>
    <t>Crime and Delinquency Prevention</t>
  </si>
  <si>
    <t>CRIME&amp;DELINQ PREV</t>
  </si>
  <si>
    <t>CCJS452</t>
  </si>
  <si>
    <t>Treatment of Criminals and Delinquents</t>
  </si>
  <si>
    <t>TREAT CRIMIN&amp;DELINQUNT</t>
  </si>
  <si>
    <t>CCJS453</t>
  </si>
  <si>
    <t>White Collar and Organized Crime</t>
  </si>
  <si>
    <t>WHITE COL ORG CRIME</t>
  </si>
  <si>
    <t>CCJS454</t>
  </si>
  <si>
    <t>Contemporary Criminological Theory</t>
  </si>
  <si>
    <t>CONTEMP CRIM THEORY</t>
  </si>
  <si>
    <t>CCJS455</t>
  </si>
  <si>
    <t>Dynamics of Planned Change in Criminal Justice I</t>
  </si>
  <si>
    <t>DYNMC CRIM JUST I</t>
  </si>
  <si>
    <t>CCJS456</t>
  </si>
  <si>
    <t>Dynamics of Planned Change in Criminal Justice II</t>
  </si>
  <si>
    <t>DYNMC CRIM JUST II</t>
  </si>
  <si>
    <t>CCJS457</t>
  </si>
  <si>
    <t>Comparative Criminology and Criminal Justice</t>
  </si>
  <si>
    <t>COMPARATIVE CCJS</t>
  </si>
  <si>
    <t>CCJS461</t>
  </si>
  <si>
    <t>Psychology of Criminal Behavior</t>
  </si>
  <si>
    <t>PSYC CRIM BEHAVIOR</t>
  </si>
  <si>
    <t>CCJS462</t>
  </si>
  <si>
    <t>Special Problems in Security Administration</t>
  </si>
  <si>
    <t>SPC PROB SECUR ADM</t>
  </si>
  <si>
    <t>CCJS498</t>
  </si>
  <si>
    <t>Selected Topics in Criminology and Criminal Justice</t>
  </si>
  <si>
    <t>SEL TOPICS IN CCJS</t>
  </si>
  <si>
    <t>CCJS498A</t>
  </si>
  <si>
    <t>Selected Topics in Criminology and Criminal Justice: Women and Crime</t>
  </si>
  <si>
    <t>WOMEN AND CRIME</t>
  </si>
  <si>
    <t>CCJS498B</t>
  </si>
  <si>
    <t>Women in Crime</t>
  </si>
  <si>
    <t>WOMEN IN CRIME</t>
  </si>
  <si>
    <t>CHEM131</t>
  </si>
  <si>
    <t>Chemistry I - Fundamentals of General Chemistry</t>
  </si>
  <si>
    <t>CHEM FUNDAMENTALS I</t>
  </si>
  <si>
    <t>XP</t>
  </si>
  <si>
    <t>CHEM132</t>
  </si>
  <si>
    <t>General Chemistry I Laboratory</t>
  </si>
  <si>
    <t>CHEM I LABORATORY</t>
  </si>
  <si>
    <t>CHEM231</t>
  </si>
  <si>
    <t>Organic Chemistry I</t>
  </si>
  <si>
    <t>ORGANIC CHEMISTRY I</t>
  </si>
  <si>
    <t>CHEM232</t>
  </si>
  <si>
    <t>Organic Chemistry Laboratory I</t>
  </si>
  <si>
    <t>ORGANIC CHEM LAB I</t>
  </si>
  <si>
    <t>CHEM241</t>
  </si>
  <si>
    <t>Organic Chemistry II</t>
  </si>
  <si>
    <t>ORGANIC CHEMISTRY II</t>
  </si>
  <si>
    <t>CHEM242</t>
  </si>
  <si>
    <t>Organic Chemistry Laboratory II</t>
  </si>
  <si>
    <t>ORGANIC CHEM LAB II</t>
  </si>
  <si>
    <t>CHEM271</t>
  </si>
  <si>
    <t>General Chemistry and Energetics</t>
  </si>
  <si>
    <t>CHEM FUNDAMENTALS II</t>
  </si>
  <si>
    <t>CHEM272</t>
  </si>
  <si>
    <t>General Bioanalytical Chemistry Laboratory</t>
  </si>
  <si>
    <t>GEN BIOANALYT CHEM LAB</t>
  </si>
  <si>
    <t>ECON200</t>
  </si>
  <si>
    <t>Principles of Micro-Economics</t>
  </si>
  <si>
    <t>PRIN MICRO-ECONOMICS</t>
  </si>
  <si>
    <t>Economics</t>
  </si>
  <si>
    <t>ECON201</t>
  </si>
  <si>
    <t>Principles of Macro-Economics</t>
  </si>
  <si>
    <t>PRIN MACRO-ECONOMICS</t>
  </si>
  <si>
    <t>ECON305</t>
  </si>
  <si>
    <t>Intermediate Macroeconomic Theory and Policy</t>
  </si>
  <si>
    <t>INTRM MACROECON THRY&amp;POL</t>
  </si>
  <si>
    <t>ECON306</t>
  </si>
  <si>
    <t>Intermediate Microeconomic Theory</t>
  </si>
  <si>
    <t>INTERMED MICROECON THRY</t>
  </si>
  <si>
    <t>ECON311</t>
  </si>
  <si>
    <t>American Economic History Before the Civil War</t>
  </si>
  <si>
    <t>US ECON HIST PRE CIV WAR</t>
  </si>
  <si>
    <t>ECON312</t>
  </si>
  <si>
    <t>American Economics After the Civil War</t>
  </si>
  <si>
    <t>US ECON HIST POST 1865</t>
  </si>
  <si>
    <t>ECON314</t>
  </si>
  <si>
    <t>Economic History, Development and Policy</t>
  </si>
  <si>
    <t>ECON HIST DVLPMNT POLICY</t>
  </si>
  <si>
    <t>ECON315</t>
  </si>
  <si>
    <t>Economic Development of Underdeveloped Areas</t>
  </si>
  <si>
    <t>ECON DEV UNDRDEV AREA</t>
  </si>
  <si>
    <t>ECON321</t>
  </si>
  <si>
    <t>Economic Statistics</t>
  </si>
  <si>
    <t>ECON STAT</t>
  </si>
  <si>
    <t>ECON325</t>
  </si>
  <si>
    <t>Intermediate Macroeconomic Analysis</t>
  </si>
  <si>
    <t>INTERMED MACRO ANALYSIS</t>
  </si>
  <si>
    <t>ECON326</t>
  </si>
  <si>
    <t>Intermediate Microeconomic Analysis</t>
  </si>
  <si>
    <t>INTERMED MICRO ANALYSIS</t>
  </si>
  <si>
    <t>ECON375</t>
  </si>
  <si>
    <t>Economics of Poverty and Discrimination</t>
  </si>
  <si>
    <t>ECON POVERTY &amp; DISCRIM</t>
  </si>
  <si>
    <t>ECON391</t>
  </si>
  <si>
    <t>Survey of Urban Economics Problems and Policies</t>
  </si>
  <si>
    <t>SURVEY URBAN ECON</t>
  </si>
  <si>
    <t>ECON401</t>
  </si>
  <si>
    <t>Current Issues in American Economic Policy</t>
  </si>
  <si>
    <t>CURRENT ISSUES ECON</t>
  </si>
  <si>
    <t>ECON456</t>
  </si>
  <si>
    <t>Law and Economics</t>
  </si>
  <si>
    <t>LAW &amp; ECONOMICS</t>
  </si>
  <si>
    <t>ECON457</t>
  </si>
  <si>
    <t>Economics of the Gambling Industry</t>
  </si>
  <si>
    <t>ECON GAMBLING INDUSTRY</t>
  </si>
  <si>
    <t>ECON470</t>
  </si>
  <si>
    <t>Theory of Labor Economics</t>
  </si>
  <si>
    <t>THEORY LABOR ECON</t>
  </si>
  <si>
    <t>ENGL101</t>
  </si>
  <si>
    <t>Academic Writing</t>
  </si>
  <si>
    <t>ACADEMIC WRITING</t>
  </si>
  <si>
    <t>English</t>
  </si>
  <si>
    <t>FE</t>
  </si>
  <si>
    <t>ENGL201</t>
  </si>
  <si>
    <t>Literature of the Western World I: Ancient and Medieval</t>
  </si>
  <si>
    <t>LIT OF WSTRN WRLD I</t>
  </si>
  <si>
    <t>ENGL202</t>
  </si>
  <si>
    <t>Literature of the Western World II: Renaissance to Modern</t>
  </si>
  <si>
    <t>LIT OF WSTERN WRLD II</t>
  </si>
  <si>
    <t>ENGL205</t>
  </si>
  <si>
    <t>Introduction to Shakespeare</t>
  </si>
  <si>
    <t>INTRO SHAKESPEARE</t>
  </si>
  <si>
    <t>ENGL210</t>
  </si>
  <si>
    <t>Love, Adventure, and Identity in Early English Literature</t>
  </si>
  <si>
    <t>LOVE, ADV &amp; IDENTITY</t>
  </si>
  <si>
    <t>ENGL211</t>
  </si>
  <si>
    <t>English Literature: Beginnings to 1800</t>
  </si>
  <si>
    <t>ENGL LIT BEG-1800</t>
  </si>
  <si>
    <t>ENGL212</t>
  </si>
  <si>
    <t>English Literature: 1800 to the Present</t>
  </si>
  <si>
    <t>ENGL LIT 1800-PRES</t>
  </si>
  <si>
    <t>ENGL221</t>
  </si>
  <si>
    <t>American Literature: Beginning to 1865</t>
  </si>
  <si>
    <t>AM LIT BEGN-1865</t>
  </si>
  <si>
    <t>ENGL222</t>
  </si>
  <si>
    <t>American Literature: 1865 to Present</t>
  </si>
  <si>
    <t>AM LIT 1865-PRESNT</t>
  </si>
  <si>
    <t>ENGL233</t>
  </si>
  <si>
    <t>Introduction to Asian American Literature</t>
  </si>
  <si>
    <t>INTRO ASIAN AMERICAN LIT</t>
  </si>
  <si>
    <t>ENGL234</t>
  </si>
  <si>
    <t>Introduction to African-American Literature</t>
  </si>
  <si>
    <t>ENGL235</t>
  </si>
  <si>
    <t>Introduction to the Literatures of the African Diaspora</t>
  </si>
  <si>
    <t>ENGL240</t>
  </si>
  <si>
    <t>Introduction to Fiction, Poetry, and Drama</t>
  </si>
  <si>
    <t>FICT, POETRY, DRAMA</t>
  </si>
  <si>
    <t>ENGL241</t>
  </si>
  <si>
    <t>Introduction to the Novel</t>
  </si>
  <si>
    <t>INTRO TO THE NOVEL</t>
  </si>
  <si>
    <t>ENGL243</t>
  </si>
  <si>
    <t>Introduction to Poetry</t>
  </si>
  <si>
    <t>INTRO TO POETRY</t>
  </si>
  <si>
    <t>ENGL244</t>
  </si>
  <si>
    <t>Introduction to Drama</t>
  </si>
  <si>
    <t>INTRO TO DRAMA</t>
  </si>
  <si>
    <t>ENGL250</t>
  </si>
  <si>
    <t>Introduction to Literature by Women</t>
  </si>
  <si>
    <t>INTRO LIT BY WOMEN</t>
  </si>
  <si>
    <t>ENGL262</t>
  </si>
  <si>
    <t>The Hebrew Bible: Narrative</t>
  </si>
  <si>
    <t>HEBREW BIBLE: NARRATIVE</t>
  </si>
  <si>
    <t>ENGL263</t>
  </si>
  <si>
    <t>The Hebrew Bible: Poetry and Prophecy</t>
  </si>
  <si>
    <t>HEBREW BIBLE:POET&amp;PROPH</t>
  </si>
  <si>
    <t>ENGL265</t>
  </si>
  <si>
    <t>Introduction to Lesbian, Gay, and Bisexual Literature</t>
  </si>
  <si>
    <t>LESBIAN GAY BISEX LIT</t>
  </si>
  <si>
    <t>ENGL277</t>
  </si>
  <si>
    <t>Mythologies: An Introduction</t>
  </si>
  <si>
    <t>MYTHOLOGIES</t>
  </si>
  <si>
    <t>ENGL390</t>
  </si>
  <si>
    <t>Science Writing</t>
  </si>
  <si>
    <t>SCIENCE WRITING</t>
  </si>
  <si>
    <t>JE</t>
  </si>
  <si>
    <t>ENGL391</t>
  </si>
  <si>
    <t>Advanced Composition</t>
  </si>
  <si>
    <t>ADVANCED COMP</t>
  </si>
  <si>
    <t>ENGL392</t>
  </si>
  <si>
    <t>Legal Writing</t>
  </si>
  <si>
    <t>LEGAL WRITING</t>
  </si>
  <si>
    <t>ENGL393</t>
  </si>
  <si>
    <t>Technical Writing</t>
  </si>
  <si>
    <t>TECHNICAL WRITING</t>
  </si>
  <si>
    <t>ENGL394</t>
  </si>
  <si>
    <t>Business Writing</t>
  </si>
  <si>
    <t>BUSINESS WRITING</t>
  </si>
  <si>
    <t>ENGL395</t>
  </si>
  <si>
    <t>Writing for Health Professions</t>
  </si>
  <si>
    <t>WRITING FOR HEALTH PROF</t>
  </si>
  <si>
    <t>ENGL398</t>
  </si>
  <si>
    <t>Topics in Professional Writing</t>
  </si>
  <si>
    <t>TOPICS IN PROF WRITING</t>
  </si>
  <si>
    <t>GEMS100</t>
  </si>
  <si>
    <t>Freshman Honors Colloquium: Introduction to Gemstone</t>
  </si>
  <si>
    <t>INTRODUCTION TO GEMS</t>
  </si>
  <si>
    <t>Gemstone Program</t>
  </si>
  <si>
    <t>GEOG100</t>
  </si>
  <si>
    <t>Introduction to Geography</t>
  </si>
  <si>
    <t>INTRO TO GEOGRAPHY</t>
  </si>
  <si>
    <t>Geography</t>
  </si>
  <si>
    <t>GEOG120</t>
  </si>
  <si>
    <t>Nations in Conflict: A Spatial View</t>
  </si>
  <si>
    <t>NATN CNFLCT:SPT VU</t>
  </si>
  <si>
    <t>GEOG123</t>
  </si>
  <si>
    <t>Causes and Implications of Global Change</t>
  </si>
  <si>
    <t>GLOBAL CHANGE</t>
  </si>
  <si>
    <t>PS</t>
  </si>
  <si>
    <t>GEOG130</t>
  </si>
  <si>
    <t>Developing Countries</t>
  </si>
  <si>
    <t>DEVLOPNG COUNTRIES</t>
  </si>
  <si>
    <t>GEOG140</t>
  </si>
  <si>
    <t>Coastal Environments</t>
  </si>
  <si>
    <t>COASTL ENVIRNMENT</t>
  </si>
  <si>
    <t>GEOG150</t>
  </si>
  <si>
    <t>World Cities</t>
  </si>
  <si>
    <t>WORLD CITIES</t>
  </si>
  <si>
    <t>GEOG160</t>
  </si>
  <si>
    <t>World Resources</t>
  </si>
  <si>
    <t>WORLD RESOURCES</t>
  </si>
  <si>
    <t>GEOG170</t>
  </si>
  <si>
    <t>Maps and Map Use</t>
  </si>
  <si>
    <t>MAPS AND MAP USE</t>
  </si>
  <si>
    <t>MS</t>
  </si>
  <si>
    <t>GEOG171</t>
  </si>
  <si>
    <t>SP</t>
  </si>
  <si>
    <t>Maps and Map Use Laboratory</t>
  </si>
  <si>
    <t>MAPS &amp; MAP USE LAB</t>
  </si>
  <si>
    <t>GEOG201</t>
  </si>
  <si>
    <t>Geography of Environmental Systems</t>
  </si>
  <si>
    <t>GEOG ENVRN SYSTMS</t>
  </si>
  <si>
    <t>GEOG202</t>
  </si>
  <si>
    <t>Introduction to Human Geography</t>
  </si>
  <si>
    <t>INTRO HUMAN GEOGRAPHY</t>
  </si>
  <si>
    <t>GEOG203</t>
  </si>
  <si>
    <t>DD</t>
  </si>
  <si>
    <t>Economic Geography</t>
  </si>
  <si>
    <t>ECONOMIC GEOGRAPHY</t>
  </si>
  <si>
    <t>GEOG211</t>
  </si>
  <si>
    <t>Geography of Environmental Systems Laboratory</t>
  </si>
  <si>
    <t>GEOG ENVI SYS LAB</t>
  </si>
  <si>
    <t>GEOG212</t>
  </si>
  <si>
    <t>Introduction to Human Geography Laboratory</t>
  </si>
  <si>
    <t>INTRO HMN GEOGRAPHY LAB</t>
  </si>
  <si>
    <t>GEOG228</t>
  </si>
  <si>
    <t>Special Topics in Regional Geography</t>
  </si>
  <si>
    <t>SP TPCS: REGIONAL GEOG</t>
  </si>
  <si>
    <t>GEOG228A</t>
  </si>
  <si>
    <t>The Geography of the Caribbean</t>
  </si>
  <si>
    <t>GEOG OF CARIBBEAN</t>
  </si>
  <si>
    <t>GEOG298</t>
  </si>
  <si>
    <t>Special Topics in Geography</t>
  </si>
  <si>
    <t>SPC TOPICS IN GEOG</t>
  </si>
  <si>
    <t>GEOG303</t>
  </si>
  <si>
    <t>GEOG305</t>
  </si>
  <si>
    <t>Quantitative Methods in Geography</t>
  </si>
  <si>
    <t>QUANT METHODS GEOG</t>
  </si>
  <si>
    <t>GEOG306</t>
  </si>
  <si>
    <t>Introduction to Quantitative Methods for the Geographic     Environmental Sciences</t>
  </si>
  <si>
    <t>QUANT METHODS GEOSCIENCE</t>
  </si>
  <si>
    <t>GEOG310</t>
  </si>
  <si>
    <t>Maryland and Adjacent Areas</t>
  </si>
  <si>
    <t>MD &amp; ADJACENT AREAS</t>
  </si>
  <si>
    <t>GEOG312</t>
  </si>
  <si>
    <t>The United States and Canada</t>
  </si>
  <si>
    <t>U.S. &amp; CANADA</t>
  </si>
  <si>
    <t>GEOG313</t>
  </si>
  <si>
    <t>Latin America</t>
  </si>
  <si>
    <t>LATIN AMERICA</t>
  </si>
  <si>
    <t>GEOG320</t>
  </si>
  <si>
    <t>GEOG321</t>
  </si>
  <si>
    <t>MD &amp; ADJACNT AREAS</t>
  </si>
  <si>
    <t>GEOG322</t>
  </si>
  <si>
    <t>Central America, the Caribbean and Mexico</t>
  </si>
  <si>
    <t>CEN AM CAR &amp; MEX</t>
  </si>
  <si>
    <t>GEOG323</t>
  </si>
  <si>
    <t>GEOG324</t>
  </si>
  <si>
    <t>Europe</t>
  </si>
  <si>
    <t>EUROPE</t>
  </si>
  <si>
    <t>GEOG325</t>
  </si>
  <si>
    <t>Russia and the Commonwealth States</t>
  </si>
  <si>
    <t>RUSSIA &amp; COMMON STATES</t>
  </si>
  <si>
    <t>GEOG326</t>
  </si>
  <si>
    <t>Africa</t>
  </si>
  <si>
    <t>AFRICA</t>
  </si>
  <si>
    <t>GEOG327</t>
  </si>
  <si>
    <t>South Asia</t>
  </si>
  <si>
    <t>SOUTH ASIA</t>
  </si>
  <si>
    <t>GEOG328</t>
  </si>
  <si>
    <t>Topics in Regional Geography</t>
  </si>
  <si>
    <t>TOPIC REGIONL GEOG</t>
  </si>
  <si>
    <t>GEOG330</t>
  </si>
  <si>
    <t>Cultural Geography</t>
  </si>
  <si>
    <t>CULTURAL GEOGRAPHY</t>
  </si>
  <si>
    <t>GEOG331</t>
  </si>
  <si>
    <t>Introduction to Human Dimensions of Global Change</t>
  </si>
  <si>
    <t>INTRO HMN DIM GLOBAL CHG</t>
  </si>
  <si>
    <t>GEOG332</t>
  </si>
  <si>
    <t>GEOG334</t>
  </si>
  <si>
    <t>The American City: Past and Present</t>
  </si>
  <si>
    <t>AMER CITY PAST &amp; PRESENT</t>
  </si>
  <si>
    <t>GEOG340</t>
  </si>
  <si>
    <t>Geomorphology</t>
  </si>
  <si>
    <t>GEOMORPHOLOGY</t>
  </si>
  <si>
    <t>GEOG342</t>
  </si>
  <si>
    <t>Introduction to Biogeography</t>
  </si>
  <si>
    <t>INTRO BIOGEOGRAPHY</t>
  </si>
  <si>
    <t>GEOG345</t>
  </si>
  <si>
    <t>Introduction to Climatology</t>
  </si>
  <si>
    <t>INTRO CLIMATOLOGY</t>
  </si>
  <si>
    <t>GEOG346</t>
  </si>
  <si>
    <t>Cycles in the Earth System</t>
  </si>
  <si>
    <t>EARTH SYSTEM CYCLES</t>
  </si>
  <si>
    <t>GEOG347</t>
  </si>
  <si>
    <t>GEOG350</t>
  </si>
  <si>
    <t>AMER CITY PAST+PRS</t>
  </si>
  <si>
    <t>GEOG360</t>
  </si>
  <si>
    <t>GEOG361</t>
  </si>
  <si>
    <t>INTRO HMN DIM GLOBALCHG</t>
  </si>
  <si>
    <t>GEOG362</t>
  </si>
  <si>
    <t>GEOG370</t>
  </si>
  <si>
    <t>Principles of Cartography</t>
  </si>
  <si>
    <t>PRINCP CARTOGRAPHY</t>
  </si>
  <si>
    <t>GEOG371</t>
  </si>
  <si>
    <t>Computer Cartography</t>
  </si>
  <si>
    <t>COMP CARTOGRAPHY</t>
  </si>
  <si>
    <t>GEOG372</t>
  </si>
  <si>
    <t>Remote Sensing</t>
  </si>
  <si>
    <t>REMOTE SENSING</t>
  </si>
  <si>
    <t>GEOG373</t>
  </si>
  <si>
    <t>Geographic Information Systems</t>
  </si>
  <si>
    <t>GEOG INFO SYSTEMS</t>
  </si>
  <si>
    <t>GEOG375</t>
  </si>
  <si>
    <t>Introduction to Computer Cartography</t>
  </si>
  <si>
    <t>INTRO COMPUTER CARTOG</t>
  </si>
  <si>
    <t>GEOG376</t>
  </si>
  <si>
    <t>QUANTITATIVE METH</t>
  </si>
  <si>
    <t>GEOG380</t>
  </si>
  <si>
    <t>Local Field Course</t>
  </si>
  <si>
    <t>LOCAL FIELD COURSE</t>
  </si>
  <si>
    <t>GEOG381</t>
  </si>
  <si>
    <t>Field Study: Physical</t>
  </si>
  <si>
    <t>FIELD STUDY PHYSCL</t>
  </si>
  <si>
    <t>GEOG382</t>
  </si>
  <si>
    <t>Field Study: Rural</t>
  </si>
  <si>
    <t>FIELD STUDY RURAL</t>
  </si>
  <si>
    <t>GEOG383</t>
  </si>
  <si>
    <t>Field Study: Urban</t>
  </si>
  <si>
    <t>FIELD STUDY URBAN</t>
  </si>
  <si>
    <t>GEOG384</t>
  </si>
  <si>
    <t>Internship in Geography I</t>
  </si>
  <si>
    <t>INTERNSHIP IN GEOG I</t>
  </si>
  <si>
    <t>GEOG385</t>
  </si>
  <si>
    <t>Internship in Geography II</t>
  </si>
  <si>
    <t>INTERSHP GEOG II</t>
  </si>
  <si>
    <t>GEOG386</t>
  </si>
  <si>
    <t>GEOG387</t>
  </si>
  <si>
    <t>Field Work Analysis</t>
  </si>
  <si>
    <t>FIELD WORK ANALYS</t>
  </si>
  <si>
    <t>GEOG396</t>
  </si>
  <si>
    <t>Honors Research</t>
  </si>
  <si>
    <t>HONORS RESEARCH</t>
  </si>
  <si>
    <t>GEOG397</t>
  </si>
  <si>
    <t>Honors Thesis</t>
  </si>
  <si>
    <t>HONORS THESIS</t>
  </si>
  <si>
    <t>GEOG398</t>
  </si>
  <si>
    <t>SPECIAL TOPICS IN GEOG</t>
  </si>
  <si>
    <t>GEOG399</t>
  </si>
  <si>
    <t>GEOG400</t>
  </si>
  <si>
    <t>Geography of North America</t>
  </si>
  <si>
    <t>GEOG NORTH AMERIC</t>
  </si>
  <si>
    <t>GEOG402</t>
  </si>
  <si>
    <t>Geography of Maryland and Adjacent Areas</t>
  </si>
  <si>
    <t>GEOG MD + ADJ AREA</t>
  </si>
  <si>
    <t>GEOG406</t>
  </si>
  <si>
    <t>Historical Geography of North America Before 1800</t>
  </si>
  <si>
    <t>HIS GEO N AM B 1800</t>
  </si>
  <si>
    <t>GEOG407</t>
  </si>
  <si>
    <t>Historical Geography of North America After 1800</t>
  </si>
  <si>
    <t>HIS GEO NA AF 1800</t>
  </si>
  <si>
    <t>GEOG410</t>
  </si>
  <si>
    <t>Washington, D.C.: Past and Present</t>
  </si>
  <si>
    <t>WASHINGTON PAST &amp; PRSNT</t>
  </si>
  <si>
    <t>GEOG411</t>
  </si>
  <si>
    <t>19th Century North America</t>
  </si>
  <si>
    <t>19TH CENT N AMERICA</t>
  </si>
  <si>
    <t>GEOG412</t>
  </si>
  <si>
    <t>Historical Geography of North America</t>
  </si>
  <si>
    <t>HIST GEOG NORTH AMERICA</t>
  </si>
  <si>
    <t>GEOG413</t>
  </si>
  <si>
    <t>Energy Resources and the Environment</t>
  </si>
  <si>
    <t>ENERGY RESOUR&amp;ENVR</t>
  </si>
  <si>
    <t>GEOG414</t>
  </si>
  <si>
    <t>Historical Geography of the Hispanic World</t>
  </si>
  <si>
    <t>HIST GEOG HISP WLD</t>
  </si>
  <si>
    <t>GEOG415</t>
  </si>
  <si>
    <t>Land Use, Climate Change, and Sustainability</t>
  </si>
  <si>
    <t>LND USE,CLMT CHG &amp; SUSTN</t>
  </si>
  <si>
    <t>GEOG416</t>
  </si>
  <si>
    <t>Overseas European Colonization and the Third World</t>
  </si>
  <si>
    <t>COLNIZATN+3RD WRLD</t>
  </si>
  <si>
    <t>GEOG418</t>
  </si>
  <si>
    <t>Field and Laboratory Techniques in Environmental Science</t>
  </si>
  <si>
    <t>FLD&amp;LAB TECHNQ ENV SCI</t>
  </si>
  <si>
    <t>GEOG420</t>
  </si>
  <si>
    <t>GEOG421</t>
  </si>
  <si>
    <t>Cultural Ecology</t>
  </si>
  <si>
    <t>CULTURAL ECOLOGY</t>
  </si>
  <si>
    <t>GEOG422</t>
  </si>
  <si>
    <t>Population Geography</t>
  </si>
  <si>
    <t>POPULATION GEOG</t>
  </si>
  <si>
    <t>GEOG423</t>
  </si>
  <si>
    <t>Political Geography</t>
  </si>
  <si>
    <t>POLITICAL GEOGRAPH</t>
  </si>
  <si>
    <t>GEOG430</t>
  </si>
  <si>
    <t>Location Theory and Spatial Analysis</t>
  </si>
  <si>
    <t>LOC THRY&amp;SPATL ANALYSIS</t>
  </si>
  <si>
    <t>GEOG431</t>
  </si>
  <si>
    <t>Culture and Natural Resource Management</t>
  </si>
  <si>
    <t>CULT NAT RESOURCE MANAGE</t>
  </si>
  <si>
    <t>GEOG432</t>
  </si>
  <si>
    <t>GEOG433</t>
  </si>
  <si>
    <t>Transportation Networks</t>
  </si>
  <si>
    <t>TRANSPORTN NETWORK</t>
  </si>
  <si>
    <t>GEOG434</t>
  </si>
  <si>
    <t>The Contemporary City</t>
  </si>
  <si>
    <t>THE CONTEMPORARY CITY</t>
  </si>
  <si>
    <t>GEOG435</t>
  </si>
  <si>
    <t>POPULATION GEOGRAPHY</t>
  </si>
  <si>
    <t>GEOG436</t>
  </si>
  <si>
    <t>Issues in Urban Transportation</t>
  </si>
  <si>
    <t>ISSUES URB TRANSPO</t>
  </si>
  <si>
    <t>GEOG437</t>
  </si>
  <si>
    <t>POLITICAL GEOGRAPHY</t>
  </si>
  <si>
    <t>GEOG438</t>
  </si>
  <si>
    <t>Seminar in Human Geography</t>
  </si>
  <si>
    <t>SEM HUMAN GEOG</t>
  </si>
  <si>
    <t>GEOG440</t>
  </si>
  <si>
    <t>Advanced Geomorphology</t>
  </si>
  <si>
    <t>ADVANCED GEOMORPHOLOGY</t>
  </si>
  <si>
    <t>GEOG441</t>
  </si>
  <si>
    <t>The Coastal Ocean</t>
  </si>
  <si>
    <t>COASTAL OCEAN</t>
  </si>
  <si>
    <t>GEOG442</t>
  </si>
  <si>
    <t>Biogeography and Environmental Change</t>
  </si>
  <si>
    <t>BIOGEOG &amp; ENVRN CHANGE</t>
  </si>
  <si>
    <t>GEOG445</t>
  </si>
  <si>
    <t>Climatology</t>
  </si>
  <si>
    <t>CLIMATOLOGY</t>
  </si>
  <si>
    <t>GEOG446</t>
  </si>
  <si>
    <t>Applied Climatology</t>
  </si>
  <si>
    <t>APPLIED CLIMATOLGY</t>
  </si>
  <si>
    <t>GEOG447</t>
  </si>
  <si>
    <t>Biogeography</t>
  </si>
  <si>
    <t>BIOGEOGRAPHY</t>
  </si>
  <si>
    <t>GEOG448</t>
  </si>
  <si>
    <t>GEOG450</t>
  </si>
  <si>
    <t>THE CONTMPORY CITY</t>
  </si>
  <si>
    <t>GEOG451</t>
  </si>
  <si>
    <t>GEOG452</t>
  </si>
  <si>
    <t>GEOG453</t>
  </si>
  <si>
    <t>GEOG454</t>
  </si>
  <si>
    <t>WASHNGTN PAST+PTST</t>
  </si>
  <si>
    <t>GEOG455</t>
  </si>
  <si>
    <t>Urban Geography</t>
  </si>
  <si>
    <t>URBAN GEOGRAPHY</t>
  </si>
  <si>
    <t>GEOG456</t>
  </si>
  <si>
    <t>The Social Geography of Metropolitan Areas in Global Perspective</t>
  </si>
  <si>
    <t>SOCIAL GEOG METRO AREAS</t>
  </si>
  <si>
    <t>GEOG457</t>
  </si>
  <si>
    <t>Historical Geography of North American Cities</t>
  </si>
  <si>
    <t>HIST GEOG N AM CITY</t>
  </si>
  <si>
    <t>GEOG459</t>
  </si>
  <si>
    <t>Proseminar in Urban Geography</t>
  </si>
  <si>
    <t>PROSEM URBAN GEOG</t>
  </si>
  <si>
    <t>GEOG460</t>
  </si>
  <si>
    <t>Advanced Economic Geography I: Agricultural Resources</t>
  </si>
  <si>
    <t>ADV ECON GEOG I</t>
  </si>
  <si>
    <t>GEOG461</t>
  </si>
  <si>
    <t>Geographic Aspects of Environmental Quality</t>
  </si>
  <si>
    <t>GEOG ASPT ENV QUAL</t>
  </si>
  <si>
    <t>GEOG462</t>
  </si>
  <si>
    <t>Water Resources Policy and Planning</t>
  </si>
  <si>
    <t>WATER RESOURC+PLAN</t>
  </si>
  <si>
    <t>GEOG463</t>
  </si>
  <si>
    <t>Geographic Aspects of Pollution</t>
  </si>
  <si>
    <t>GEOG ASPCTS POLLUT</t>
  </si>
  <si>
    <t>GEOG464</t>
  </si>
  <si>
    <t>Energy Resources and Planning in Developing Countries</t>
  </si>
  <si>
    <t>ENERGY RES&amp;PLAN DEV CTRY</t>
  </si>
  <si>
    <t>GEOG465</t>
  </si>
  <si>
    <t>Geography of Transportation</t>
  </si>
  <si>
    <t>GEOG OF TRANSPORT</t>
  </si>
  <si>
    <t>GEOG466</t>
  </si>
  <si>
    <t>Industrial Localization</t>
  </si>
  <si>
    <t>INDUS LOCALIZATION</t>
  </si>
  <si>
    <t>GEOG467</t>
  </si>
  <si>
    <t>ENERGY RES &amp; ENVRNMT</t>
  </si>
  <si>
    <t>GEOG470</t>
  </si>
  <si>
    <t>Development of Cartographic Technology</t>
  </si>
  <si>
    <t>DVLMT CARTOG TECHN</t>
  </si>
  <si>
    <t>GEOG471</t>
  </si>
  <si>
    <t>Advanced Computer Cartography</t>
  </si>
  <si>
    <t>ADV COMPUTER CARTOGRAPHY</t>
  </si>
  <si>
    <t>GEOG472</t>
  </si>
  <si>
    <t>Remote Sensing: Digital Processing and Analysis</t>
  </si>
  <si>
    <t>RS:DIGITAL PROC &amp; ANALYS</t>
  </si>
  <si>
    <t>GEOG473</t>
  </si>
  <si>
    <t>Geographic Information Systems and Spatial Analysis</t>
  </si>
  <si>
    <t>GIS &amp; SPAT ANALY</t>
  </si>
  <si>
    <t>GEOG475</t>
  </si>
  <si>
    <t>COMPUTER CARTOGRAPHY</t>
  </si>
  <si>
    <t>GEOG476</t>
  </si>
  <si>
    <t>Programming for Geographers</t>
  </si>
  <si>
    <t>PROGRAMMING GEOGRAPHY</t>
  </si>
  <si>
    <t>GEOG478</t>
  </si>
  <si>
    <t>Problems in Cartography and Geographic Information Science</t>
  </si>
  <si>
    <t>PROB CARTO &amp; GISY</t>
  </si>
  <si>
    <t>GEOG480</t>
  </si>
  <si>
    <t>Advanced Remote Sensing</t>
  </si>
  <si>
    <t>ADV REMOTE SENSING</t>
  </si>
  <si>
    <t>GEOG481</t>
  </si>
  <si>
    <t>Advanced Computer Mapping</t>
  </si>
  <si>
    <t>ADV COMPTR MAPPING</t>
  </si>
  <si>
    <t>GEOG482</t>
  </si>
  <si>
    <t>GEOGPHC INFO SYSTM</t>
  </si>
  <si>
    <t>GEOG483</t>
  </si>
  <si>
    <t>Survey of Computer Facilities for Geography and Urban Studies</t>
  </si>
  <si>
    <t>SUR CMP FAC GEO+UR</t>
  </si>
  <si>
    <t>GEOG484</t>
  </si>
  <si>
    <t>GEOG490</t>
  </si>
  <si>
    <t>Geographic Concepts and Source Materials</t>
  </si>
  <si>
    <t>GEOG CONCEPT+SOURC</t>
  </si>
  <si>
    <t>GEOG496</t>
  </si>
  <si>
    <t>NASA Academy</t>
  </si>
  <si>
    <t>NASA ACADEMY</t>
  </si>
  <si>
    <t>GEOG498</t>
  </si>
  <si>
    <t>Topical Investigations</t>
  </si>
  <si>
    <t>TOPIC INVESTIGTNS</t>
  </si>
  <si>
    <t>GEOG499</t>
  </si>
  <si>
    <t>Undergraduate Research</t>
  </si>
  <si>
    <t>UNDERGRAD RESEARCH</t>
  </si>
  <si>
    <t>GVPT100</t>
  </si>
  <si>
    <t>Principles of Government and Politics</t>
  </si>
  <si>
    <t>PRIN GOVT&amp;POLITIC</t>
  </si>
  <si>
    <t>Government &amp; Politics</t>
  </si>
  <si>
    <t>GVPT170</t>
  </si>
  <si>
    <t>American Government</t>
  </si>
  <si>
    <t>AMERICAN GOVT</t>
  </si>
  <si>
    <t>GVPT200</t>
  </si>
  <si>
    <t>International Political Relations</t>
  </si>
  <si>
    <t>INTERN POLI RELATIONS</t>
  </si>
  <si>
    <t>GVPT231</t>
  </si>
  <si>
    <t>Law and Society</t>
  </si>
  <si>
    <t>LAW AND SOCIETY</t>
  </si>
  <si>
    <t>GVPT260</t>
  </si>
  <si>
    <t>State and Local Government</t>
  </si>
  <si>
    <t>STATE + LOCAL GOVT</t>
  </si>
  <si>
    <t>GVPT270</t>
  </si>
  <si>
    <t>Introduction to Public Policy</t>
  </si>
  <si>
    <t>INTRO PUBLIC POLICY</t>
  </si>
  <si>
    <t>GVPT272</t>
  </si>
  <si>
    <t>The Politics of Race Relations in the United States</t>
  </si>
  <si>
    <t>POL RACE RELTNS US</t>
  </si>
  <si>
    <t>GVPT280</t>
  </si>
  <si>
    <t>Comparative Politics and Governments</t>
  </si>
  <si>
    <t>COMP POLITICS-GOVT</t>
  </si>
  <si>
    <t>GVPT331</t>
  </si>
  <si>
    <t>LAW &amp; SOCIETY</t>
  </si>
  <si>
    <t>GVPT339</t>
  </si>
  <si>
    <t>Topics in Public Law</t>
  </si>
  <si>
    <t>TOPICS IN PUBLIC LAW</t>
  </si>
  <si>
    <t>GVPT341</t>
  </si>
  <si>
    <t>Political Morality and Political Action</t>
  </si>
  <si>
    <t>POL MORALTY&amp;ACTION</t>
  </si>
  <si>
    <t>GVPT402</t>
  </si>
  <si>
    <t>International Law</t>
  </si>
  <si>
    <t>INTERNATIONAL LAW</t>
  </si>
  <si>
    <t>GVPT403</t>
  </si>
  <si>
    <t>Law, Morality, War and Terrorism</t>
  </si>
  <si>
    <t>LAW MORALTY WAR&amp;TERRORSM</t>
  </si>
  <si>
    <t>GVPT404</t>
  </si>
  <si>
    <t>Private International Law</t>
  </si>
  <si>
    <t>PRIVATE INTRNATIONAL LAW</t>
  </si>
  <si>
    <t>GVPT405</t>
  </si>
  <si>
    <t>Defense Policy and Arms Control</t>
  </si>
  <si>
    <t>DEFENSE&amp;ARMS CONTROL</t>
  </si>
  <si>
    <t>GVPT431</t>
  </si>
  <si>
    <t>Introduction to Constitutional Law</t>
  </si>
  <si>
    <t>INTRO CONSTITU LAW</t>
  </si>
  <si>
    <t>GVPT432</t>
  </si>
  <si>
    <t>Civil Rights and the Constitution</t>
  </si>
  <si>
    <t>CIV RTS &amp; CONSTIT</t>
  </si>
  <si>
    <t>GVPT433</t>
  </si>
  <si>
    <t>The Judicial Process</t>
  </si>
  <si>
    <t>JUDICIAL PROCESS</t>
  </si>
  <si>
    <t>GVPT434</t>
  </si>
  <si>
    <t>Race Relations and Public Law</t>
  </si>
  <si>
    <t>RACE RELA-PUB LAW</t>
  </si>
  <si>
    <t>GVPT439</t>
  </si>
  <si>
    <t>Seminar in Public Law</t>
  </si>
  <si>
    <t>SEMINAR IN PUBLIC LAW</t>
  </si>
  <si>
    <t>GVPT461</t>
  </si>
  <si>
    <t>Metropolitan Government</t>
  </si>
  <si>
    <t>METROPOLITAN GOVERN</t>
  </si>
  <si>
    <t>GVPT473</t>
  </si>
  <si>
    <t>The U.S. Congress</t>
  </si>
  <si>
    <t>THE U.S. CONGRESS</t>
  </si>
  <si>
    <t>GVPT475</t>
  </si>
  <si>
    <t>The Presidency and the Executive Branch</t>
  </si>
  <si>
    <t>PRES-EXEC BRANCH</t>
  </si>
  <si>
    <t>GVPT479</t>
  </si>
  <si>
    <t>Seminar in American Politics</t>
  </si>
  <si>
    <t>SEMINAR AMERICAN POLITIC</t>
  </si>
  <si>
    <t>HIST106</t>
  </si>
  <si>
    <t>American Jewish Experience</t>
  </si>
  <si>
    <t>AMER JEWSH EXPER</t>
  </si>
  <si>
    <t>History</t>
  </si>
  <si>
    <t>HIST110</t>
  </si>
  <si>
    <t>The Ancient World</t>
  </si>
  <si>
    <t>ANCIENT WORLD</t>
  </si>
  <si>
    <t>HIST111</t>
  </si>
  <si>
    <t>The Medieval World</t>
  </si>
  <si>
    <t>MEDIEVAL WORLD</t>
  </si>
  <si>
    <t>HIST112</t>
  </si>
  <si>
    <t>The Rise of the West: 1500 - 1789</t>
  </si>
  <si>
    <t>WEST 1500-1789</t>
  </si>
  <si>
    <t>HIST113</t>
  </si>
  <si>
    <t>Modern Europe:  1789 - Present</t>
  </si>
  <si>
    <t>MOD EURO 1789-PRESENT</t>
  </si>
  <si>
    <t>HIST120</t>
  </si>
  <si>
    <t>Islamic Civilization</t>
  </si>
  <si>
    <t>ISLAMIC CIVILIZATION</t>
  </si>
  <si>
    <t>HIST122</t>
  </si>
  <si>
    <t>African Civilization to 1800</t>
  </si>
  <si>
    <t>HIST156</t>
  </si>
  <si>
    <t>History of the United States to 1865</t>
  </si>
  <si>
    <t>HIST U.S. TO 1865</t>
  </si>
  <si>
    <t>HIST157</t>
  </si>
  <si>
    <t>History of the United States Since 1865</t>
  </si>
  <si>
    <t>HIST U S SINC 1865</t>
  </si>
  <si>
    <t>HIST174</t>
  </si>
  <si>
    <t>Introduction to the History of Science</t>
  </si>
  <si>
    <t>HIST OF SCIENCE</t>
  </si>
  <si>
    <t>HIST175</t>
  </si>
  <si>
    <t>Science and Technology in Western Civilization</t>
  </si>
  <si>
    <t>SCI&amp;TECH WEST CIV</t>
  </si>
  <si>
    <t>HIST210</t>
  </si>
  <si>
    <t>Women in America to 1880</t>
  </si>
  <si>
    <t>WM IN AM TO 1880</t>
  </si>
  <si>
    <t>HIST211</t>
  </si>
  <si>
    <t>Women in America Since 1880</t>
  </si>
  <si>
    <t>WM IN AM SINC 1880</t>
  </si>
  <si>
    <t>HIST212</t>
  </si>
  <si>
    <t>Women in Western Europe, 1750-Present</t>
  </si>
  <si>
    <t>WMN EUROPE 1750-PRESENT</t>
  </si>
  <si>
    <t>HIST213</t>
  </si>
  <si>
    <t>History of Sexuality in America</t>
  </si>
  <si>
    <t>SEXUALITY IN AMERICA</t>
  </si>
  <si>
    <t>HIST216</t>
  </si>
  <si>
    <t>Introduction to the Study of World Religions</t>
  </si>
  <si>
    <t>INTRO WORLD RELIGION</t>
  </si>
  <si>
    <t>HIST219</t>
  </si>
  <si>
    <t>Special Topics in History</t>
  </si>
  <si>
    <t>SPECIAL TOPICS</t>
  </si>
  <si>
    <t>Spec Topic Parent</t>
  </si>
  <si>
    <t>HIST219A</t>
  </si>
  <si>
    <t>Women in Western Europe to 1750</t>
  </si>
  <si>
    <t>WMN WSTRN EUROPE TO 1750</t>
  </si>
  <si>
    <t>HIST219D</t>
  </si>
  <si>
    <t>South Asian American Communities: (De)Constructing South/Asian/American Communities</t>
  </si>
  <si>
    <t>SOUTH ASIAN AMER COMM</t>
  </si>
  <si>
    <t>HIST219M</t>
  </si>
  <si>
    <t>Special Topics in History: Asian American History</t>
  </si>
  <si>
    <t>ASIAN AMERICAN HISTORY</t>
  </si>
  <si>
    <t>HIST222</t>
  </si>
  <si>
    <t>Immigration and Ethnicity in America</t>
  </si>
  <si>
    <t>IMMIGRATION &amp; ETHNICITY</t>
  </si>
  <si>
    <t>HIST224</t>
  </si>
  <si>
    <t>Modern Military History, 1494-1815</t>
  </si>
  <si>
    <t>MIL HIST 1494-1815</t>
  </si>
  <si>
    <t>HIST225</t>
  </si>
  <si>
    <t>Modern Military History, 1815-Present</t>
  </si>
  <si>
    <t>MIL HIST 1815-PRST</t>
  </si>
  <si>
    <t>HIST232</t>
  </si>
  <si>
    <t>The Historical Development of London</t>
  </si>
  <si>
    <t>HSTRCL DVLPMNT LONDON</t>
  </si>
  <si>
    <t>HIST233</t>
  </si>
  <si>
    <t>Empire! The British Imperial Experience 1558-1997</t>
  </si>
  <si>
    <t>BRITISH EMPIRE 1558-1997</t>
  </si>
  <si>
    <t>HIST234</t>
  </si>
  <si>
    <t>History of Britain to 1485</t>
  </si>
  <si>
    <t>HIST BRITAIN -1485</t>
  </si>
  <si>
    <t>HIST235</t>
  </si>
  <si>
    <t>History of Britain 1461 to 1714</t>
  </si>
  <si>
    <t>HIST BRT 1461-1714</t>
  </si>
  <si>
    <t>HIST236</t>
  </si>
  <si>
    <t>History of Britain 1688 to Present</t>
  </si>
  <si>
    <t>BRITAIN 1688-PRSNT</t>
  </si>
  <si>
    <t>HIST237</t>
  </si>
  <si>
    <t>Russian Civilization</t>
  </si>
  <si>
    <t>RUSSIAN CIVILIZATN</t>
  </si>
  <si>
    <t>HIST240</t>
  </si>
  <si>
    <t>Europe in the Twentieth Century</t>
  </si>
  <si>
    <t>TWENTIETH-CENTURY EUROPE</t>
  </si>
  <si>
    <t>HIST250</t>
  </si>
  <si>
    <t>Latin American History I</t>
  </si>
  <si>
    <t>LATIN AMER HIST I</t>
  </si>
  <si>
    <t>HIST251</t>
  </si>
  <si>
    <t>Latin American History II</t>
  </si>
  <si>
    <t>LATIN AMER HIST II</t>
  </si>
  <si>
    <t>HIST255</t>
  </si>
  <si>
    <t>African-American History, 1865 - Present</t>
  </si>
  <si>
    <t>AFRO AMER 1865 - PRESENT</t>
  </si>
  <si>
    <t>HIST266</t>
  </si>
  <si>
    <t>The United States in World Affairs</t>
  </si>
  <si>
    <t>U.S.-WORLD AFFAIRS</t>
  </si>
  <si>
    <t>HIST275</t>
  </si>
  <si>
    <t>Law and Constitutionalism in American History</t>
  </si>
  <si>
    <t>LAW/CONSTITUTN US</t>
  </si>
  <si>
    <t>HIST281</t>
  </si>
  <si>
    <t>The Rabbinic Movement: History and Culture</t>
  </si>
  <si>
    <t>RABBINIC MOVEMENT</t>
  </si>
  <si>
    <t>HIST282</t>
  </si>
  <si>
    <t>History of the Jewish People I</t>
  </si>
  <si>
    <t>HISTORY OF JEWS I</t>
  </si>
  <si>
    <t>HIST283</t>
  </si>
  <si>
    <t>History of the Jewish People II</t>
  </si>
  <si>
    <t>JEWISH PEOPLE II</t>
  </si>
  <si>
    <t>HIST284</t>
  </si>
  <si>
    <t>East Asian Civilization I</t>
  </si>
  <si>
    <t>EAST ASIAN CIV I</t>
  </si>
  <si>
    <t>HIST285</t>
  </si>
  <si>
    <t>East Asian Civilization II</t>
  </si>
  <si>
    <t>EAST ASIAN CIVL II</t>
  </si>
  <si>
    <t>HIST286</t>
  </si>
  <si>
    <t>The Jew and the City through the Centuries</t>
  </si>
  <si>
    <t>JEW AND THE CITY</t>
  </si>
  <si>
    <t>HONR100</t>
  </si>
  <si>
    <t>Honors Colloquium</t>
  </si>
  <si>
    <t>HONORS COLLOQUIUM</t>
  </si>
  <si>
    <t>Honors College</t>
  </si>
  <si>
    <t>MATH110</t>
  </si>
  <si>
    <t>Elementary Mathematical Models</t>
  </si>
  <si>
    <t>ELEM MATH MODELS</t>
  </si>
  <si>
    <t>Mathematics</t>
  </si>
  <si>
    <t>FM</t>
  </si>
  <si>
    <t>MATH111</t>
  </si>
  <si>
    <t>Introduction to Probability</t>
  </si>
  <si>
    <t>INTRO TO PROBABILITY</t>
  </si>
  <si>
    <t>MATH112</t>
  </si>
  <si>
    <t>College Algebra with Applications and Trigonometry</t>
  </si>
  <si>
    <t>COLLEG ALG W/APPL &amp; TRIG</t>
  </si>
  <si>
    <t>MATH113</t>
  </si>
  <si>
    <t>College Algebra with Applications</t>
  </si>
  <si>
    <t>COLLEG ALGEBRA APPLICTNS</t>
  </si>
  <si>
    <t>MATH115</t>
  </si>
  <si>
    <t>Precalculus</t>
  </si>
  <si>
    <t>PRECALCULUS</t>
  </si>
  <si>
    <t>MATH130</t>
  </si>
  <si>
    <t>Calculus I for the Life Sciences</t>
  </si>
  <si>
    <t>CALC I FOR LIFE SCIENCE</t>
  </si>
  <si>
    <t>MATH131</t>
  </si>
  <si>
    <t>Calculus II for Life Sciences</t>
  </si>
  <si>
    <t>CALC II FOR LIFE SCIENCE</t>
  </si>
  <si>
    <t>MATH140</t>
  </si>
  <si>
    <t>Calculus I</t>
  </si>
  <si>
    <t>CALCULUS I</t>
  </si>
  <si>
    <t>MATH141</t>
  </si>
  <si>
    <t>Calculus II</t>
  </si>
  <si>
    <t>CALCULUS II</t>
  </si>
  <si>
    <t>MATH143</t>
  </si>
  <si>
    <t>Computer Laboratory for MATH 141</t>
  </si>
  <si>
    <t>COMPT LAB MATH 141</t>
  </si>
  <si>
    <t>MATH150</t>
  </si>
  <si>
    <t>DB</t>
  </si>
  <si>
    <t>Calculus I (Honors)</t>
  </si>
  <si>
    <t>CALCULUS I HONORS</t>
  </si>
  <si>
    <t>MATH151</t>
  </si>
  <si>
    <t>Calculus II (Honors)</t>
  </si>
  <si>
    <t>CALCULUS II HONORS</t>
  </si>
  <si>
    <t>MATH210</t>
  </si>
  <si>
    <t>Elements of Mathematics</t>
  </si>
  <si>
    <t>ELEMENTS OF MATH</t>
  </si>
  <si>
    <t>MATH211</t>
  </si>
  <si>
    <t>Elements of Geometry</t>
  </si>
  <si>
    <t>ELEMENTS OF GEOMETRY</t>
  </si>
  <si>
    <t>MATH212</t>
  </si>
  <si>
    <t>Elements of Numbers and Operations</t>
  </si>
  <si>
    <t>ELMNTS NMBRS &amp; OPERTNS</t>
  </si>
  <si>
    <t>MATH213</t>
  </si>
  <si>
    <t>Elements of Geometry and Measurement</t>
  </si>
  <si>
    <t>ELMNTS GEOM &amp; MEASRMNT</t>
  </si>
  <si>
    <t>MATH214</t>
  </si>
  <si>
    <t>Elements of Probability and Statistics</t>
  </si>
  <si>
    <t>ELMNTS OF PROB &amp; STATS</t>
  </si>
  <si>
    <t>MATH220</t>
  </si>
  <si>
    <t>Elementary Calculus I</t>
  </si>
  <si>
    <t>ELEM CALCULUS I</t>
  </si>
  <si>
    <t>MATH221</t>
  </si>
  <si>
    <t>Elementary Calculus II</t>
  </si>
  <si>
    <t>ELEM CALCULUS II</t>
  </si>
  <si>
    <t>MATH240</t>
  </si>
  <si>
    <t>Introduction to Linear Algebra</t>
  </si>
  <si>
    <t>INTRO LINEAR ALGEBRA</t>
  </si>
  <si>
    <t>MATH241</t>
  </si>
  <si>
    <t>Calculus III</t>
  </si>
  <si>
    <t>CALCULUS III</t>
  </si>
  <si>
    <t>PHIL100</t>
  </si>
  <si>
    <t>Introduction to Philosophy</t>
  </si>
  <si>
    <t>INTRO PHILOSOPHY</t>
  </si>
  <si>
    <t>Philosophy</t>
  </si>
  <si>
    <t>PHIL140</t>
  </si>
  <si>
    <t>Contemporary Moral Issues</t>
  </si>
  <si>
    <t>CONTEMP MORAL ISSUES</t>
  </si>
  <si>
    <t>PHIL170</t>
  </si>
  <si>
    <t>Introduction to Logic</t>
  </si>
  <si>
    <t>INTRO TO LOGIC</t>
  </si>
  <si>
    <t>PHIL209</t>
  </si>
  <si>
    <t>Philosophical Issues</t>
  </si>
  <si>
    <t>PHILOSOPHIC ISSUES</t>
  </si>
  <si>
    <t>PHIL209P</t>
  </si>
  <si>
    <t>Philosophical Issues: Philosophy and Computers</t>
  </si>
  <si>
    <t>PHILOSOPHY &amp; COMPUTERS</t>
  </si>
  <si>
    <t>PHIL233</t>
  </si>
  <si>
    <t>Philosophy in Literature</t>
  </si>
  <si>
    <t>PHILOSOPHY IN LIT</t>
  </si>
  <si>
    <t>PHIL234</t>
  </si>
  <si>
    <t>Fundamental Concepts of Judaism</t>
  </si>
  <si>
    <t>FUND CONCEPTS JUDAISM</t>
  </si>
  <si>
    <t>PHIL236</t>
  </si>
  <si>
    <t>Philosophy of Religion</t>
  </si>
  <si>
    <t>PHILOSOPHY OF RELIGION</t>
  </si>
  <si>
    <t>PHIL245</t>
  </si>
  <si>
    <t>Political and Social Philosophy I</t>
  </si>
  <si>
    <t>POLIT &amp; SOC PHIL</t>
  </si>
  <si>
    <t>PHIL250</t>
  </si>
  <si>
    <t>Philosophy of Science I</t>
  </si>
  <si>
    <t>PHIL OF SCI I</t>
  </si>
  <si>
    <t>PHIL256</t>
  </si>
  <si>
    <t>Philosophy of Biology I</t>
  </si>
  <si>
    <t>PHIL OF BIOLOGY I</t>
  </si>
  <si>
    <t>PHIL282</t>
  </si>
  <si>
    <t>Action and Responsibility</t>
  </si>
  <si>
    <t>ACTION &amp; RESPONSIBILITY</t>
  </si>
  <si>
    <t>PHYS104</t>
  </si>
  <si>
    <t>How Things Work: Science Foundations</t>
  </si>
  <si>
    <t>HOW THINGS WORK: SCI</t>
  </si>
  <si>
    <t>Physics</t>
  </si>
  <si>
    <t>PHYS105</t>
  </si>
  <si>
    <t>Physics for Decision Makers: Global Energy Crisis</t>
  </si>
  <si>
    <t>PHYS FOR DECISION MAKERS</t>
  </si>
  <si>
    <t>PHYS111</t>
  </si>
  <si>
    <t>Physics in the Modern World</t>
  </si>
  <si>
    <t>PHYS IN MODRN WRLD</t>
  </si>
  <si>
    <t>PHYS115</t>
  </si>
  <si>
    <t>Inquiry into Physics</t>
  </si>
  <si>
    <t>INQUIRY INTO PHYSICS</t>
  </si>
  <si>
    <t>PL</t>
  </si>
  <si>
    <t>PHYS117</t>
  </si>
  <si>
    <t>Introduction to Physics</t>
  </si>
  <si>
    <t>INTRO TO PHYSICS</t>
  </si>
  <si>
    <t>PHYS121</t>
  </si>
  <si>
    <t>Fundamentals of Physics I</t>
  </si>
  <si>
    <t>FUND OF PHYSICS I</t>
  </si>
  <si>
    <t>PHYS122</t>
  </si>
  <si>
    <t>Fundamentals of Physics II</t>
  </si>
  <si>
    <t>FUND OF PHYSICS II</t>
  </si>
  <si>
    <t>PHYS141</t>
  </si>
  <si>
    <t>Principles of Physics</t>
  </si>
  <si>
    <t>PRINCIPLES PHYSICS</t>
  </si>
  <si>
    <t>PHYS142</t>
  </si>
  <si>
    <t>PHYS161</t>
  </si>
  <si>
    <t>General Physics: Mechanics and Particle Dynamics</t>
  </si>
  <si>
    <t>MECH &amp; PARTICLE DYNAM</t>
  </si>
  <si>
    <t>PHYS171</t>
  </si>
  <si>
    <t>Introductory Physics: Mechanics and Relativity</t>
  </si>
  <si>
    <t>INTRO PHYS:MECH&amp;RELATIV</t>
  </si>
  <si>
    <t>PSYC100</t>
  </si>
  <si>
    <t>Introduction to Psychology</t>
  </si>
  <si>
    <t>INTRO PSYCHOLOGY</t>
  </si>
  <si>
    <t>Psychology</t>
  </si>
  <si>
    <t>PSYC200</t>
  </si>
  <si>
    <t>Statistical Methods in Psychology</t>
  </si>
  <si>
    <t>STAT METH IN PSYCH</t>
  </si>
  <si>
    <t>PSYC221</t>
  </si>
  <si>
    <t>Social Psychology</t>
  </si>
  <si>
    <t>SOCIAL PSYCHOLOGY</t>
  </si>
  <si>
    <t>PSYC301</t>
  </si>
  <si>
    <t>Biological Basis of Behavior</t>
  </si>
  <si>
    <t>BIO BASIS OF BEHAV</t>
  </si>
  <si>
    <t>PSYC310</t>
  </si>
  <si>
    <t>Perception</t>
  </si>
  <si>
    <t>PERCEPTION</t>
  </si>
  <si>
    <t>PSYC334</t>
  </si>
  <si>
    <t>Psychology of Interpersonal Relationships</t>
  </si>
  <si>
    <t>PSYC OF INTERPSNL REL</t>
  </si>
  <si>
    <t>PSYC336</t>
  </si>
  <si>
    <t>Psychology of Women</t>
  </si>
  <si>
    <t>PSYCH OF WOMEN</t>
  </si>
  <si>
    <t>PSYC337</t>
  </si>
  <si>
    <t>Introduction to Community Psychology</t>
  </si>
  <si>
    <t>INTR COMMUNTY PSYC</t>
  </si>
  <si>
    <t>PSYC353</t>
  </si>
  <si>
    <t>Adult Psychopathology</t>
  </si>
  <si>
    <t>ADULT PSYCHOPATHOLOGY</t>
  </si>
  <si>
    <t>PSYC354</t>
  </si>
  <si>
    <t>Cross-Cultural Psychology</t>
  </si>
  <si>
    <t>CROSS-CULT PSYC</t>
  </si>
  <si>
    <t>PSYC355</t>
  </si>
  <si>
    <t>Developmental Psychology</t>
  </si>
  <si>
    <t>DEVELOPMENTAL PSYCHOLOGY</t>
  </si>
  <si>
    <t>PSYC357</t>
  </si>
  <si>
    <t>Psychology of Adulthood and Aging</t>
  </si>
  <si>
    <t>PSYC ADULTHOOD &amp; AGING</t>
  </si>
  <si>
    <t>PSYC432</t>
  </si>
  <si>
    <t>Introduction to Counseling Psychology</t>
  </si>
  <si>
    <t>INTR COUNSELING PSYC</t>
  </si>
  <si>
    <t>PSYC433</t>
  </si>
  <si>
    <t>Basic Helping Skills: Research and Practice</t>
  </si>
  <si>
    <t>BASIC HELPING SKILLS</t>
  </si>
  <si>
    <t>PSYC434</t>
  </si>
  <si>
    <t>Severe Mental Disorders: Etiology and Treatment</t>
  </si>
  <si>
    <t>SEVERE MENTAL DISORDERS</t>
  </si>
  <si>
    <t>PSYC436</t>
  </si>
  <si>
    <t>Introduction to Clinical Psychology</t>
  </si>
  <si>
    <t>INTR CLINICAL PSYC</t>
  </si>
  <si>
    <t>PSYC443</t>
  </si>
  <si>
    <t>Thinking and Problem Solving</t>
  </si>
  <si>
    <t>THNK &amp; PROB SOLVNG</t>
  </si>
  <si>
    <t>SOCY100</t>
  </si>
  <si>
    <t>Introduction to Sociology</t>
  </si>
  <si>
    <t>INTRO TO SOCIOLOGY</t>
  </si>
  <si>
    <t>Sociology</t>
  </si>
  <si>
    <t>SOCY105</t>
  </si>
  <si>
    <t>Introduction to Contemporary Social Problems</t>
  </si>
  <si>
    <t>INTRO CNTMP SOC PRB</t>
  </si>
  <si>
    <t>SOCY201</t>
  </si>
  <si>
    <t>Introductory Statistics for Sociology</t>
  </si>
  <si>
    <t>INTRO STATISTICS</t>
  </si>
  <si>
    <t>SOCY203</t>
  </si>
  <si>
    <t>Sociological Theory</t>
  </si>
  <si>
    <t>SOCIOLOGICAL THRY</t>
  </si>
  <si>
    <t>SOCY227</t>
  </si>
  <si>
    <t>Introduction to the Study of Deviance</t>
  </si>
  <si>
    <t>STUDY OF DEVIANCE</t>
  </si>
  <si>
    <t>SOCY230</t>
  </si>
  <si>
    <t>Sociological Social Psychology</t>
  </si>
  <si>
    <t>SOCIOLG SOCIAL PSY</t>
  </si>
  <si>
    <t>SOCY241</t>
  </si>
  <si>
    <t>Inequality in American Society</t>
  </si>
  <si>
    <t>INEQUALITY AMER SOC</t>
  </si>
  <si>
    <t>SOCY305</t>
  </si>
  <si>
    <t>Scarcity and Modern Society</t>
  </si>
  <si>
    <t>SCARCITY &amp; MDRN SOCIETY</t>
  </si>
  <si>
    <t>SOCY325</t>
  </si>
  <si>
    <t>The Sociology of Gender</t>
  </si>
  <si>
    <t>SOCY OF GENDER</t>
  </si>
  <si>
    <t>SOCY410</t>
  </si>
  <si>
    <t>Social Demography</t>
  </si>
  <si>
    <t>SOCIAL DEMOGRY</t>
  </si>
  <si>
    <t>SOCY411</t>
  </si>
  <si>
    <t>Demographic Techniques</t>
  </si>
  <si>
    <t>DEMOGRAPHIC TECH</t>
  </si>
  <si>
    <t>SOCY412</t>
  </si>
  <si>
    <t>Family Demography</t>
  </si>
  <si>
    <t>FAMILY DEMOGRAPHY</t>
  </si>
  <si>
    <t>SOCY427</t>
  </si>
  <si>
    <t>Deviant Behavior</t>
  </si>
  <si>
    <t>DEVIANT BEHAVIOR</t>
  </si>
  <si>
    <t>SOCY430</t>
  </si>
  <si>
    <t>Social Structure and Identity</t>
  </si>
  <si>
    <t>SOCIAL STRUCT&amp;IDENTITY</t>
  </si>
  <si>
    <t>SOCY441</t>
  </si>
  <si>
    <t>Social Stratification and Inequality</t>
  </si>
  <si>
    <t>SOCIAL STRAT&amp;INEQU</t>
  </si>
  <si>
    <t>SOCY442</t>
  </si>
  <si>
    <t>The Family and Social Class</t>
  </si>
  <si>
    <t>FAMILY &amp; SOCIAL CLASS</t>
  </si>
  <si>
    <t>SOCY443</t>
  </si>
  <si>
    <t>The Family and Society</t>
  </si>
  <si>
    <t>FAMILY + SOCIETY</t>
  </si>
  <si>
    <t>SOCY447</t>
  </si>
  <si>
    <t>Small Group Analysis</t>
  </si>
  <si>
    <t>SMALL GROUP ANALY</t>
  </si>
  <si>
    <t>SOCY463</t>
  </si>
  <si>
    <t>Sociology of Combat</t>
  </si>
  <si>
    <t>SOCIOLOGY OF COMBAT</t>
  </si>
  <si>
    <t>SOCY464</t>
  </si>
  <si>
    <t>Military Sociology</t>
  </si>
  <si>
    <t>MILITARY SOCY</t>
  </si>
  <si>
    <t>SOCY465</t>
  </si>
  <si>
    <t>The Sociology of War</t>
  </si>
  <si>
    <t>SOCIOLOGY OF WAR</t>
  </si>
  <si>
    <t>STAT100</t>
  </si>
  <si>
    <t>Elementary Statistics and Probability</t>
  </si>
  <si>
    <t>ELEM STAT &amp; PROB</t>
  </si>
  <si>
    <t>STAT400</t>
  </si>
  <si>
    <t>Applied Probability and Statistics I</t>
  </si>
  <si>
    <t>APPLIED PROB &amp; STAT I</t>
  </si>
  <si>
    <t>STAT464</t>
  </si>
  <si>
    <t>Introduction to Biostatistics</t>
  </si>
  <si>
    <t>INTRO TO BIOSTATISTICS</t>
  </si>
  <si>
    <t>THET110</t>
  </si>
  <si>
    <t>Introduction to the Theatre</t>
  </si>
  <si>
    <t>INTRO TO THEATRE</t>
  </si>
  <si>
    <t>School of Theatre, Dance &amp; Performance Studies</t>
  </si>
  <si>
    <t>THET195</t>
  </si>
  <si>
    <t>Gender and Performance</t>
  </si>
  <si>
    <t>GENDER &amp; PERFORMANCE</t>
  </si>
  <si>
    <t>THET240</t>
  </si>
  <si>
    <t>AFRO-AMER FILM&amp;THEATRE</t>
  </si>
  <si>
    <t>THET290</t>
  </si>
  <si>
    <t>American Theatre 1750 to 1890</t>
  </si>
  <si>
    <t>AMER THEATRE 1750-1890</t>
  </si>
  <si>
    <t>THET291</t>
  </si>
  <si>
    <t>American Theatre 1890-Present</t>
  </si>
  <si>
    <t>AMER THEATRE 1890-PRESNT</t>
  </si>
  <si>
    <t>THET293</t>
  </si>
  <si>
    <t>Black Theatre and Performance I</t>
  </si>
  <si>
    <t>BLACK THEATRE &amp; PERF I</t>
  </si>
  <si>
    <t>THET294</t>
  </si>
  <si>
    <t>Black Theatre and Performance II</t>
  </si>
  <si>
    <t>BLACK THEATRE &amp; PERF II</t>
  </si>
  <si>
    <t>UNIV100</t>
  </si>
  <si>
    <t>The Student in the University</t>
  </si>
  <si>
    <t>STUDENT IN UNIVERSITY</t>
  </si>
  <si>
    <t>UGST-Undergraduate Studies</t>
  </si>
  <si>
    <t>UNIV101</t>
  </si>
  <si>
    <t>The Student in the University and Introduction to Computer Resources</t>
  </si>
  <si>
    <t>STDNT UNIV INTRO COMPUTR</t>
  </si>
  <si>
    <t xml:space="preserve">Significant aspects of the history of African Americans with particular emphasis on the evolution and development of black communities from slavery to the present. Interdisciplinary introduction to social, political, legal and economic roots of contemporary problems faced by blacks in the United States with applications to the lives of other racial and ethnic minorities in the Americas and in other societies.      </t>
  </si>
  <si>
    <t xml:space="preserve">The impact of public policies on the black community and the role of the policy process in affecting the social, economic and political well-being of minorities. Particular attention given to the post-1960 to present era.        </t>
  </si>
  <si>
    <t xml:space="preserve">A survey of African civilizations from 4500 B.C. to present. Analysis of traditional social systems. Discussion of the impact of European colonization on these civilizations. Analysis of the influence of traditional African social systems on modern African institutions as well as discussion of contemporary processes of Africanization.       </t>
  </si>
  <si>
    <t xml:space="preserve">The course examines important aspects of African American life and thought which are reflected in African American literature, drama, music and art. Beginning with the cultural heritage of slavery, the course surveys the changing modes of black creative expression from the 19th-century to the present.       </t>
  </si>
  <si>
    <t xml:space="preserve">An introductory multi-disciplinary and inter-disciplinary educational experience to explore issues relevant to black life, cultural experiences, and political, economic, and artistic development.         </t>
  </si>
  <si>
    <t xml:space="preserve">           </t>
  </si>
  <si>
    <t xml:space="preserve">Development and application of the tools needed for examining the effectiveness of alternative policy options confronting minority communities. Review policy research methods used in forming and evaluating policies. Examination of the policy process.        </t>
  </si>
  <si>
    <t xml:space="preserve">The relationship of the slave trade of Africans to the development of British capitalism and its industrial revolution; and to the economic and social development of the Americas.         </t>
  </si>
  <si>
    <t xml:space="preserve">Black American women's history is examined from slavery to the present. The principal focus of the readings discussions and student assignments will be based upon gaining a fuller understanding of the effect of race, class and gender on the life cycles and multiple roles of Black women as mothers, daughters, wives, workers and social change agents. A variety of primary source materials on black women's experiences will be utilized.     </t>
  </si>
  <si>
    <t xml:space="preserve">Survey of the twentieth century civil rights movement from the desegregation of UM Law School through the National Black Political Congress in Gary in 1972. Major themes include leadership, legal and constitutional challenges, non-violence, Black Power, and Pan-Africanism.       </t>
  </si>
  <si>
    <t xml:space="preserve">Classic readings of the social, economic and political status of blacks and other minorities in the United States and the Americas.          </t>
  </si>
  <si>
    <t xml:space="preserve">A comparative study of the black resistance movements in Africa and America; analysis of their interrelationships as well as their impact on contemporary pan-Africanism.         </t>
  </si>
  <si>
    <t xml:space="preserve">Scientific knowledge and skills in solving technological and social problems, particularly those faced by the black community. Examines the evolution and development of African and African American contributions to science. Surveys the impact of technological changes on minority communities.       </t>
  </si>
  <si>
    <t xml:space="preserve">The relationship between black Americans and the law, particularly criminal law, criminal institutions and the criminal justice system. Examines historical changes in the legal status of blacks and changes in the causes of racial disparities in criminal involvement and punishments.       </t>
  </si>
  <si>
    <t xml:space="preserve">Reading and discussion of the personal and social value of higher education with special attention to Arts and Humanities          </t>
  </si>
  <si>
    <t xml:space="preserve">Major approaches to understanding the visual arts, and includes analysis of techniques, subject matter, and form. Painting, sculpture, architecture, and the graphic arts.         </t>
  </si>
  <si>
    <t xml:space="preserve">Painting, sculpture, and architecture from prehistoric times to the Renaissance.          </t>
  </si>
  <si>
    <t xml:space="preserve">Painting, sculpture, and architecture from the Renaissance to the present.          </t>
  </si>
  <si>
    <t xml:space="preserve">Art and archaeology of ancient Mesoamerica from 500 B.C. to 1500 A.D.           </t>
  </si>
  <si>
    <t xml:space="preserve">Appreciation of the art of African cultures. A survey of African culture through painting, sculpture, and architecture from prehistoric times to the present.         </t>
  </si>
  <si>
    <t xml:space="preserve">South and East Asian art from prehistory through the mid-19th century.           </t>
  </si>
  <si>
    <t xml:space="preserve">First semester of a comprehensive introduction to modern biochemistry. Structure, chemical properties, and function of proteins and enzymes, carbohydrates, lipids, and nucleic acids. Basic enzyme kinetics and catalytic mechanisms.        </t>
  </si>
  <si>
    <t xml:space="preserve">A continuation of BCHM 461. Metabolic pathways and metabolic regulation, energy transduction in biological systems, enzyme catalytic mechanisms.          </t>
  </si>
  <si>
    <t xml:space="preserve">A one-semester introduction to general biochemistry. A study of protein structure, enzyme catalysis, metabolism, and metabolic regulation with respect to their relationship to physiology.         </t>
  </si>
  <si>
    <t xml:space="preserve">Biochemical and genetic methods for studying protein function. Site-directed mutagenesis and molecular cloning, protein purification, enzyme activity assays, computer modeling of protein structure.         </t>
  </si>
  <si>
    <t xml:space="preserve">CORE Capstone (CS) Course. An advanced course in biochemistry. Biochemical approach to cellular information processing. DNA and RNA structure. DNA replication, transcription, and repair. Translation of mRNA to make proteins.        </t>
  </si>
  <si>
    <t xml:space="preserve">Descriptive statistics, introduction to probability, sampling, confidence interval estimation, hypothesis testing, simple regression and correlation. Emphasis on simple applications of statistical techniques and interpretation of statistical results.        </t>
  </si>
  <si>
    <t xml:space="preserve">Introductory course in probabilistic and statistical concepts including descriptive statistics, set-theoretic development of probability, the properties of discrete and continuous random variables, sampling theory, estimation, hypothesis testing, regression and decision theory and the application of these concepts to problem solving in business and the application of these concepts to problem solving in business and management. This course does not meet requirements for management science and statistics majors.    </t>
  </si>
  <si>
    <t xml:space="preserve">An introduction to modern biology for the non-science major. Major themes include molecular biology, cell biology, evolution and organismal biology. Relevance of study of biology to modern human life will be emphasized. Course not acceptable toward degree in College of Chemical and Life Sciences.       </t>
  </si>
  <si>
    <t xml:space="preserve">Basic principles of biology with special emphasis on cellular and molecular biology.          </t>
  </si>
  <si>
    <t xml:space="preserve">Basic principles of biology with special emphasis on organismal, ecological and evolutionary biology.          </t>
  </si>
  <si>
    <t xml:space="preserve">A survey of the major groups of insects, their natural history, and their relationships with humans and their environment. Course not acceptable toward major requirements in the College of Chemical and Life Sciences.        </t>
  </si>
  <si>
    <t xml:space="preserve">Introduction to the historical, societal and conceptual aspects of microbiology and biotechnology. Course not acceptable toward major requirements in the College of Chemistry and Life Sciences.         </t>
  </si>
  <si>
    <t xml:space="preserve">We will dissect the pollinator crisis, and in the process learn about insects, about the interaction of organisms in complex ecosystems, and about the human-nature interface. Students will work in groups that specialize in an aspect of pollinator biology and their challenges. Instruction will target methods for collecting information, interpretation of scientific information and the professional presentation of findings.     </t>
  </si>
  <si>
    <t xml:space="preserve">Anatomy and physiology of the skeletal, muscular, neural, endocrine, and sensory systems. Course not acceptable toward major requirements in the College of Chemistry and Life Sciences.         </t>
  </si>
  <si>
    <t xml:space="preserve">Basic ecological principles as they relate to the ecological dilemmas of overpopulation, pollution, increasing consumption of natural resources, and deteriorating land use ethics facing mankind today. Course not acceptable toward major requirements in the College of Chemistry and Life Sciences.       </t>
  </si>
  <si>
    <t xml:space="preserve">The living resources of the Chesapeake Bay from an ecosystem perspective. Designed for non-science majors, it will acquaint students with the Bay's watershed, its physical environment, and its living organisms, with an emphasis on the connections between these factors. Understanding the relationships between physical, chemical and biological processes will equip students to comprehend and appreciate the remarkable productivity of our estuary, as well as provide them with the knowledge needed to protect the Bay. Course not acceptable toward major requirements in the College of Chemistry and Life Sciences.   </t>
  </si>
  <si>
    <t xml:space="preserve">The diversity, structure and function of organisms as understood from the perspective of their common physicochemical principles and unique evolutionary histories.         </t>
  </si>
  <si>
    <t xml:space="preserve">Principles and mechanisms of heredity and gene expression. Considers plant, animal, and microbial organisms.          </t>
  </si>
  <si>
    <t xml:space="preserve">Fundamental concepts in morphology, physiology, genetics, immunology, ecology, and pathogenic microbiology. Applications of microbiology to medicine, the food industry and biotechnology.         </t>
  </si>
  <si>
    <t xml:space="preserve">Comparative study of the diversity of animal form and function, including analysis of structures and mechanisms which different organisms utilize to cope with similar requirements of life.         </t>
  </si>
  <si>
    <t xml:space="preserve">Lectures, seminars, mini-courses and other special instruction in various entomological subjects.          </t>
  </si>
  <si>
    <t xml:space="preserve">Biochemical and physiological mechanisms underlying cellular function. Properties of cells which make life possible and mechanisms by which cells provide energy, reproduce, and regulate and integrate with each other and their environment.        </t>
  </si>
  <si>
    <t xml:space="preserve">Introduction to the biology of mammals, including evolution, physiological, and behavioral specializations.          </t>
  </si>
  <si>
    <t xml:space="preserve">Lab and field techniques for the study of mammals, focusing on their identification, anatomy, histology, spatial distribution, ecology, and behavior.         </t>
  </si>
  <si>
    <t xml:space="preserve">An overview of the biology, evolution and diversity of insects and their relatives. Insect morphology, physiology, behavior and ecology; the impact of insects on humanity and the management of pest insect populations; assembly of an insect collection is required.        </t>
  </si>
  <si>
    <t xml:space="preserve">Lectures, seminars, mini-courses and other special instruction in various biological subjects.          </t>
  </si>
  <si>
    <t xml:space="preserve">The biology of the reproductive system with emphasis on mammals and, in particular, on human reproduction. Hormone actions, sperm production, ovulation, sexual differentiation, sexual behavior, contraception, pregnancy, lactation, maternal behavior, and menopause.        </t>
  </si>
  <si>
    <t xml:space="preserve">Presentation and discussion of special subjects in the field of cell biology and molecular genetics. A maximum of three credit hours of BSCI 348 may be applied to major.         </t>
  </si>
  <si>
    <t xml:space="preserve">Study of animal behavior with emphasis on its evolution and function. Topics include genetic basis of behavior, communication, aggression, foraging, cooperation, mate selection, and relevance for conservation.         </t>
  </si>
  <si>
    <t xml:space="preserve">Basic principles of population, community, and ecosystem ecology. Use of these principles to predict possible consequences of human-caused changes in the environment and to understand the level of uncertainty of those predictions.        </t>
  </si>
  <si>
    <t xml:space="preserve">An examination of the biology of higher plants in dune and marsh ecosystems.          </t>
  </si>
  <si>
    <t xml:space="preserve">Ecology, evolutionary biology, and paleontology will be applied to the study of conservation, species invasions, and extinction.          </t>
  </si>
  <si>
    <t xml:space="preserve">How biological diversity affects the stability and economic viability of agriculture, urban landscapes, and other managed resources and what actions can be taken to reduce losses.         </t>
  </si>
  <si>
    <t xml:space="preserve">Understanding evolutionary processes in a natural and human environment, including adaption; DNA sequence, protein, and genome evolution; evolution of developmental mechanisms; mechanisms of evolutionary change (mutation, natural selection, drift); epidemiology; coevolution and biological control; speciation; comparative methods; extinction and conservation; human evolution.      </t>
  </si>
  <si>
    <t xml:space="preserve">Consideration of the major groups of organisms associated with the Chesapeake Bay and current issues that determine humans' present and future uses for the Chesapeake and its biota.         </t>
  </si>
  <si>
    <t xml:space="preserve">Required seminar for all students participating in departmental honors research program.          </t>
  </si>
  <si>
    <t xml:space="preserve">This course is arranged to provide qualified majors an opportunity to pursue research problems under the supervision of a member of the department.         </t>
  </si>
  <si>
    <t xml:space="preserve">Student should consult program guidelines. Research project carried out under guidance of faculty advisor.          </t>
  </si>
  <si>
    <t xml:space="preserve">Computational methods for the study of biological sequence data in comparative biology and evolution. Analysis of genome content and organization. Database searching, pairwise and multiple sequence alignment, phylogenetic methods, pattern recognition, and functional inference. Functional and comparative genomics approaches.       </t>
  </si>
  <si>
    <t xml:space="preserve">Credit to be determined by the department. Should be taken during the junior year. Investigations of assigned entomological problems. No more than 4 credit hours of BSCI389 may be applied to the 120 credit hours needed for the Bachelor's degree.        </t>
  </si>
  <si>
    <t xml:space="preserve">An introduction to the natural history of vertebrates, their evolutionary history, patterns of geographic distribution, and systematics.         </t>
  </si>
  <si>
    <t xml:space="preserve">Field trips to observe vertebrates and to institutions where scientific research on vertebrates is being conducted.          </t>
  </si>
  <si>
    <t xml:space="preserve">A survey of extinct animals that have few, if any, direct living descendants. The principles governing the functional design of animals will be used to infer life styles for extinct, and frequently bizarre, organisms.        </t>
  </si>
  <si>
    <t xml:space="preserve">An overview of the techniques used in paleobiological reconstructions of extinct animals.          </t>
  </si>
  <si>
    <t xml:space="preserve">Comparative functional anatomy of vertebrates in the context of adaptation to their environments. The vertebrate body and its systems will be considered in terms of structure, physiology, evolution, and embryonic development.        </t>
  </si>
  <si>
    <t xml:space="preserve">Guided discussion of topics of current interest.           </t>
  </si>
  <si>
    <t xml:space="preserve">Research and/or integrated reading in biology under the direction and close supervision of a member of the faculty.          </t>
  </si>
  <si>
    <t xml:space="preserve">A laboratory research problem; required each semester during honors participation and culminating in an honors thesis.          </t>
  </si>
  <si>
    <t xml:space="preserve">An advanced genetics course emphasizing the molecular basis of gene structure and function in the context of modern approaches to the genetics of humans and model organisms.         </t>
  </si>
  <si>
    <t xml:space="preserve">A laboratory/lecture based course that covers the fundamentals of mutation, mobile genetic elements and transmission genetics of microbial organisms using both classical and molecular approaches.         </t>
  </si>
  <si>
    <t xml:space="preserve">An advanced course offering hands-on experience in performing recombinant DNA experiments. All current molecular biology techniques used for cloning prokaryotic genes, analyzing the gene products, and modifying the genes will be performed. Techniques include isolation of DNA, use of restriction enzymes; cloning procedures, PCR analysis, and Southern hybridizations. Lecture material focuses on interpretation of results generated in the laboratory.     </t>
  </si>
  <si>
    <t xml:space="preserve">Problem solving laboratory organized around extended projects that employ different approaches toward linking gene and function.          </t>
  </si>
  <si>
    <t xml:space="preserve">Approaches to human genetics and applications to biology and medicine: genetic basis of human disease, the human genome project, human genetic diversity and evolutionary genetics.         </t>
  </si>
  <si>
    <t xml:space="preserve">Current research in microbial pathogenesis and the molecular and cellular basis of bacterial disease. Comprehensive overview of the molecular basis of pathogenesis with a focus on model microbial systems to illustrate mechanisms of disease pathogenesis. Topics covered: how microorganisms attach to and enter cells; how host cells are damaged by microbial products; how the host responds to invasion; and host-pathogen evolution.     </t>
  </si>
  <si>
    <t xml:space="preserve">Molecular and biochemical bases of cellular organization and function in eukaryotes.          </t>
  </si>
  <si>
    <t xml:space="preserve">Molecular and biochemical basis of cellular organization and function in eukaryotes.          </t>
  </si>
  <si>
    <t xml:space="preserve">The immune system in health and disease. Presentation and analysis of the cellular and molecular processes that comprise the immune system.          </t>
  </si>
  <si>
    <t xml:space="preserve">Current techniques for assessment of immune status and evaluation of the immune response, including monoclonal antibody production, Western blotting, cytokine assays, ELISA and flow cytometry.         </t>
  </si>
  <si>
    <t xml:space="preserve">The role of bacteria and fungi in the diseases of humans with emphasis upon the differentiation and culture of microorganisms, types of disease, modes of disease transmission, prophylactic, therapeutic, and epidemiological aspects.        </t>
  </si>
  <si>
    <t xml:space="preserve">History, characteristic features of epidemiology; the important responsibilities of public health; vital statistics.          </t>
  </si>
  <si>
    <t xml:space="preserve">Quantitative aspects of biology and the use of mathematical descriptions of biological phenomena. The focus will be on membrane structure, transport, and bioenergetics.         </t>
  </si>
  <si>
    <t xml:space="preserve">Structural, functional and regulatory events and mechanisms that operate during development to produce an integrated, multicellular organism composed of a multitude of differentiated cell types.         </t>
  </si>
  <si>
    <t xml:space="preserve">Causes and consequences of neoplastic transformations at the biochemical and cellular levels.          </t>
  </si>
  <si>
    <t xml:space="preserve">A study of the microscopic anatomy, ultrastructure and histophysiology of tissues and organs of mammals.          </t>
  </si>
  <si>
    <t xml:space="preserve">Discussion of the physical and chemical nature of viruses, virus cultivation and assay methods, virus replication, viral diseases with emphasis on the oncogenic viruses, viral genetics, and characteristics of the major virus groups.        </t>
  </si>
  <si>
    <t xml:space="preserve">A study of the cardiovascular, hemopoietic, gastrointestinal, renal and respiratory systems. Chemical and endocrine regulation of physiological functions in mammals. Course does not count as an upper level lab for BIOL majors (see BSCI441).        </t>
  </si>
  <si>
    <t xml:space="preserve">Laboratory exercises in experimental mammalian physiology.           </t>
  </si>
  <si>
    <t xml:space="preserve">A survey of the general physiological activities of plants.           </t>
  </si>
  <si>
    <t xml:space="preserve">Microbial cellular and population growth. Fermentation metabolism, physiology of anaerobiosis, and energy conservation and transformation in bacterial membranes. Efficiency of energy utilization for growth. Membrane structure and transport. Bacterial chemotaxis. Regulation of bacterial chromosome replication, RNA and protein synthesis. Control of metabolic pathways.      </t>
  </si>
  <si>
    <t xml:space="preserve">Neural development, followed by sensory, motor and integrative system organization in the central nervous system.          </t>
  </si>
  <si>
    <t xml:space="preserve">Functions and the functioning of the endocrine glands of animals with special reference to the vertebrates.          </t>
  </si>
  <si>
    <t xml:space="preserve">Mechanistic and quantitative aspects of chemical and physical processes, including diffusion, ligand-receptor binding, DNA melting, sedimentation, redox reactions, kinetics, fluorescence, osmosis, and electrophoresis.        </t>
  </si>
  <si>
    <t xml:space="preserve">The cellular and molecular basis of nervous system function.           </t>
  </si>
  <si>
    <t xml:space="preserve">Grade of C (2.0) required in all course pre-requisites. Basic neuroanatomical techniques, intracellular and extracellular recordings of electrical potentials from nerve and muscle.         </t>
  </si>
  <si>
    <t xml:space="preserve">The dynamics of populations as affected by environmental factors with special emphasis on the structure and composition of natural plant communities, both terrestrial and aquatic.         </t>
  </si>
  <si>
    <t xml:space="preserve">Two or three field trips per semester. The application of field and experimental methods to the qualitative and quantitative study of vegetation and ecosystems.         </t>
  </si>
  <si>
    <t xml:space="preserve">Theory of population growth and regulation, life tables, and theory of competition and predation, evolution in ecological settings, community structure and dynamics.         </t>
  </si>
  <si>
    <t xml:space="preserve">Laboratory and field exercises involving problems of contemporary ecological interest; population density regulation, community structure, and spatial pattern diversity in both terrestrial and aquatic systems.         </t>
  </si>
  <si>
    <t xml:space="preserve">Interaction of microorganisms with the environment, other microorganisms and with higher organisms. Roles of microorganisms in the biosphere. Microorganisms and current environmental problems.         </t>
  </si>
  <si>
    <t xml:space="preserve">How natural and social environments shape individual behavior. The influence of evolution on patterns of individual adaptation. Use of the evolutionary paradigm to investigate specific problems in animal and human behavior.        </t>
  </si>
  <si>
    <t xml:space="preserve">Biology and ecology of freshwater invertebrates in lotic and lentic habitats, their adaptation to aquatic life, their function in aquatic ecosystems, and their relationship to environmental deterioration. Laboratory will include field trips, demonstrations, and identifications.       </t>
  </si>
  <si>
    <t xml:space="preserve">Concepts and experimental tools for understanding the process of evolution, including how genetic and ecological factors combine to produce adaptive evolution, measuring genetic variability and natural selection in contemporary populations, predicting evolutionary possibilities and understanding evolutionary constraints.       </t>
  </si>
  <si>
    <t xml:space="preserve">Patterns of DNA sequence variation within and between species, caused by nucleotide changes and the movement of transposable elements. Theories of molecular evolution, such as the neutral theory. Molecular clock' hypothesis: its importance as a practical empirical tool in molecular genetics and systematics and its theoretical foundation.       </t>
  </si>
  <si>
    <t xml:space="preserve">Courses in evolution and animal behavior are strongly recommended. A detailed analysis of the evolutionary ecology of marine invertebrates; emphasis on testing of theories and on current literature.         </t>
  </si>
  <si>
    <t xml:space="preserve">Mathematical methods for analyzing deterministic and stochastic biological processes from a variety of areas (including population and evolutionary biology, neurobiology, physiology and morphogenesis). Qualitative aspects of dynamical systems which are usually given as difference or differential equations. The computer program Mathematica will be used to obtain the numerical solutions of these equations.      </t>
  </si>
  <si>
    <t xml:space="preserve">Survey of the morphological, systematic and physiological diversity of the phylum Arthropoda.          </t>
  </si>
  <si>
    <t xml:space="preserve">The techniques of collecting insects in the field and their classification into the latest hierarchical scheme. Field trips will visit habitats throughout the state. An insect collection is required.         </t>
  </si>
  <si>
    <t xml:space="preserve">A study of the morphology, taxonomy, biology and control of the arthropod parasites and disease vectors of man and animals. The ecology and behavior of vectors in relation to disease transmission will be emphasized.        </t>
  </si>
  <si>
    <t xml:space="preserve">Basic conceptual treatment of free-living and parasitic protozoan functional morphology, life history, and systematics. The laboratory will stress observations of protozoa, living and stained, collected from diverse habits.        </t>
  </si>
  <si>
    <t xml:space="preserve">A study of plants important to humans that have medicinal or poisonous properties. Emphasis on plant source, plant description, the active agent and its beneficial or detrimental physiological action and effects.        </t>
  </si>
  <si>
    <t xml:space="preserve">Theoretical, conceptual and applied aspects of the ecological interactions between plants and animals.          </t>
  </si>
  <si>
    <t xml:space="preserve">Introduction to the administration of criminal justice in a democratic society, with emphasis on the theoretical and historical development of law enforcement. The principles of organization and administration for law enforcement; functions and specific activities; planning and research; public relations; personnel and training; inspection and control; direction; policy formulation.      </t>
  </si>
  <si>
    <t xml:space="preserve">Criminal behavior and the methods of its study; causation; typologies of criminal acts and offenders; punishment, correction and incapacitation; prevention of crime.         </t>
  </si>
  <si>
    <t xml:space="preserve">Contemporary and emerging crimes and the response to them by criminal justice agencies. Emphasis is on the emergence of new forms of crimes or criminals.         </t>
  </si>
  <si>
    <t xml:space="preserve">Introduction to descriptive and inferential statistics, graphical techniques, and the computer analysis of criminology and criminal justice data. Basic procedures of hypothesis testing, correlation and regression analysis, and the analysis of continuous and binary dependent variables. Emphasis upon the examination of research problems and issues in criminology and criminal justice.      </t>
  </si>
  <si>
    <t xml:space="preserve">Law as one of the methods of social control. Criminal law: its nature, sources and types; theories and historical developments. Behavioral and legal aspects of criminal acts. Classification and analysis of selected criminal offenses.        </t>
  </si>
  <si>
    <t xml:space="preserve">General principles and theories of criminal procedure. Due process. Arrest, search and seizure. Recent developments. Study and evaluation of evidence and proof.         </t>
  </si>
  <si>
    <t xml:space="preserve">An analysis of recent developments in criminal law and their implications for criminal justice systems and research. Focus will be on Supreme Court decisions and legislative initiatives.         </t>
  </si>
  <si>
    <t xml:space="preserve">Introduction to the formulation of research questions covering crime and justice, research designs, data collection, and interpretation and reporting in criminological and justice-system settings.         </t>
  </si>
  <si>
    <t xml:space="preserve">An introduction to modern methods used in detection, investigation, and solution of crime. Students will be taught basic and advanced investigative techniques utilized by law enforcement agencies. Analysis of actual cases will be used to demonstrate practical uses of these techniques.       </t>
  </si>
  <si>
    <t xml:space="preserve">An introduction to modern methods used in the detection, investigation and solution of crimes. Practical analysis of evidence in a crime laboratory, including fingerprints and other impressions, firearms ID and ballistics, hairs and fibers, document examination, and use of polygraph.       </t>
  </si>
  <si>
    <t xml:space="preserve">Topics may include career criminals, prison overcrowding, prediction, ecological studies of crimes, family and delinquency, entrepreneurship in criminal justice and criminology, and similar criminological problems.        </t>
  </si>
  <si>
    <t xml:space="preserve">In-depth examination of selected topics.  Criminal responsibility. Socio-legal policy alternatives with regard to deviance. Law enforcement procedures for civil law and similar legal problems. Admissibility of evidence. Representation. Indigent's right to counsel.        </t>
  </si>
  <si>
    <t xml:space="preserve">This course is designed to assist criminology and criminal justice students explore career opportunities. Topics will include: graduate school, law school, career opportunities in federal, state, local, and public agencies, resume writing, and internships.        </t>
  </si>
  <si>
    <t xml:space="preserve">An introduction to concepts of organization and management as these relate to law enforcement. Principles of structure, process, policy and procedure, communication and authority, division of work and organizational controls. Human element in the organization. Informal interaction and bureaucracy.       </t>
  </si>
  <si>
    <t xml:space="preserve">Juvenile delinquency in relation to the general problem of crime; analysis of factors underlying juvenile delinquency; treatment and prevention; organization and social responsibility of law enforcement.         </t>
  </si>
  <si>
    <t xml:space="preserve">An analysis of the role of criminal justice in the control of drug use and abuse.          </t>
  </si>
  <si>
    <t xml:space="preserve">The origins of contemporary private security systems. Organization and management of industrial and retail protective units.          </t>
  </si>
  <si>
    <t xml:space="preserve">Supervised field training in public or private social agencies. Group meetings, individual conferences and written program reports.          </t>
  </si>
  <si>
    <t xml:space="preserve">Overview of the history and theory of victimology.  Analysis of victimization patterns with special emphasis on types of victims and crimes. The interaction between victims of crime and the criminal justice system with respect to the role of the victim and the services offered to the victim.       </t>
  </si>
  <si>
    <t xml:space="preserve">Role and treatment of racial/ethnic minorities in the criminal justice system. Course will provide students with historical and theoretical framework for understanding this dynamic.         </t>
  </si>
  <si>
    <t xml:space="preserve">Designed for the needs of honor students in criminology and criminal justice.          </t>
  </si>
  <si>
    <t xml:space="preserve">Supervised, structured and focused field training in law enforcement agencies.          </t>
  </si>
  <si>
    <t xml:space="preserve">Integrated reading or research under direction and supervision of a faculty member.          </t>
  </si>
  <si>
    <t xml:space="preserve">Criminal courts in the United States at all levels; judges, prosecutors, defenders, clerks, court administrators, and the nature of their jobs; problems facing courts and prosecutors today and problems of administration; reforms.        </t>
  </si>
  <si>
    <t xml:space="preserve">A review of the law of criminal corrections from sentencing to final release or release on parole.  Probation, punishments, special treatments for special offenders, parole and pardon, and the prisoner's civil rights are also examined.        </t>
  </si>
  <si>
    <t xml:space="preserve">The structuring of manpower, material, and systems to accomplish the major goals of social control. Personnel and systems management. Political controls and limitations on authority and jurisdiction.         </t>
  </si>
  <si>
    <t xml:space="preserve">Methods and programs in prevention of crime and delinquency.           </t>
  </si>
  <si>
    <t xml:space="preserve">Processes and methods used to modify criminal and delinquent behavior.           </t>
  </si>
  <si>
    <t xml:space="preserve">Definition, detection, prosecution, sentencing and impact of white collar and organized crime. Special consideration given to the role of federal law and enforcement practices.         </t>
  </si>
  <si>
    <t xml:space="preserve">Brief historical overview of criminological theory up to the 50's. Deviance. Labeling. Typologies. Most recent research in criminalistic subcultures and middle class delinquency. Recent proposals for "decriminalization".        </t>
  </si>
  <si>
    <t xml:space="preserve">An examination of conceptual and practical issues related to planned change in criminal justice. Emphasis on the development of innovative ideas using a research and development approach to change.         </t>
  </si>
  <si>
    <t xml:space="preserve">An examination of conceptual and practical issues related to planned change in criminal justice. Emphasis on change strategies and tactics which are appropriate for criminal justice personnel in entry level positions.        </t>
  </si>
  <si>
    <t xml:space="preserve">Comparison of law and criminal justice systems in different countries. Special emphasis on the methods of comparative legal analysis, international cooperation in criminal justice, and crime and development.        </t>
  </si>
  <si>
    <t xml:space="preserve">Biological, environmental, and personality factors which influence criminal behaviors. Biophysiology and crime, stress and crime, maladjustment patterns, psychoses, personality disorders, aggression and violent crime, sex-motivated crime and sexual deviations, alcohol and drug abuse, and criminal behavior.       </t>
  </si>
  <si>
    <t xml:space="preserve">An advanced course for students desiring to focus on specific concerns in the study of private security organizations; business intelligence and espionage; vulnerability and criticality analyses in physical security; transportation, banking, hospital and military security problems; uniformed security forces; national defense information; and others.      </t>
  </si>
  <si>
    <t xml:space="preserve">Topics of special interest to advanced undergraduates in criminology and criminal justice. Offered in response to student request and faculty interest.         </t>
  </si>
  <si>
    <t xml:space="preserve">An overview of the Periodic Table, inorganic substances, ionic and covalent bonding, bulk properties of materials, chemical equilibrium, and quantitative chemistry. CHEM131 is the first course in a four-semester sequence for students majoring in the sciences, other than Chemistry and Biochemistry majors.       </t>
  </si>
  <si>
    <t xml:space="preserve">Introduction to the quanitification of chemical substances, including the concept of the mole and chemical stoichiometry. Additional work involves the synthesis of ionic substances and their qualitative characterization. Must be taken concurrently with CHEM131.        </t>
  </si>
  <si>
    <t xml:space="preserve">The chemistry of carbon: aliphatic compounds, aromatic compounds, stereochemistry, arenes, halides, alcohols, esters and spectroscopy.          </t>
  </si>
  <si>
    <t xml:space="preserve">Provides experience in developing some basic laboratory techniques, recrystallizaton, distillation, extraction, chromatography.          </t>
  </si>
  <si>
    <t xml:space="preserve">A continuation of CHEM231 with emphasis on molecular structure; substitution reactions; carbonium ions; aromaticity; synthetic processes; macromolecules.         </t>
  </si>
  <si>
    <t xml:space="preserve">Synthetic organic chemistry through functional group manipulation, introduction to instrumentation essential to analysis and structure elucidation.         </t>
  </si>
  <si>
    <t xml:space="preserve">An introduction to the physical aspects of chemistry; chemical kinetics, thermodynamics and electrochemistry in the context of current chemistry research.         </t>
  </si>
  <si>
    <t xml:space="preserve">An introduction to analytical chemistry with an emphasis on bio-analytical instrumentation and techniques.          </t>
  </si>
  <si>
    <t xml:space="preserve">Introduces economic models of the behavior of individual consumers and business firms, problems of international trade, the distribution of income, policies for eliminating poverty and discrimination, the problems of environmental pollution, and the impact of different market structures upon economic activity.       </t>
  </si>
  <si>
    <t xml:space="preserve">An introduction to the problems of unemployment, inflation, and economic growth. Emphasis on roles of monetary and fiscal policy in the conduct of macroeconomic policy.         </t>
  </si>
  <si>
    <t xml:space="preserve">Analysis of the determination of national income, employment, and price levels. Discussion of consumption, investment, inflation, and government fiscal and monetary policy.         </t>
  </si>
  <si>
    <t xml:space="preserve">Analysis of the theories of consumer behavior and of the firm, market systems, distribution theory and the role of externalities.          </t>
  </si>
  <si>
    <t xml:space="preserve">Economic concepts are used to analyze various aspects of the founding and early history of the U.S., including the British settlement of the North American colonies, the economics of the American Revolutionary war, the writing of the Constitution, the development of financial markets, policies on public lands and the spread of western agriculture, slavery, banking, and early industrialization.      </t>
  </si>
  <si>
    <t xml:space="preserve">Topics include: the economics of the Civil War, the performance of southern agriculture in the late 19th century, the rise of large corporations, industrialization, the development of financial markets, the creation of the Federal Reserve Board, the economics of the Great Depression and the New Deal, the economic impact of World War II, and the rise of the modern service economy in the late 20th century.      </t>
  </si>
  <si>
    <t xml:space="preserve">Study abroad in the economic history, institutional development, and recent economic policy problems of selected areas.          </t>
  </si>
  <si>
    <t xml:space="preserve">Analysis of the economic and social characteristics of underdeveloped areas. Recent theories of economic development, obstacles to development, policies and planning for development.         </t>
  </si>
  <si>
    <t xml:space="preserve">Introduction to the use of statistics in economics. Topics include: Probability, random variables and their distributions, sampling theory, estimation, hypothesis testing, analysis of variance, regression analysis and correlation.        </t>
  </si>
  <si>
    <t xml:space="preserve">Analysis of macroeconomic behavior and policy with emphasis on theoretical rigor. Topics include the determinants of economic growth, unemployment, inflation, and international economic flows.         </t>
  </si>
  <si>
    <t xml:space="preserve">Analysis of economic decision-making by individual buyers and sellers, and resulting market outcomes, with emphasis on theoretical rigor. The efficient properties of perfect competition are examined, followed by consideration of market power, externalities, and asysmetric information.       </t>
  </si>
  <si>
    <t xml:space="preserve">The causes of the persistence of low income groups; the relationship of poverty to technological change, to economic growth, and to education and training; economic results of discrimination; proposed remedies for poverty and discrimination.        </t>
  </si>
  <si>
    <t xml:space="preserve">An introduction to the study of urban economics through the examination of current policy issues. Topics may include suburbanization of jobs and residences, housing and urban renewal, urban transportation, development of new towns, ghetto economic development, problems in services such as education and police.       </t>
  </si>
  <si>
    <t xml:space="preserve">Analysis of current economic problems and public policies. Inflation, unemployment, market power, government regulation, poverty and distribution of income, federal budget and tax policy, environment.         </t>
  </si>
  <si>
    <t xml:space="preserve">Relationship of the exchange process to the system of institutions and rules that society develops to carry out economic transactions. Topics covered include: Property rights; torts, negligence, and liability; contracts and exchanges; criminal control and enforcement; equity issues in the rule and market environment.       </t>
  </si>
  <si>
    <t xml:space="preserve">Analysis of basic economic issues related to the gambling industry. Topics will include: (i) structure and profitability of the gambling industry; (ii) public policy issues (distribution of the tax burden, addiction, government operation of lotteries); (iii) probabilistic and microeconomic elements of various games in play (lotteries, blackjack, keno, poker, sports gambling, etc) and related issues in strategic behavior; (iv) microeconomic similarities and distinctions between risky investment and gambling.    </t>
  </si>
  <si>
    <t xml:space="preserve">An analytical treatment of theories of labor markets. Marginal productivity theory of labor demand; allocation of time in household labor supply models; theory of human capital; earnings differentials; market structure and the efficiency of labor markets; the role of trade unions; discrimination; and unemployment.       </t>
  </si>
  <si>
    <t xml:space="preserve">An introductory course in expository writing.           </t>
  </si>
  <si>
    <t xml:space="preserve">Readings of authors, works, and genres, largely continental, in the early Western literary tradition. Readings such as selections from the Bible, Homer, Sophocles, Aeschylus, Sappho, Virgil, Ovid, Seneca, Augustine, Dante, medieval romance.        </t>
  </si>
  <si>
    <t xml:space="preserve">Readings of major authors, works, and genres, largely continental, in the late Western literary tradition. Readings may include Cervantes, Calderon, Moliere, Voltaire, Goethe, Dostoevsky, Ibsen, Chekhov, Flaubert, Sand, Camus, drama, the rise of the novel.        </t>
  </si>
  <si>
    <t xml:space="preserve">Reading of representative works. Genre, action, character, theme, language, and staging. Shakespeare's relation to Renaissance culture.          </t>
  </si>
  <si>
    <t xml:space="preserve">The themes of love, evil, adventure, heroism and others as they are revealed in the early English epic, romance and novel. Texts include Beowulf, Sir Gawain and the Green Knight, Othello, Robinson Crusoe, and others.        </t>
  </si>
  <si>
    <t xml:space="preserve">Surveys medieval and early modern literary works written in England. Readings may include Beowulf, Chaucer, Spenser, Mary Wroth, Milton; eighteenth-century satire, drama, novels.         </t>
  </si>
  <si>
    <t xml:space="preserve">Surveys the major literary movements of the period, from Romantic to Victorian to Modern. Such authors as Wordsworth, Keats, Bronte, Tennyson, Browning, Yeats, Joyce, Woolf.         </t>
  </si>
  <si>
    <t xml:space="preserve">Surveys American writing from the founding of the colonies through the Civil War. Authors such as Taylor, Cooper, Poe, Dickinson.          </t>
  </si>
  <si>
    <t xml:space="preserve">Surveys American writing from the Civil War through the Cold War. Authors such as Clemens, Frost, Hurston, Bellow.          </t>
  </si>
  <si>
    <t xml:space="preserve">A survey of Asian American literatures with an emphasis on recurrent themes and historical context.          </t>
  </si>
  <si>
    <t xml:space="preserve">A survey of African-American literature from the late 18th century to the present.          </t>
  </si>
  <si>
    <t xml:space="preserve">Authors, periods, and genres that reflect the diversity of African and African Diaspora cultures.          </t>
  </si>
  <si>
    <t xml:space="preserve">Readings in the novel, short story, poetry and drama.           </t>
  </si>
  <si>
    <t xml:space="preserve">Historical, formal, social questions about the genre. Readings drawn from a range of cultures and communities.          </t>
  </si>
  <si>
    <t xml:space="preserve">How poetry works. Focus on style, subject, rhythm, voice, technique and structure. Readings from a range of cultures and communities.          </t>
  </si>
  <si>
    <t xml:space="preserve">A survey of the basic literature of drama from the classical Greeks to modern times.          </t>
  </si>
  <si>
    <t xml:space="preserve">Images of women in literature by and about women.           </t>
  </si>
  <si>
    <t xml:space="preserve">Selected readings from narrative sections of the Hebrew Bible stressing the new literary approaches to the biblical text. In English; no knowledge of Hebrew required.         </t>
  </si>
  <si>
    <t xml:space="preserve">Readings of poetic and prophetic selections from the Hebrew Bible. Analysis of devices and their rhetorical effort. Comparison of biblical poetry with other poetry of the ancient near East. In English; no knowledge of Hebrew required.        </t>
  </si>
  <si>
    <t xml:space="preserve">A study of the pervasiveness of homoeroticism in literature from the Renaissance to the present. Emphasis on recurrent themes and motifs and the struggle to find voice within a context of stigma, suppression, and silence. Writers might include Shakespeare, Walt Whitman, Emily Dickinson, Oscar Wilde, Willa Cather, James Baldwin, Audre Lorde, Adrienne Rich.      </t>
  </si>
  <si>
    <t xml:space="preserve">Introduction to the myths of Europe, Asia, Oceania, the Middle East, Africa and North and South America.          </t>
  </si>
  <si>
    <t xml:space="preserve">Specifically designed for students interested in further study in the physical and biological sciences. Exposes students to the conventions of scientific prose in the genres of research articles and proposals. Students learn to accommodate scientific information to general audiences. Satisfies professional writing requirement.       </t>
  </si>
  <si>
    <t xml:space="preserve">An advanced composition course which emphasizes constructing written arguments accommodated to real audiences.          </t>
  </si>
  <si>
    <t xml:space="preserve">Conventions of legal writing and research. Students learn how to read and write about cases, statutes or other legislation; how to apply legal principles to fact scenarios; and how to present a written analysis for readers in the legal profession. Assignments may include the law-school application essay, case briefs, legal memos, and client letters. Satisfies professional writing requirement.      </t>
  </si>
  <si>
    <t xml:space="preserve">The writing of technical papers and reports.           </t>
  </si>
  <si>
    <t xml:space="preserve">Intensive practice in the forms of written communication common in the business world-letters, memos, short reports, and proposals. Principles of rhetoric and effective style.         </t>
  </si>
  <si>
    <t xml:space="preserve">Focus on accommodating technical material and empirical studies to lay audiences, and helping writers to achieve stylistic flexibility and correctness.         </t>
  </si>
  <si>
    <t xml:space="preserve">Professional writing courses that focus on the audiences, conventions, and genres of particular disciplines, professions, or organizations. Examples include writing for the arts, writing case studies and investigative reports, writing about economics, and writing for non-profit organizations.       </t>
  </si>
  <si>
    <t xml:space="preserve">Orienting new Gemstone students to the university and to the program through a variety of team building activities, resources, and skill exploration exercises. Students will also examine and discuss areas such as liberal education, diversity, service, arts, current events, academic integrity, and leadership style.       </t>
  </si>
  <si>
    <t xml:space="preserve">An introduction to the broad field of geography as it is applicable to the general education student. The course presents the basic rationale of variations in human occupancy of the earth and stresses geographic concepts relevant to understanding world, regional and local issues.        </t>
  </si>
  <si>
    <t xml:space="preserve">The geographic characteristics of conflict areas around the world. Issues common to international disputes such as: uneven access to resources, population pressures, religious differences and boundary disputes.        </t>
  </si>
  <si>
    <t>A unique experience in integrating physical, chemical, geological, and biological sciences with geographical, economic, sociological, and political knowledge skills toward a better understanding of global change.  Review of environmental science relating to weather and climate change, acid precipitation, ozone holes, global warming, and impacts on biology, agriculture, and human behavior.  Study of the natural, long- term variability of the global environment, and what influence mankind may have in perturbing it from its natural evolution.  Concepts of how physical, biological, and human behavioral systems interact, and the  repercussions which may follow human endeavors. The manner in which to approach decision and policy making related to global change.</t>
  </si>
  <si>
    <t xml:space="preserve">An introduction to the geographic characteristics of the development problems and prospects of developing countries. Spatial distribution of poverty, employment, migration and urban growth, agricultural productivity, rural development, policies and international trade. Portraits of selected developing countries.       </t>
  </si>
  <si>
    <t xml:space="preserve">Introduction to coastal environments, with emphasis on U.S. East Coast. Physical and ecological systems, beach processes, waves, currents, human impacts, coastal zone management and shoreline engineering. Case studies of coastal areas, including Ocean City, Maryland.        </t>
  </si>
  <si>
    <t xml:space="preserve">An introduction to the forces that affect the growth of cities in different parts of the world. Regional variations in city design and examples of great world cities. The impact of changing technologies, economic and social change on the evolution of the city. Current and emerging trends.       </t>
  </si>
  <si>
    <t xml:space="preserve">The location of forestry, mineral, energy, maritime and agricultural resources. Identification of resource rich and poor regions and international resource flows. U.S. consumption and production of resources. Emerging world trends.        </t>
  </si>
  <si>
    <t xml:space="preserve">An exploration of ways in which maps are produced, including how data are gathered using remote sensing, how data are analyzed in geographic information systems, and how data are presented in cartographic form. Development of skills in map reading, data interpretation and analysis, environmental analysis, and user-oriented presentations.       </t>
  </si>
  <si>
    <t xml:space="preserve">A laboratory course to accompany GEOG 170. Experience with maps as research tools; coordinate systems; projections; measurement of angles, directions, distance, area; topographic maps; map interpretation; symbolization; statistical mapping; spatial arrangement; and remote sensing.       </t>
  </si>
  <si>
    <t xml:space="preserve">A systematic introduction to the processes and associated forms of the atmosphere and earth's surfaces emphasizing the interaction between climatology, hydrology and geomorphology.         </t>
  </si>
  <si>
    <t xml:space="preserve">Introduction to what geographers do and how they do it. Systematic study of issues regarding social and cultural systems from a global to a local scale. Looks at the distribution of these variables and answers the question "Why here, and not there"?        </t>
  </si>
  <si>
    <t xml:space="preserve">The spatial characteristics of world and regional economic activities. Population patterns; technology and economic development; principles of spatial interactions in trade; transportation networks; the city as an employment generator; the location of industries and services; the production and trade of agricultural and energy products.       </t>
  </si>
  <si>
    <t xml:space="preserve">A laboratory course to accompany GEOG 201. Analysis of the components of the earth's energy balance using basic instrumentation; weather map interpretation; soil analysis; the application of map and air photo interpretation techniques to landform analysis.        </t>
  </si>
  <si>
    <t xml:space="preserve">Introduction to the basic methods and techniques employed in human geography.          </t>
  </si>
  <si>
    <t xml:space="preserve">An introductory course dealing with special topics in geography.           </t>
  </si>
  <si>
    <t xml:space="preserve">Principles of managing scarce resources in a world where everyone faces tradeoffs across both time and space. Focuses on the relationship between globalization processes and changing patterns of locational advantages, production, trade, population, socioeconomic and environmental grace and sustainability.       </t>
  </si>
  <si>
    <t xml:space="preserve">A practical introduction to data sources and measurement, descriptive statistics, data collection, sampling and questionnaire design, field techniques, map use, computer use and data presentation.         </t>
  </si>
  <si>
    <t xml:space="preserve">Essentials in the quantitative analysis of spatial and other data, with a particular emphasis on statistics and programming. Topics include data display, data description and summary, statistical inference and significance tests, analysis of variance, correlation, regression, and some advanced concepts, such as matrix methods, principal component analysis, and spatial statistics. Students will develop expertise in data analysis using advanced statistical software.     </t>
  </si>
  <si>
    <t xml:space="preserve">The physical environment, natural resources, and population in relation to agriculture, industry, transport, and trade in the State of Maryland and adjacent areas.         </t>
  </si>
  <si>
    <t xml:space="preserve">The two countries as functioning geographic systems with important differences and key linkages. An examination of the cultural, environmental, and economic components and their spatial variation. Attention to the role of regions in national economies.        </t>
  </si>
  <si>
    <t xml:space="preserve">A geography of Latin America and the Caribbean in the contemporary world: political and cultural regions, population and resource distribution, historical development, current levels of economic and social well-being, urbanization, development policies, migration trends, physical features and climates.       </t>
  </si>
  <si>
    <t xml:space="preserve">The physical framework, broad economic and historical trends, cultural patterns, and regional diversification of Mexico, Central America, the West Indies.         </t>
  </si>
  <si>
    <t xml:space="preserve">The geographical diversity of modern Europe from landscape and regional perspectives. The diverse features of Europe's physical environment and resource base, and their integration into the demographic, economic, social and political patterns of the continent's major geographic regions.       </t>
  </si>
  <si>
    <t xml:space="preserve">Russia and the Commonwealth States as a functioning geographic system: its ethnic and cultural diversity, historical development, resource base, and economic regions. The characteristics of the relationship existing between Russia and the Commonwealth States.        </t>
  </si>
  <si>
    <t xml:space="preserve">A geography of sub-Saharan Africa: physical features, climates, political and cultural regions. Population and resource distribution, current levels of economic and social well-being, urbanization development policies, projects and constraints, and migration trends.        </t>
  </si>
  <si>
    <t xml:space="preserve">Methods of regional analysis and area studies applied to the Indian Subcontinent, including India, Pakistan, Bangladesh, Sri Lanka and adjacent nations. Locational significance of the natural environment, historical and cross-cultural processes, languages and religion, the economy and government, population, archaeology, urbanization and development.      </t>
  </si>
  <si>
    <t xml:space="preserve">Selected topics in regional geography.           </t>
  </si>
  <si>
    <t xml:space="preserve">Impact of humans through ideas and technology on the evolution of geographic landscapes. Major themes in the relationships between cultures and environments.         </t>
  </si>
  <si>
    <t xml:space="preserve">Introduction to global-scale interrelationship between human beings and the environment. The development of global issues including but not limited to the environment, food, energy, technology, population, and policy.        </t>
  </si>
  <si>
    <t xml:space="preserve">Development of the American city from the early 19th century to the present. The internal structure of contemporary metropolitan areas, the spatial arrangement of residential, commercial, and other activities. Washington, D.C. and Baltimore examples.        </t>
  </si>
  <si>
    <t xml:space="preserve">Survey of landform types and role of processes in their generation. Frequency of occurrence and implications for land utilization. Emphasis on coastal, fluvial, and glacial landforms in different environmental settings. Landform regions of Maryland.        </t>
  </si>
  <si>
    <t xml:space="preserve">The principles of biogeography, including the patterns, processes and distributions of living organisms from local to global scales, aspects of ecophysiology, population and community ecology and evolutionary biology. Spatial processes in the biosphere will be covered.        </t>
  </si>
  <si>
    <t xml:space="preserve">The geographic aspects of climate with emphasis on energy-moisture budgets, steady-state and non steady-state climatology, and climatic variations at both macro-and micro-scales.         </t>
  </si>
  <si>
    <t>The Earth System operates through some fundamental cycles such as water, energy, and the Carbon Cycle. This course will build on GEOL/GEOG/AOSC123 starting with concept of feedbacks within the Earth System, global energy balance and the Greenhouse Effect. A brief introduction to the atmospheric and oceanic circulation will lead to the water cycle connecting the land, ocean, and atmosphere to the Earth System. Introduction to the Global carbon, nitrogen, and sulfur cycles will be followed by the concept of long-term climate regulation and short-term climate variability. The concepts of cycles, feedbacks,  forcings, and responses in the Earth System will be applied to Global Warming and Ozone Depletion.</t>
  </si>
  <si>
    <t xml:space="preserve">Lecture and laboratory learning each week. Techniques and problems of compilation, symbolization, design and construction of special purpose maps. Emphasis on the methods of improving map design based on the organization of map components and the proper selection of symbols.        </t>
  </si>
  <si>
    <t xml:space="preserve">Principles of cartographic database, earth-map relations, map design, symbolization and color usage.  Practical skills of making different thematic maps using simple software packages.         </t>
  </si>
  <si>
    <t xml:space="preserve">Principles of remote sensing in relation to photographic, thermal infrared and radar imaging. Methods of obtaining quantitative information from remotely-sensed images. Interpretation of remotely-sensed images emphasizing the study of spatial and environmental relationships.       </t>
  </si>
  <si>
    <t xml:space="preserve">Characteristics and organization of geographic data; creation and use of digital geospatial databases; metadata; spatial data models for thematic mapping and map analysis; use of geographic information system in society, government, and business.  Practical training with use of advanced software and geographic databases.       </t>
  </si>
  <si>
    <t xml:space="preserve">Principles of cartographic database, earth-map relations, map design, symbolization and color usage. Practical skills of making different thematic maps using simple software packages.         </t>
  </si>
  <si>
    <t xml:space="preserve">Prerequisite: GEOG 305. Inferential statistics applicable to geographic problems including probability, sampling, point and interval estimates, tests of hypotheses, correlation, regression, analysis of frequencies and proportions, and analysis of variance. The application of these to problem-solving in geography.       </t>
  </si>
  <si>
    <t xml:space="preserve">Training in geographic field methods and techniques. Field observation of land use in selected rural and urban areas in Maryland and adjacent areas.         </t>
  </si>
  <si>
    <t xml:space="preserve">Supervised field training to provide career experience. Introduction to professional level activities, demands, opportunities. Placement at a public agency, non-profit organization, or private firm. Participation requires application to the internship advisor in preceding semester.        </t>
  </si>
  <si>
    <t xml:space="preserve">Supervised field training to provide career experience. Introduction to professional-level activities, demands, opportunities. Placement at a public agency, nonprofit organization, or private firm. Participation requires application to the internship advisor in preceding semester.        </t>
  </si>
  <si>
    <t xml:space="preserve">First course in the departmental honors sequence. Student development of a potential research topic under the guidance of a faculty advisor, culminating in a written and oral presentation of a research proposal.         </t>
  </si>
  <si>
    <t xml:space="preserve">Second course in the departmental honors sequence. Student research under the auspices of a faculty advisor, culminating in a research paper to be defended orally before the geography honors committee.         </t>
  </si>
  <si>
    <t xml:space="preserve">Second course in departmental honors sequence. Student research under the auspices of a faculty advisor, culminating in a research paper to be defended orally before the geography honors committee.         </t>
  </si>
  <si>
    <t xml:space="preserve">An examination of the contemporary patterns of American and Canadian life from a regional viewpoint. Major topics include: the significance of the physical environment, resource use, the political framework, economic activities, demographic and socio-cultural characteristics, regional identification, and regional problems.       </t>
  </si>
  <si>
    <t xml:space="preserve">An analysis of the physical environment, natural resources, and population in relation to agriculture, industry, transport, and trade in the State of Maryland and adjacent areas.         </t>
  </si>
  <si>
    <t xml:space="preserve">An analysis of the changing geography of the U.S. And Canada from pre-Columbian times to the end of the 18th century. Emphasis on areal variations and changes in the settlements and economies of Indian and colonial populations. Areal specialization and the changing patterns of agriculture, industry, trade, and transportation. Population growth, composition and interior expansion. Regionalization.      </t>
  </si>
  <si>
    <t xml:space="preserve">An analysis of the changing geography of the U.S. And Canada from 1800 to the 1920's. Emphasis on the settlement expansion and socioeconomic development of the U.S., And comparisons with Canadian experience. Immigration, economic activities, industrialization, transportation and urbanization.       </t>
  </si>
  <si>
    <t xml:space="preserve">Development of the Washington, D.C. area from its origin as the Federal Capital to its role as a major metropolitan area. The geographic setting, the L'Enfant Plan and its modification, the federal government role, residential and commercial structure. The growth of Washington's suburbs.       </t>
  </si>
  <si>
    <t xml:space="preserve">An analysis of the changing geography of the U. S. and Canada from 1800 to the 1920's. The settlement, expansion and socio-economic development of the U. S., and comparisons with the Canadian experience. Immigration, economic activities, industrialization, transportation and urbanization.       </t>
  </si>
  <si>
    <t xml:space="preserve">Analysis of the changing geography of the U.S. and Canada from the Colonial Period to the 1920's. The settlement, expansion and socioeconomic development of the U.S., and comparisons with the Canadian experience. Immigration, economic activities, industrialization, transportation, urbanization and regionalization.       </t>
  </si>
  <si>
    <t xml:space="preserve">The effect of energy resource utilization on the physical environment including land use, air and water quality, and solid waste generation. Recent laws designed to reduce environmental impacts are reviewed. Also included are the physical consequences of alternative energy technologies.       </t>
  </si>
  <si>
    <t xml:space="preserve">The social, economic, political and cultural geography of the countries of the Iberian peninsula and Latin America in the past with concentration on specific time periods of special significance in the development of these countries.        </t>
  </si>
  <si>
    <t xml:space="preserve">The issues of climate change and land use change as two interlinked global and regional environmental issues and their implications for society and resource use are explored.         </t>
  </si>
  <si>
    <t xml:space="preserve">The impact of European overseas expansion on Africa, Asia and Australasia during the 19th and early 20th centuries. Settlement patterns and territorial organization. Cultural and demographic change. Economic organization of space.        </t>
  </si>
  <si>
    <t xml:space="preserve">Lecture and laboratory learning each week. A variable credit course that introduces field and laboratory analyses in environmental science. Individual learning contract are developed with instructor.         </t>
  </si>
  <si>
    <t xml:space="preserve">Impact of the human race through ideas and technology on the evolution of geographic landscapes. Major themes in the relationships between cultures and environments.         </t>
  </si>
  <si>
    <t xml:space="preserve">Basic issues concerning the natural history of humans from the perspective of the geographer. Basic components of selected behavioral and natural systems, their evolution and adaptation, and survival strategies.        </t>
  </si>
  <si>
    <t xml:space="preserve">The spatial characteristics of population distribution and growth, migration, fertility and mortality from a global perspective. Basic population-environmental relationships; carrying capacity, density, relationships to national development.        </t>
  </si>
  <si>
    <t xml:space="preserve">Geographical factors in the national power and international relations; an analysis of the role of geopolitics and geostrategy, with special reference to the current world scene.         </t>
  </si>
  <si>
    <t xml:space="preserve">Theories and procedures for determining the optimal location of industrial, commercial and public facilities. Techniques to evaluate location decisions. The provision of services within regions and metropolitan areas. Emerging trends.        </t>
  </si>
  <si>
    <t xml:space="preserve">Theories and procedures for determining the optimal location of industrial, commercial and public facilities. Techniques to evaluate location decisions. The provision of services with regions and metropolitan areas. Emerging trends.        </t>
  </si>
  <si>
    <t xml:space="preserve">The theory and practice of analyzing transportation networks, including modes, links, routes, flows and regions. Examples drawn from different transportation modes.         </t>
  </si>
  <si>
    <t xml:space="preserve">The contemporary urban system: towns, cities and metropolitan areas and their role as concentrations of social and economic activity. Patterns of land-use: residential, employment, commercial activity, manufacturing, and transportation. Explanatory and descriptive models. International comparisons.       </t>
  </si>
  <si>
    <t xml:space="preserve">Spatial patterns of personal travel, movement of goods, and public transit services in cities. Transportation and land use. Public policy issues; transportation access, energy use, and neighborhood disruption. Methods of data collection and analysis, travel demand surveys.        </t>
  </si>
  <si>
    <t xml:space="preserve">Selected topics in human geography.           </t>
  </si>
  <si>
    <t xml:space="preserve">A quantitative investigation of the fundamental geomorphic processes shaping modern landscapes, with emphasis on coastal, fluvial or glacial processes. Discussion of historical environments. Field, instrumentation and laboratory analyses.        </t>
  </si>
  <si>
    <t xml:space="preserve">Introduction to coastal oceanography, focusing on the physical, biological, and geological aspects of ocean areqs on the inner continental shelves. Wave, currents, and tidal dynamics of bays, open coast, estuaries, and deltas. Sedimentary environments of major coastal types. Ecology and biogeochemical relationships, including benthic and planktonic characteristics. Coastal evolution with sea level rise. Human impacts: eutrophication, modification of sedimentation. The coastal future: rising sea level, hypoxia, and increased storminess.    </t>
  </si>
  <si>
    <t xml:space="preserve">Biogeographical topics of global significance, including a consideration of measurement techniques, and both descriptive and mechanistic modeling. Topics may include: scale in biogeography, climate and vegetation, global carbon cycle, biodiversity, interannual variability in the biosphere, land cover, global biospheric responses to climate change, NASA's Mission to Planet Earth and Earth Observation System.      </t>
  </si>
  <si>
    <t xml:space="preserve">Quantitative investigations into the Earth's radiation balance, water cycle, and the interrelationship of climate and vegetation. Methodologies in climate research. Case studies related to global climatic change.        </t>
  </si>
  <si>
    <t xml:space="preserve">Components of earth's radiation balance and energy budgets: radiation, soil heat flux and the evaporation process. Measurement and estimation techniques. Practical applications of microclimatological theory and techniques.        </t>
  </si>
  <si>
    <t xml:space="preserve">Current Biogeographical topics of global significance, including a consideration of measurement techniques, and both descriptive and mechanistic modeling. Topics may include: scale in biogeography, climate  and vegetation, global carbon cycle, biodiversity, interannual variability in the biosphere, land cover, global biospheric responses to climate change, NASA's Mission to Planet Earth and Earth Observation System.     </t>
  </si>
  <si>
    <t xml:space="preserve">Lecture and laboratory learning each week. A variable credit course that introduces field and laboratory analyses in environmental science. Individual learning contracts are developed with instructor.         </t>
  </si>
  <si>
    <t xml:space="preserve">Geographical factors in national power and international relations; an analysis of the role of &lt;"geopolitics"&gt; and &lt;"geostrategy,"&gt; with special reference to the current world scene.         </t>
  </si>
  <si>
    <t xml:space="preserve">Basic issues concerning the natural history of man from the perspective of the geographer. Basic components of selected behavioral and natural systems their evolution and adaptation, and survival strategies.         </t>
  </si>
  <si>
    <t xml:space="preserve">Prerequisite: GEOG 202 or consent of instructor. Emphasis on the spatial characteristics of population distribution and growth, migration, fertility and mortality from a global perspective. Basic population-environmental relationships; carrying capacity, density, relationships to national development.       </t>
  </si>
  <si>
    <t xml:space="preserve">Origins of cities, followed by a study of elements of site and location with reference to cities. The patterns and functions of some major world cities will be analyzed. Theories of land use differentiation within cities will be appraised.        </t>
  </si>
  <si>
    <t xml:space="preserve">A socio-spatial approach to human interaction within the urban environments: ways people perceive, define, behave in, and structure world cities and metropolitan areas. Cultural and social differences define spatial patterns of social activities which further define distinctions in distribution and interaction of people and their social institutions.      </t>
  </si>
  <si>
    <t xml:space="preserve">The urbanization of the United States and Canada prior to 1920. The evolution of the urban system across each country and the spatial distribution of activities within cities. The process of industrialization and the concurrent structuring of residential patterns among ethnic groups.       </t>
  </si>
  <si>
    <t xml:space="preserve">A problems-oriented course for students with a background in urban geography using a discussion/lecture format. It will focus on a particular sub-field within urban geography each time it is taught taking advantage of the special interests of the instructor.        </t>
  </si>
  <si>
    <t xml:space="preserve">Prerequisite: GEOG 201 or 203. The nature of agricultural resources, the major types of agricultural exploitation in the world and the geographic conditions. Main problems of conservation.         </t>
  </si>
  <si>
    <t xml:space="preserve">Prerequisite: GEOG 202 or consent of instructor. Basic issues of human--environment interactions. Reactions of natural systems to human intervention. Examination of the geographic characteristics of enviromental disruptions.        </t>
  </si>
  <si>
    <t xml:space="preserve">Critical concepts in U.S. water resources management with emphasis on Federal fresh and surface water policy. Examination of water resources planning models, focusing on demand projections, prediction of water supply, and economic and environmental project evaluation.        </t>
  </si>
  <si>
    <t xml:space="preserve">Impact of human activities on the environment and resulting pollution problems. Characteristics and spatial aspects of air, water, and land resource problems. Federal legislation and planning techniques to reduce pollution.        </t>
  </si>
  <si>
    <t xml:space="preserve">The use and provision of energy in the developing countries and the environmental, economic, social and cultural factors which govern energy decisions at the regional, national, local, and household scale. Including some of the tools used in energy decision-making.        </t>
  </si>
  <si>
    <t xml:space="preserve">The distribution of transport routes on the earth's surface, patterns of transport routes, the adjustment of transport routes and media to conditions of the natural environment, population centers and their distribution.        </t>
  </si>
  <si>
    <t xml:space="preserve">Factors and trends in the geographic distribution of the manufacturing industries of the world, analyzed with reference to theories of industrial location.         </t>
  </si>
  <si>
    <t xml:space="preserve">Effects of energy resource utilization on the physical environment including land use, air and water quality, and solid waste generation. Recent laws and policies designed to reduce environmental impacts. Physical consequences of alternative energy technologies.        </t>
  </si>
  <si>
    <t xml:space="preserve">Impacts of technological improvements in land surveying and maps production of graphic and spatial images. The formation, expansion and diffusion of geographic information. Study of cartographic imagery as a changing form of communication.        </t>
  </si>
  <si>
    <t xml:space="preserve">Advanced topics and skills of computer map mapping using more sophisticated software package.  Map projection evaluation and selection, coordinate system conversion, techniques of quantitative thematic mapping, map design and generalization, hypermedia and animated cartography.  Emphasis on designing and making cartographically sound sophisticated thematic maps.      </t>
  </si>
  <si>
    <t xml:space="preserve">Digital image processing and analysis applied to satellite and aircraft land remote sensing data. Consideration is given to preprocessing steps including calibration and geo registration. Analysis methods include digital image exploration, feature extraction thematic classification, change detection, and biophysical characterization. One or more application examples may be reviewed.      </t>
  </si>
  <si>
    <t xml:space="preserve">Analytical uses of geographic information systems; data models for building geographic data bases; types of geographic data and spatial problems; practical experience using advanced software for thematic domains  such as terrain analysis, land suitability modeling, demographic analysis, and transportation studies.       </t>
  </si>
  <si>
    <t xml:space="preserve">Advanced skills of computer mapping using more sophisticated software packages. Map projection evaluation and selection, coordinate system conversion, techniques of quantitative thematic mapping, map design and generalization, hypermedia and animated cartography. Emphasis on designing and making cartographically sound sophisticated thematic maps.       </t>
  </si>
  <si>
    <t xml:space="preserve">An introduction to programming for geography. Introduces the concepts of computer programming as applied to Geography. Implementation language is Visual Basic.         </t>
  </si>
  <si>
    <t xml:space="preserve">Special topics in cartography and geographic information science           </t>
  </si>
  <si>
    <t xml:space="preserve">Use of numerical, digital data and pictoral images from aircraft and space vehicles. Image display and enhancement. Applications in resources management and environmental studies.         </t>
  </si>
  <si>
    <t xml:space="preserve">Advanced concepts in automated cartography. Computerized map projections and displays. Computer-assisted map design and symbolization.         </t>
  </si>
  <si>
    <t xml:space="preserve">The construction and use of computer-based information systems. The collection, manipulation and automated display of geographical data. Applications in areas such as resource management, political districting, terrain analysis, and community planning.        </t>
  </si>
  <si>
    <t xml:space="preserve">The PRIME computer system. Graphics terminals, digitizers, plotters. File creation and use (PRIMOS), software for statistical analysis (MINITAB), relational data base management system (INFO), digitizing (DIGSRF2), contour mapping (SURFACE II), mapping of census data (CHOROMAP), symbol mapping (GIMMS). Other computer facilities on campus.      </t>
  </si>
  <si>
    <t xml:space="preserve">Current biogeographical topics of global significance, including a consideration of measurement techniques, and both descriptive and mechanistic modeling. Topics may include: scale in biogeography, climate and vegetation, global carbon cycle, biodiversity, interannual variability in the biosphere, land cover, global biospheric responses to climate change, NASA's Mission to Planet Earth and Earth Observation System.     </t>
  </si>
  <si>
    <t xml:space="preserve">A comprehensive and systematic survey of geographic concepts designed exclusively for teachers. Focus on philosophy of geography in relation to social and physical sciences, the use of the primary tools of geography, source materials, and the problems of presenting geographic principles.       </t>
  </si>
  <si>
    <t xml:space="preserve">A ten-week resident summer institute at Goddard Space Flight Center for juniors, seniors and first-year graduate students interested in pursuing professional and leadership careers in aerospace-related fields. The national program includes research in a Goddard laboratory, field trips to NASA centers, and a combination of lectures and workshops on the mission, current activities and management of NASA. Students interested in the Academy will find information at http://nasa-academy.nasa.gov Application should be made by the end of January; sponsorship by an affiliated State Space Grant Consortium is customary, but not required.   </t>
  </si>
  <si>
    <t xml:space="preserve">Independent study under individual guidance.           </t>
  </si>
  <si>
    <t xml:space="preserve">Directed regional or systematic study involving several subfields of geography, including cartographic presentation, and usually requiring field work, and leading to an undergraduate thesis.         </t>
  </si>
  <si>
    <t xml:space="preserve">A study of the basic principles and concepts of political science.           </t>
  </si>
  <si>
    <t xml:space="preserve">A comprehensive study of national government in the United States.           </t>
  </si>
  <si>
    <t xml:space="preserve">A study of the major factors underlying international relations, the methods of conducting foreign relations, the foreign policies of the major powers, and the means of avoiding or alleviating international conflicts.        </t>
  </si>
  <si>
    <t xml:space="preserve">A study of the basis of law and its relationship with various contemporary institutions such as the courts, the legal profession, and society at large.         </t>
  </si>
  <si>
    <t xml:space="preserve">A study of the functioning and problems of state and local government in the United States, with illustrations from Maryland jurisdictions.          </t>
  </si>
  <si>
    <t xml:space="preserve">Complex nature of public policy making at the national level in the United States. Policy making will be described and analyzed in terms of major actors, relationships, and characteristics.         </t>
  </si>
  <si>
    <t xml:space="preserve">Political dimension of historical and contemporary racial cleavage in the United States with particular emphasis on the post World War II period.         </t>
  </si>
  <si>
    <t xml:space="preserve">An introduction to the comparative study of politics and governance, including the analytical frameworks for studies of politics and governmental institutions and a survey of the major types of European regimes.        </t>
  </si>
  <si>
    <t xml:space="preserve">The study of topics in public law.           </t>
  </si>
  <si>
    <t xml:space="preserve">The ethical problems implicit in public actions by individuals, groups, and government. Selected topics in contemporary political theory such as distribution, participation, and equality.         </t>
  </si>
  <si>
    <t xml:space="preserve">A study of the basic character, general principles and specific rules of international law, with emphasis on recent and contemporary trends in the field and its relation to other aspects of international affairs.        </t>
  </si>
  <si>
    <t xml:space="preserve">An exploration of the political and moral concerns involved in the use or threat of use of force in modern international affairs and diplomacy. Topics of intensive study include, among others, comparative and international laws governing terrorism and counter-terrorism, jus ad bellum, jus en bello, preemptive war, institutional legal processes for promoting the use of and enforcing international conflict resolution and arbitrary procedures to prevent or control international violence, and the roles of international courts in trials of war criminals and terrorists.   </t>
  </si>
  <si>
    <t xml:space="preserve">An introduction to private international law, defined as those substantive laws that a nation or nations have applied to private transactions involving transnational relationships. Private international law is often called the "conflict of laws" because it almost always arises to deal with the existence of a number of separate legal systems in the various states, each practicing their own 'municipal law' in ways that invariably raise real and potential conflicts requiring accommodation and cooperation.    </t>
  </si>
  <si>
    <t xml:space="preserve">Contemporary issues of military strategy and international security are covered, including: nuclear war, conventional (limited war), guerrilla insurgency, arms control, disarmament, moderation of war, defense policy processes, and defense economics.        </t>
  </si>
  <si>
    <t xml:space="preserve">A systematic inquiry into the general principles of the American constitutional system, with special reference to the role of the judiciary in the interpretation and enforcement of the federal constitution.        </t>
  </si>
  <si>
    <t xml:space="preserve">A study of civil rights in the American constitutional context, emphasizing freedom of religion, freedom of expression, minority discrimination, and the rights of defendants.         </t>
  </si>
  <si>
    <t xml:space="preserve">An examination of judicial organization in the United States at all levels of government, with some emphasis on legal reasoning, legal research and court procedures.         </t>
  </si>
  <si>
    <t xml:space="preserve">A political and legal examination of the constitutionally protected rights affecting racial minorities and of the constitutional power of the federal courts, congress, and the executive to define, protect and extend these rights.        </t>
  </si>
  <si>
    <t xml:space="preserve">Reading, writing, and research on topics in public law. Both substantive issues and methodological approaches will be considered.          </t>
  </si>
  <si>
    <t xml:space="preserve">An examination of administrative problems relating to public services, planning and coordination in a metropolitan environment.          </t>
  </si>
  <si>
    <t xml:space="preserve">A detailed survey of lawmaking and the legislative process, emphasizing the U.S. Congress and its members.          </t>
  </si>
  <si>
    <t xml:space="preserve">An examination of the U.S. presidency in historical and contemporary perspective: nomination and electoral politics and the president's place in policy-making, administration, and public opinion.         </t>
  </si>
  <si>
    <t xml:space="preserve">Reading, writing, and research on topics in American politics. Both substantive issues and methodological approaches will be considered.          </t>
  </si>
  <si>
    <t xml:space="preserve">History of the Jews in America from colonial times to the present. Emphasis on the waves of migration from Germany and Eastern Europe; the changing nature of the American Jewish community and its participation in American social, economic and political life.        </t>
  </si>
  <si>
    <t xml:space="preserve">Interpretation of select literature and art of the ancient Mediterranean world with a view to illuminating the antecedents of modern culture; religion and myth in the ancient near East; Greek philosophical, scientific, and literary invention; and the Roman tradition in politics and administration.       </t>
  </si>
  <si>
    <t xml:space="preserve">The development of Europe in the Middle Ages; the role of religious values in shaping new social, economic, and political institutions; medieval literature, art and architecture.         </t>
  </si>
  <si>
    <t xml:space="preserve">History of early modern Europe. Development of the national consciousness of European peoples. Evolution of state power and bureaucracy, economic institutions, art, literature, science and religion.        </t>
  </si>
  <si>
    <t xml:space="preserve">Evolution of modern nation states. Industrial-economic structure and demography. Emergence of modern secular society.          </t>
  </si>
  <si>
    <t xml:space="preserve">Introduction to society and culture in the Middle East since the advent of Islam: as a personal and communal faith; as artistic and literary highlights of intellectual and cultural life; and as the interplay between politics and religion under the major Islamic regimes.        </t>
  </si>
  <si>
    <t xml:space="preserve">History of Africa from earliest times to 1800. Topics of study include origins of African societies, Nile Valley civilization, medieval African states and societies, Islam, oral traditions, African slavery and the slave trade, and early African-European interactions.        </t>
  </si>
  <si>
    <t xml:space="preserve">The United States from colonial times to the end of the Civil War. Establishment and development of American institutions.          </t>
  </si>
  <si>
    <t xml:space="preserve">The United States from the end of the Civil War to the present. Economic, social, intellectual, and political developments. Rise of industry and emergence of the United States as a world power.         </t>
  </si>
  <si>
    <t xml:space="preserve">Major issues in the development of modern science. Specific examples of discoveries and theories from the viewpoint of theories of historical change, philosophies of science, and interaction of science with philosophy.        </t>
  </si>
  <si>
    <t xml:space="preserve">Key periods of change in science and technology; the causes and effects of these changes beginning with prehistory and ending with the current century.         </t>
  </si>
  <si>
    <t xml:space="preserve">An examination of the economic, family and political roles of colonial, slave, immigrant and frontier women in America from pre-industrial colonial period through the early stages of the 19th-century industrialization and urbanization.        </t>
  </si>
  <si>
    <t xml:space="preserve">An examination of women's changing roles in working class and middle class families, the effects of industrialization on women's economic activities and status, and women's involvement in political and social struggles including those for women's rights, birth control, and civil rights.       </t>
  </si>
  <si>
    <t xml:space="preserve">An analysis of the economic, family, and political roles of European women from 1750 to the present. The effects of industrialization on women's work and status, the demographic parameters of women's lives, and women's participation in political events from market riots to suffrage struggles.       </t>
  </si>
  <si>
    <t xml:space="preserve">Explores the social construction of sexualities from the first colonial settlement to the modern era in the United States. Analyzes the implications of these understandings for power relations in U.S History.         </t>
  </si>
  <si>
    <t xml:space="preserve">Survey of the history and development of major religions as a significant aspect of social and cultural history. Discusses major scholarly approaches to the study of religion.         </t>
  </si>
  <si>
    <t xml:space="preserve">The history of immigration and the development of diverse populations in the United States are examined. Topics include related political controversies, the social experiences of immigrants, ethnicity, generations, migration, inter-group relations, race and diversity in America culture.       </t>
  </si>
  <si>
    <t xml:space="preserve">Survey of the military history of Europe through an examination of the economic, financial, strategic, tactical, and technological aspects of the development of military institutions and warfare from the dynastic wars of the Valois and Habsburgs to the national wars of the French Revolution and Empire.       </t>
  </si>
  <si>
    <t xml:space="preserve">The military history of Europe through an examination of the economic, financial, strategic, tactical, and technological aspects of the development of military institutions and warfare from the Congress of Vienna in 1815 to the present.        </t>
  </si>
  <si>
    <t xml:space="preserve">Study Abroad in London, England. The history of London, beginning with its foundation by the Romans, continuing with the city's progressive political and cultural domination of England, the British Isles and the British Empire, and concluding with a look at the city in the 20th Century. Students look at London through the eyes of contemporaries and historians while forming their own impressions of the city during course-based walking tours of the city.     </t>
  </si>
  <si>
    <t xml:space="preserve">Britain's empire from the mid-sixteenth century to the late twentieth century, focusing on the encounter between Britain and indigenous peoples. Topics include the origins of British imperialism in Ireland and North America, the slave trade, the East India Company and India, women in Empire, transportation and the making of Australia, sex in empire, missionaries, racial theories and decolonizaiton.      </t>
  </si>
  <si>
    <t xml:space="preserve">British history from Roman times to the 15th century. The Anglo-Saxon, Scandinavian and Norman invasions; the coming of Christianity; Magna Carta, the development of Parliament, legal institutions and the Common Law; the decline of medieval kingship.        </t>
  </si>
  <si>
    <t xml:space="preserve">British history from the War of the Roses to the Hanoverian succession; Yorkist and Tudor society and politics; the Renaissance and Reformation in England, Henry VIII through Elizabeth I; 17th-century crises and revolutions; intellectual and cultural changes; the beginnings of empire; the achievement of political and intellectual order.       </t>
  </si>
  <si>
    <t xml:space="preserve">British history from the Glorious Revolution of 1688 to the present. The revolution of 1688; the structure of 18th-century society and politics; economic and social change in the Industrial Revolution; 19th and 20th-century political and social reform; imperialism; the impact of the First and Second World Wars on British society.       </t>
  </si>
  <si>
    <t xml:space="preserve">An overview of Russian history stressing the main lines of development of the Russian state and the evolution of Russian culture to the present day.         </t>
  </si>
  <si>
    <t xml:space="preserve">Political, cultural and economic developments in 20th-century Europe.           </t>
  </si>
  <si>
    <t xml:space="preserve">Latin America from pre-Columbian Indian cultures to the beginnings of the wars for independence (ca. 1810), covering cultural, political, social, and economic developments.         </t>
  </si>
  <si>
    <t xml:space="preserve">The political culture of the republics of Latin America. Themes include nation building, modernization, race relations, economic development, gender, reform and revolution, and relations between the United States and Latin America.        </t>
  </si>
  <si>
    <t xml:space="preserve">An introductory course in the African-American experience in the United States from 1865 to present. Topics include the aftermath of the Civil War on US race relations, the rise of segregation, northern migration, World War I and II, Civil Rights Movements, and the Black Power Movement.       </t>
  </si>
  <si>
    <t xml:space="preserve">A study of the United States as an emerging world power and the American response to changing status in world affairs. Emphasis on the relationship between internal and external development of the nation.         </t>
  </si>
  <si>
    <t xml:space="preserve">An exploration of the relationship between law and the social and political order between 1750 and 1950. Discussion of important historical issues--religious liberty, economic development, slavery and the Civil War, the political economy of industrialization, the creation of the modern state--from a legal and constitutional perspective.       </t>
  </si>
  <si>
    <t xml:space="preserve">Introduction to the Rabbinic movement and its history, first to seventh century CE. Survey of the essential texts of ancient Rabbinic literature, both halakhic (legal) and aggadic (non-legal).         </t>
  </si>
  <si>
    <t xml:space="preserve">Political, economic, social and cultural development within Jewish history from the Biblical period to the late Middle Ages. Special attention to the emergence of Rabbinic Judaism and its subsequent encounter with medieval Christian and Islamic civilizations.        </t>
  </si>
  <si>
    <t xml:space="preserve">Political, economic, social and cultural development within Jewish history from the end of Middle Ages to the present. Special attention to twentieth century developments including the Nazi holocaust and its aftermath, the Zionist movement and the creation of the State of Israel; rise of the contemporary American Jewish community.       </t>
  </si>
  <si>
    <t xml:space="preserve">An interdisciplinary survey of the development of East Asian cultures. An historical approach drawing on all facets of East Asian traditional life, to gain an appreciation of the different and complex cultures of the area.        </t>
  </si>
  <si>
    <t xml:space="preserve">A survey of the historical development of modern Asia since 1700. Primarily concerned with the efforts of East Asians to preserve their traditional cultures in the face of Western expansion in the 18th and 19th centuries, and their attempts to survive as nations in the 20th century.       </t>
  </si>
  <si>
    <t xml:space="preserve">Jewish urban experience from ancient times to the present. Public space and private space. The city and the sacred. Jewish ghettos and quarters. The struggle over modern Jerusalem.         </t>
  </si>
  <si>
    <t xml:space="preserve">Attendance at various additional activities and events is required. Reading and discussion on the personal and social value of higher education; development of a coherent general education program; exploration of the educational and cultural resources of the campus and metropolitan area; participation in a community service project; and other activities designed to broaden students' conception of what it means to be an educated person.     </t>
  </si>
  <si>
    <t xml:space="preserve">Topics include simple and compound interest; recursion for computing balances; installment loans and amortization; approximating data by linear models; analysis of applications to real-world collections of data; probability; conditional probability; independence; expected value; graphing and analysis of systems of inequalities; linear programming and applications.      </t>
  </si>
  <si>
    <t xml:space="preserve">Logic, Boolean algebra, counting, probability, random variables, expectation, applications of the normal probability distribution.          </t>
  </si>
  <si>
    <t xml:space="preserve">Graphs and applications of elementary functions, including polynomial, rational, exponential and logarithmic functions. Systems of equations. Triangle trigonometry. The course differs from MATH113 only in that it covers a substantial amount of trigonometry in place of material on matrices, linear programming, sequences and series. MATH112 is strongly recommended for students in Architecture, Landscape Architecture, Life Sciences, and those needing PHYS141.     </t>
  </si>
  <si>
    <t xml:space="preserve">Preparation for MATH220. Graphs and applications of elementary functions including: polynomial, rational, exponential and logarithmic functions. Systems of linear equations and linear inequalities used to solve representative problems in linear programming. Matrices and matrix operations including inverse. Sequences.       </t>
  </si>
  <si>
    <t xml:space="preserve">Preparation for MATH220 or MATH140. Elementary functions and graphs: polynomials, rational functions, exponential and logarithmic functions, trigonometric functions. Algebraic techniques preparatory for calculus.         </t>
  </si>
  <si>
    <t xml:space="preserve">Basic ideas of differential integral calculus, with emphasis on elementary techniques and applications to the life sciences.          </t>
  </si>
  <si>
    <t xml:space="preserve">Continuation of MATH130, including an introduction to autonomous differential equations, probability (includin\g conditional probability and the normal and binomial distributions), and statistical reasoning (including confidence intervals). Alongside the mathematical concepts will be applications in biology.       </t>
  </si>
  <si>
    <t xml:space="preserve">Introduction to calculus, including functions, limits, continuity, derivatives and applications of the derivative, sketching of graphs of functions, definite and indefinite integrals, and calculation of area. The course is especially recommended for science, engineering and mathematics majors.       </t>
  </si>
  <si>
    <t xml:space="preserve">Continuation of MATH140, including techniques of integration, improper integrals, applications of integration (such as volumes, work, arc length, moments), inverse functions, exponential and logarithmic functions, sequences and series.        </t>
  </si>
  <si>
    <t xml:space="preserve">Prerequisite: MATH 140 or equivalent. Pre or corequisite: MATH 141. Four hours of laboratory per week. Application of computer methods to problems of the calculus.         </t>
  </si>
  <si>
    <t xml:space="preserve">A rigorous treatment, with applications, of differential and integral calculus in one variable.          </t>
  </si>
  <si>
    <t xml:space="preserve">Topics from algebra and number theory, designed to provide insight into arithmetic: inductive proof, the natural number system based on the Peano axioms; mathematical systems, groups, fields; the system of integers; the system of rational numbers; congruence, divisibility; systems of numeration.       </t>
  </si>
  <si>
    <t xml:space="preserve">Structure of mathematics systems, algebra of sets, geometrical structures, logic, measurement, congruence, similarity, graphs in the plane, geometry on the sphere.         </t>
  </si>
  <si>
    <t xml:space="preserve">Topics from algebra and number theory designed to provide insight into arithmetic: sets, functions, number systems, number theory; operations with natural numbers, integers, rational numbers; linear equations.         </t>
  </si>
  <si>
    <t xml:space="preserve">Properties of geometric objects in two and three dimensions; parallel lines, curves and polygons; ratio, proportion, similarity; transformational geometry and measurement, constructions, justifications and proofs.        </t>
  </si>
  <si>
    <t xml:space="preserve">Permutations and combinations; probability; collecting and representing data; using statistics to analyze and interpret data.          </t>
  </si>
  <si>
    <t xml:space="preserve">Basic ideas of differential and integral calculus, with emphasis on elementary techniques of differentiation and applications.          </t>
  </si>
  <si>
    <t xml:space="preserve">Differential and integral calculus, with emphasis on elementary techniques of integration and applications.          </t>
  </si>
  <si>
    <t xml:space="preserve">Basic concepts of linear algebra: vector spaces, applications to line and plane geometry, linear equations and matrices, similar matrices, linear transformations, eigenvalues, determinants and quadratic forms.         </t>
  </si>
  <si>
    <t xml:space="preserve">Introduction to multivariable calculus, including vectors and vector-valued functions, partial derivatives and applications of partial derivatives (such as tangent planes and Lagrange multipliers), multiple integrals, volume, surface area, and the classical theorems of Green, Stokes and Gauss.       </t>
  </si>
  <si>
    <t xml:space="preserve">An introduction to the literature, problems, and methods of philosophy either through a study of some of the main figures in philosophic thought or through an examination of some of the central and recurring problems of philosophy.        </t>
  </si>
  <si>
    <t xml:space="preserve">The uses of philosophical analysis in thinking clearly about such widely debated moral issues as abortion, euthanasia, homosexuality, pornography, reverse discrimination, the death penalty, business ethics, sexual equality, and economic justice.        </t>
  </si>
  <si>
    <t xml:space="preserve">Development of analytical reasoning skills through study of formal logics, reasoning systems, and fallacious inference patterns.          </t>
  </si>
  <si>
    <t xml:space="preserve">An examination of selected philosophical issues of general interest.           </t>
  </si>
  <si>
    <t xml:space="preserve">Reading and philosophical criticism of fiction, poetry, and drama, dealing with issues of moral, religious, and metaphysical significance.          </t>
  </si>
  <si>
    <t xml:space="preserve">A conceptional introduction to Judaism, analyzing its fundamental concepts from both analytical and historical perspectives. Discussion of "normative" Judaism as well as other conceptions of Judaism. Topics include: God, the Jewish people, authority, ethics, the sacred and the profane, particularism and universalism.       </t>
  </si>
  <si>
    <t xml:space="preserve">A philosophical study of some of the main problems of religious thought: the nature of religious experience, the justification of religious belief, the conflicting claims of religion and science, and the relation between religion and morality.        </t>
  </si>
  <si>
    <t xml:space="preserve">A critical examination of such classical political theories as those of Plato, Hobbes, Locke, Rousseau, Mill, Marx, and such contemporary theories as those of Hayek, Rawls, and recent Marxist thinkers.         </t>
  </si>
  <si>
    <t xml:space="preserve">Main issues in the philosophy of science. Special attention to the ways scientific developments have influenced the philosophy of science and how philosophy of science has influenced scientific progress. Case studies of selected historical episodes in which science and philosophy have interacted significantly, focusing on the physical, biological, or social sciences.      </t>
  </si>
  <si>
    <t xml:space="preserve">Issues in the discovery and justification of biological theories and models. Focus on cases from twentieth century biology, such as the genetic revolution or evolutionary theory.         </t>
  </si>
  <si>
    <t xml:space="preserve">Problems in ethics and philosophy of mind concerning such topics as personal agency, moral motivation, guilt, free will, and responsibility.          </t>
  </si>
  <si>
    <t xml:space="preserve">This is a course with a non-mathematical emphasis designed to study the basics of mechanical, electrical, and optical devices that are commonly found in the world around us.  The general approach would be to look inside things to observe how they work.        </t>
  </si>
  <si>
    <t xml:space="preserve">This marquee course will consider the global energy crisis from a scientific perspective. Topics include basic laws of energy and thermodynamics, their effects on energy production and distribution, greenhouse gas, global warming and policy options for decision makers. This course is aimed at the non-science major.       </t>
  </si>
  <si>
    <t xml:space="preserve">A survey course in general physics emphasizing the role that physics plays in science, technology, and society today. The course is concept oriented and minimal use of mathematics is made. Intended for the general student; does not satisfy the requirements of the professional schools.       </t>
  </si>
  <si>
    <t xml:space="preserve">Intended for students majoring in neither the physical nor the biological sciences. Use of laboratory-based and inquiry-based methods to study some of the basic ideas of physical sciences.         </t>
  </si>
  <si>
    <t xml:space="preserve">Intended for students majoring in neither the physical nor biological sciences. A study of the development of some of the basic ideas of physical science.         </t>
  </si>
  <si>
    <t xml:space="preserve">The first part of a two-semester course in general physics treating the fields of mechanics, heat, sound, electricity, magnetism, optics, and modern physics. Together with PHYS122, this generally satisfies the minimum requirement of medical and dental schools.        </t>
  </si>
  <si>
    <t xml:space="preserve">A continuation of PHYS121, which together with it, generally satisfies the minimum requirement of medical and dental schools.          </t>
  </si>
  <si>
    <t xml:space="preserve">The first of a two-semester series in general physics. The first semester covers the fields of mechanics, thermodynamics, and special relativity. This survey course will use calculus and is recommended for chemistry and zoology majors. It also satisfies the requirements of medical and dental schools.       </t>
  </si>
  <si>
    <t xml:space="preserve">A continuation of PHYS141 covering waves, electricity and magnetism, optics and modern physics.          </t>
  </si>
  <si>
    <t xml:space="preserve">First semester of a three-semester calculus-based general physics course. Laws of motion, force, and energy; principles of mechanics, collisions, linear momentum, rotation, and gravitation.         </t>
  </si>
  <si>
    <t xml:space="preserve">First semester of a three semester sequence for physics majors and those desiring a rigorous preparation in the physical sciences: kinematics, Newton's laws, energy and work, linear and angular momenta, temperature and pressure, ideal gas law, and special relativity.        </t>
  </si>
  <si>
    <t xml:space="preserve">A basic introductory course, intended to bring the student into contact with the major problems confronting psychology and the more important attempts at their solution.         </t>
  </si>
  <si>
    <t xml:space="preserve">A basic introduction to quantitative methods used in psychological research.          </t>
  </si>
  <si>
    <t xml:space="preserve">The influence of social factors on the individual and on interpersonal behavior. Includes topics such as conformity, attitude change, person perception, interpersonal attraction, and group behavior.         </t>
  </si>
  <si>
    <t xml:space="preserve">An introduction to the anatomical structures and physiological processes that determine behavior. After a study of the basic functioning of the nervous system, the course will examine the acquisition and processing of sensory information, the neural control of movement, and the biological bases of complex behaviors such as sleep, learning, memory, sex, language, and addiction.      </t>
  </si>
  <si>
    <t xml:space="preserve">A survey of phenomena and theories of perception including psychological, anatomical, physiological, and environmental factors important in determining how we perceive the world. Historical background will be examined as well as contemporary research.        </t>
  </si>
  <si>
    <t xml:space="preserve">Research, theory and their practical applications pertaining to the development, maintenance and dissolution of human relationships. Processes critical to successful relating (e.g., communication, bargaining, conflict resolution), and issues associated with troubled dyadic relations with equal partners (e.g., jealousy, spouse abuse, divorce).      </t>
  </si>
  <si>
    <t xml:space="preserve">A survey of the biology, life span development, socialization, personality, mental health, and special issues of women.          </t>
  </si>
  <si>
    <t xml:space="preserve">Survey and critical examination of the effects of social process and social structure in community life on individual mental health. Includes theoretical models in community psychology.         </t>
  </si>
  <si>
    <t xml:space="preserve">The nature, diagnosis, etiology, and treatment of mental disorders.           </t>
  </si>
  <si>
    <t xml:space="preserve">Cultural components in theory and research in personality, social, and community psychology. Interplay of individual, ethnic, and cultural factors in psychosocial growth and well-being, cross-cultural and cross-ethnic communication, and counseling and psychotherapeutic interactions.       </t>
  </si>
  <si>
    <t xml:space="preserve">Survey of research and theory of psychological development from conception through childhood, stressing physiological, conceptual and behavioral changes, and the social and biological context in which individuals develop.        </t>
  </si>
  <si>
    <t xml:space="preserve">Theory, research, and implications of developmental stability and change in physiological, intellectual, and interpersonal functioning in the social context from early adulthood through the aging years.         </t>
  </si>
  <si>
    <t xml:space="preserve">Analysis of research and intervention strategies developed and used by counseling psychologists. Historical and current trends in content and methodology.         </t>
  </si>
  <si>
    <t xml:space="preserve">Theories and research regarding effective helping skills. Students will practice helping skills with each other and will conduct research projects evaluating their helping skills. Students should be willing to talk about personal issues in class. Because of the participatory nature of this class, attendance normally will be included in the computation of grades.      </t>
  </si>
  <si>
    <t xml:space="preserve">Examines multiple perspectives on severe mental illnesses such as schizophrenia and the major affective disorders. Integrates the biological findings with the human experience of these illnesses, their cultural and socio-political aspects, and their psychological, pharmacological, and social service treatments.       </t>
  </si>
  <si>
    <t xml:space="preserve">Critical analysis of clinical psychology, with particular emphasis on current developments and trends.          </t>
  </si>
  <si>
    <t xml:space="preserve">Historical development, current theory and data, and research methods in problem solving. Formal problem solving theory and computer models of thinking and human problem-solving behavior. The uses of strategies to improve students' own thinking processes and problem-solving behavior.       </t>
  </si>
  <si>
    <t xml:space="preserve">The fundamental concepts and principles of sociology. Includes consideration of culture, patterns of social interaction, norms, values, social institutions, stratification, and social change.         </t>
  </si>
  <si>
    <t xml:space="preserve">An examination of contemporary social problems through sociological perspectives; ways in which social problems are part of the organization of society; a detailed study of selected social problems including social conflict and social inequality.        </t>
  </si>
  <si>
    <t xml:space="preserve">Elementary descriptive and inferential statistics. Construction and percentaging of bivariate contingency tables; frequency distributions and graphic presentations; measures of central tendency and dispersion; parametric and nonparametric measures of association and correlation; regression; probability; hypothesis testing; the normal, binomial and chi-square distributions; point and interval estimates.      </t>
  </si>
  <si>
    <t xml:space="preserve">Development of the science of sociology; historical backgrounds; recent theories of society. Required of all sociology majors.          </t>
  </si>
  <si>
    <t xml:space="preserve">An introduction to the sociological study of deviant behavior, covering such topics as mental illness, sexual deviance, and the use of drugs.          </t>
  </si>
  <si>
    <t xml:space="preserve">Theoretical perspectives and their applications. Socialization through the life course, the self-concept, attitudes, emotion, attribution, interpersonal relations, group processes, deviance, and social change.         </t>
  </si>
  <si>
    <t xml:space="preserve">The dynamics of inequality: its social production, politics, future, and ideological bases. Utopian communities, efforts to eliminate inequality.         </t>
  </si>
  <si>
    <t xml:space="preserve">Resource depletion and the deterioration of the environment. Relationship to lifestyles, individual consumer choices, cultural values, and institutional failures. Projection of the future course of American society on the basis of the analysis of scarcity, theories of social change, current trends, social movements, government actions, and the futurist literature.      </t>
  </si>
  <si>
    <t xml:space="preserve">Institutional bases of gender roles and gender inequality, cultural perspectives on gender, gender socialization, feminism, and gender-role change. Emphasis on contemporary American society.         </t>
  </si>
  <si>
    <t xml:space="preserve">Types of demographic analysis; demographic data; population characteristics; migration; mortality; fertility; population theories; world population growth; population policy.         </t>
  </si>
  <si>
    <t xml:space="preserve">Basic techniques for analyzing population structure and demographic processes, including fertility, mortality and migration.          </t>
  </si>
  <si>
    <t xml:space="preserve">Family and population dynamics. Fertility issues, such as teenage pregnancy, the timing of parenthood, and family size; as they relate to family behavior, such as marital patterns, child care use, and work and the family. Policy issues that relate to demographic changes in the family.       </t>
  </si>
  <si>
    <t xml:space="preserve">Current theories of the genesis and distribution of deviant behavior, and their implications for a general theory of deviant behavior. Definitions of deviance, labeling theory, secondary deviance.         </t>
  </si>
  <si>
    <t xml:space="preserve">Theoretical issues in social psychology, focusing on social construction of identity. Identity formation and transformation in social process. Structural and cultural dimensions of social identity.         </t>
  </si>
  <si>
    <t xml:space="preserve">The sociological study of social class, status, and power. Topics include theories of stratification, correlates of social position, functions and dysfunctions of social inequality, status inconsistency, and social mobility.        </t>
  </si>
  <si>
    <t xml:space="preserve">Development of the family from pre-industrial to contemporary period. Emphasis upon class differences in family functioning and the roles of husbands and wives. Changes in these roles from pre-industrial to postindustrial period, and variations by race. Discussion of the emergence of dual-worker and dual-career families and the issues they face.      </t>
  </si>
  <si>
    <t xml:space="preserve">Study of the family as a social institution; its biological and cultural foundations, historical development, changing structures and functions, the interaction of marriage and parenthood, disorganizing and reorganizing factors in present-day trends.        </t>
  </si>
  <si>
    <t xml:space="preserve">Analysis of small group structures and dynamics. Review of research on small groups in real life settings and in laboratories. Presentation of techniques used in small groups.         </t>
  </si>
  <si>
    <t xml:space="preserve">Sociological theories and concepts related to combat. Influence of historical events on relations between nations and between the military and society. Effects of U.S. social structure on actions in combat; effects of involvement in combat on social structure and on members of society. Cohesion and leadership in military units.       </t>
  </si>
  <si>
    <t xml:space="preserve">Social change and the growth of military institutions. Complex formal military organizations. Military service as an occupation or profession. The sociology of military life. Relations between military institutions, civilian communities and society.        </t>
  </si>
  <si>
    <t xml:space="preserve">The origin and development of armed forces as institutions, the social causes, operations and results of war as social conflict; the relations of peace and war and revolution in contemporary civilizations.         </t>
  </si>
  <si>
    <t xml:space="preserve">Simplest tests of statistical hypotheses; applications to before-and-after and matched pair studies. Events, probability, combinations, independence. Binomial probabilities, confidence limits. Random variables, expected values, median, variance. Tests based on ranks. Law of large numbers, normal approximation. Estimates of mean and variance.      </t>
  </si>
  <si>
    <t xml:space="preserve">Random variables, standard distributions, moments, law of large numbers and central limit theorem. Sampling methods, estimation of parameters, testing of hypotheses.         </t>
  </si>
  <si>
    <t xml:space="preserve">Probabilistic models. Sampling. Some applications of probability in genetics. Experimental designs. Estimation of effects of treatments. Comparative experiments. Fisher-Irwin test. Wilcoxon tests for paired comparisons.        </t>
  </si>
  <si>
    <t xml:space="preserve">Introduction to the people of the theatre: actors, directors, designers and backstage personnel. The core and characteristics of a play script; theatrical forms and styles; and theatre history.         </t>
  </si>
  <si>
    <t xml:space="preserve">Intersections between recent research on gender and public performance through history, including theatre, film, and television.          </t>
  </si>
  <si>
    <t xml:space="preserve">Survey of the history of the image of African Americans in film and theatre.          </t>
  </si>
  <si>
    <t xml:space="preserve">Traces the evolution of the American theatre from its beginning through 1890, aligning this theatre with the major shifts and movements of American society itself, and arriving at the uniquely American theatre and culture.        </t>
  </si>
  <si>
    <t xml:space="preserve">Traces the evolution of the American theatre during the twentieth century, aligning this theatre with the major shifts and movements of American society itself, and arriving at the uniquely American theatre and culture of today.        </t>
  </si>
  <si>
    <t xml:space="preserve">Thematic and historical survey of African-American drama from the late nineteenth century to the 1960s. Emphasis on sociopolitical context, thematic thrust, issues, styles, the aesthetic reflected in the work, impact on African-American and general theatre audiences.        </t>
  </si>
  <si>
    <t xml:space="preserve">Thematic and historical survey of African-American drama from the 1960s to the present. Emphasis on sociopolitical context, thematic thrust, issues, styles, the aesthetic reflected in the work, impact on African-American and general theatre audiences.        </t>
  </si>
  <si>
    <t xml:space="preserve">Introduces students to University life. In a small classroom setting, students will explore how to successfully bridge the gap between high school and college. Study skills, career decision-making, and student development processes will be explored.        </t>
  </si>
  <si>
    <t xml:space="preserve">Introduces students to University life and current computer resources. In a small classroom setting, students will explore the world of higher education and current technological advances available to them. Additionally students will explore current resources both internal and external to the University, and how to utilize the World Wide Web as a research tool.      </t>
  </si>
  <si>
    <t>Crs Desc</t>
  </si>
  <si>
    <t>Code</t>
  </si>
  <si>
    <t>subjectArea</t>
  </si>
  <si>
    <t>courseNumberSuffix</t>
  </si>
  <si>
    <t>variation</t>
  </si>
  <si>
    <t>AASP</t>
  </si>
  <si>
    <t>100</t>
  </si>
  <si>
    <t/>
  </si>
  <si>
    <t>101</t>
  </si>
  <si>
    <t>200</t>
  </si>
  <si>
    <t>202</t>
  </si>
  <si>
    <t>298</t>
  </si>
  <si>
    <t>C</t>
  </si>
  <si>
    <t>E</t>
  </si>
  <si>
    <t>F</t>
  </si>
  <si>
    <t>G</t>
  </si>
  <si>
    <t>L</t>
  </si>
  <si>
    <t>M</t>
  </si>
  <si>
    <t>T</t>
  </si>
  <si>
    <t>301</t>
  </si>
  <si>
    <t>310</t>
  </si>
  <si>
    <t>313</t>
  </si>
  <si>
    <t>314</t>
  </si>
  <si>
    <t>402</t>
  </si>
  <si>
    <t>411</t>
  </si>
  <si>
    <t>441</t>
  </si>
  <si>
    <t>443</t>
  </si>
  <si>
    <t>ARHU</t>
  </si>
  <si>
    <t>105</t>
  </si>
  <si>
    <t>ARTH</t>
  </si>
  <si>
    <t>201</t>
  </si>
  <si>
    <t>250</t>
  </si>
  <si>
    <t>275</t>
  </si>
  <si>
    <t>290</t>
  </si>
  <si>
    <t>BCHM</t>
  </si>
  <si>
    <t>461</t>
  </si>
  <si>
    <t>462</t>
  </si>
  <si>
    <t>463</t>
  </si>
  <si>
    <t>464</t>
  </si>
  <si>
    <t>465</t>
  </si>
  <si>
    <t>BIOM</t>
  </si>
  <si>
    <t>BMGT</t>
  </si>
  <si>
    <t>230</t>
  </si>
  <si>
    <t>BSCI</t>
  </si>
  <si>
    <t>103</t>
  </si>
  <si>
    <t>106</t>
  </si>
  <si>
    <t>120</t>
  </si>
  <si>
    <t>122</t>
  </si>
  <si>
    <t>126</t>
  </si>
  <si>
    <t>205</t>
  </si>
  <si>
    <t>206</t>
  </si>
  <si>
    <t>207</t>
  </si>
  <si>
    <t>222</t>
  </si>
  <si>
    <t>223</t>
  </si>
  <si>
    <t>224</t>
  </si>
  <si>
    <t>328</t>
  </si>
  <si>
    <t>330</t>
  </si>
  <si>
    <t>334</t>
  </si>
  <si>
    <t>335</t>
  </si>
  <si>
    <t>337</t>
  </si>
  <si>
    <t>338</t>
  </si>
  <si>
    <t>342</t>
  </si>
  <si>
    <t>348</t>
  </si>
  <si>
    <t>360</t>
  </si>
  <si>
    <t>361</t>
  </si>
  <si>
    <t>362</t>
  </si>
  <si>
    <t>363</t>
  </si>
  <si>
    <t>366</t>
  </si>
  <si>
    <t>370</t>
  </si>
  <si>
    <t>373</t>
  </si>
  <si>
    <t>378</t>
  </si>
  <si>
    <t>H</t>
  </si>
  <si>
    <t>379</t>
  </si>
  <si>
    <t>380</t>
  </si>
  <si>
    <t>389</t>
  </si>
  <si>
    <t>390</t>
  </si>
  <si>
    <t>391</t>
  </si>
  <si>
    <t>392</t>
  </si>
  <si>
    <t>393</t>
  </si>
  <si>
    <t>394</t>
  </si>
  <si>
    <t>398</t>
  </si>
  <si>
    <t>399</t>
  </si>
  <si>
    <t>410</t>
  </si>
  <si>
    <t>412</t>
  </si>
  <si>
    <t>414</t>
  </si>
  <si>
    <t>415</t>
  </si>
  <si>
    <t>416</t>
  </si>
  <si>
    <t>417</t>
  </si>
  <si>
    <t>420</t>
  </si>
  <si>
    <t>421</t>
  </si>
  <si>
    <t>422</t>
  </si>
  <si>
    <t>423</t>
  </si>
  <si>
    <t>424</t>
  </si>
  <si>
    <t>425</t>
  </si>
  <si>
    <t>426</t>
  </si>
  <si>
    <t>430</t>
  </si>
  <si>
    <t>433</t>
  </si>
  <si>
    <t>434</t>
  </si>
  <si>
    <t>437</t>
  </si>
  <si>
    <t>440</t>
  </si>
  <si>
    <t>442</t>
  </si>
  <si>
    <t>446</t>
  </si>
  <si>
    <t>447</t>
  </si>
  <si>
    <t>451</t>
  </si>
  <si>
    <t>453</t>
  </si>
  <si>
    <t>454</t>
  </si>
  <si>
    <t>460</t>
  </si>
  <si>
    <t>467</t>
  </si>
  <si>
    <t>470</t>
  </si>
  <si>
    <t>471</t>
  </si>
  <si>
    <t>473</t>
  </si>
  <si>
    <t>474</t>
  </si>
  <si>
    <t>480</t>
  </si>
  <si>
    <t>481</t>
  </si>
  <si>
    <t>483</t>
  </si>
  <si>
    <t>485</t>
  </si>
  <si>
    <t>493</t>
  </si>
  <si>
    <t>494</t>
  </si>
  <si>
    <t>CCJS</t>
  </si>
  <si>
    <t>109</t>
  </si>
  <si>
    <t>188</t>
  </si>
  <si>
    <t>234</t>
  </si>
  <si>
    <t>278</t>
  </si>
  <si>
    <t>288</t>
  </si>
  <si>
    <t>300</t>
  </si>
  <si>
    <t>320</t>
  </si>
  <si>
    <t>331</t>
  </si>
  <si>
    <t>332</t>
  </si>
  <si>
    <t>340</t>
  </si>
  <si>
    <t>350</t>
  </si>
  <si>
    <t>352</t>
  </si>
  <si>
    <t>357</t>
  </si>
  <si>
    <t>359</t>
  </si>
  <si>
    <t>386</t>
  </si>
  <si>
    <t>388</t>
  </si>
  <si>
    <t>400</t>
  </si>
  <si>
    <t>432</t>
  </si>
  <si>
    <t>444</t>
  </si>
  <si>
    <t>452</t>
  </si>
  <si>
    <t>455</t>
  </si>
  <si>
    <t>456</t>
  </si>
  <si>
    <t>457</t>
  </si>
  <si>
    <t>498</t>
  </si>
  <si>
    <t>CHEM</t>
  </si>
  <si>
    <t>131</t>
  </si>
  <si>
    <t>132</t>
  </si>
  <si>
    <t>231</t>
  </si>
  <si>
    <t>232</t>
  </si>
  <si>
    <t>241</t>
  </si>
  <si>
    <t>242</t>
  </si>
  <si>
    <t>271</t>
  </si>
  <si>
    <t>272</t>
  </si>
  <si>
    <t>ECON</t>
  </si>
  <si>
    <t>305</t>
  </si>
  <si>
    <t>306</t>
  </si>
  <si>
    <t>311</t>
  </si>
  <si>
    <t>312</t>
  </si>
  <si>
    <t>315</t>
  </si>
  <si>
    <t>321</t>
  </si>
  <si>
    <t>325</t>
  </si>
  <si>
    <t>326</t>
  </si>
  <si>
    <t>375</t>
  </si>
  <si>
    <t>401</t>
  </si>
  <si>
    <t>ENGL</t>
  </si>
  <si>
    <t>210</t>
  </si>
  <si>
    <t>211</t>
  </si>
  <si>
    <t>212</t>
  </si>
  <si>
    <t>221</t>
  </si>
  <si>
    <t>233</t>
  </si>
  <si>
    <t>235</t>
  </si>
  <si>
    <t>240</t>
  </si>
  <si>
    <t>243</t>
  </si>
  <si>
    <t>244</t>
  </si>
  <si>
    <t>262</t>
  </si>
  <si>
    <t>263</t>
  </si>
  <si>
    <t>265</t>
  </si>
  <si>
    <t>277</t>
  </si>
  <si>
    <t>395</t>
  </si>
  <si>
    <t>GEMS</t>
  </si>
  <si>
    <t>GEOG</t>
  </si>
  <si>
    <t>123</t>
  </si>
  <si>
    <t>130</t>
  </si>
  <si>
    <t>140</t>
  </si>
  <si>
    <t>150</t>
  </si>
  <si>
    <t>160</t>
  </si>
  <si>
    <t>170</t>
  </si>
  <si>
    <t>171</t>
  </si>
  <si>
    <t>203</t>
  </si>
  <si>
    <t>228</t>
  </si>
  <si>
    <t>303</t>
  </si>
  <si>
    <t>322</t>
  </si>
  <si>
    <t>323</t>
  </si>
  <si>
    <t>324</t>
  </si>
  <si>
    <t>327</t>
  </si>
  <si>
    <t>345</t>
  </si>
  <si>
    <t>346</t>
  </si>
  <si>
    <t>347</t>
  </si>
  <si>
    <t>371</t>
  </si>
  <si>
    <t>372</t>
  </si>
  <si>
    <t>376</t>
  </si>
  <si>
    <t>381</t>
  </si>
  <si>
    <t>382</t>
  </si>
  <si>
    <t>383</t>
  </si>
  <si>
    <t>384</t>
  </si>
  <si>
    <t>385</t>
  </si>
  <si>
    <t>387</t>
  </si>
  <si>
    <t>396</t>
  </si>
  <si>
    <t>397</t>
  </si>
  <si>
    <t>406</t>
  </si>
  <si>
    <t>407</t>
  </si>
  <si>
    <t>413</t>
  </si>
  <si>
    <t>418</t>
  </si>
  <si>
    <t>431</t>
  </si>
  <si>
    <t>435</t>
  </si>
  <si>
    <t>436</t>
  </si>
  <si>
    <t>438</t>
  </si>
  <si>
    <t>445</t>
  </si>
  <si>
    <t>448</t>
  </si>
  <si>
    <t>450</t>
  </si>
  <si>
    <t>459</t>
  </si>
  <si>
    <t>466</t>
  </si>
  <si>
    <t>472</t>
  </si>
  <si>
    <t>475</t>
  </si>
  <si>
    <t>476</t>
  </si>
  <si>
    <t>478</t>
  </si>
  <si>
    <t>482</t>
  </si>
  <si>
    <t>484</t>
  </si>
  <si>
    <t>490</t>
  </si>
  <si>
    <t>496</t>
  </si>
  <si>
    <t>499</t>
  </si>
  <si>
    <t>GVPT</t>
  </si>
  <si>
    <t>260</t>
  </si>
  <si>
    <t>270</t>
  </si>
  <si>
    <t>280</t>
  </si>
  <si>
    <t>339</t>
  </si>
  <si>
    <t>341</t>
  </si>
  <si>
    <t>403</t>
  </si>
  <si>
    <t>404</t>
  </si>
  <si>
    <t>405</t>
  </si>
  <si>
    <t>439</t>
  </si>
  <si>
    <t>479</t>
  </si>
  <si>
    <t>HIST</t>
  </si>
  <si>
    <t>110</t>
  </si>
  <si>
    <t>111</t>
  </si>
  <si>
    <t>112</t>
  </si>
  <si>
    <t>113</t>
  </si>
  <si>
    <t>156</t>
  </si>
  <si>
    <t>157</t>
  </si>
  <si>
    <t>174</t>
  </si>
  <si>
    <t>175</t>
  </si>
  <si>
    <t>213</t>
  </si>
  <si>
    <t>216</t>
  </si>
  <si>
    <t>219</t>
  </si>
  <si>
    <t>225</t>
  </si>
  <si>
    <t>236</t>
  </si>
  <si>
    <t>237</t>
  </si>
  <si>
    <t>251</t>
  </si>
  <si>
    <t>255</t>
  </si>
  <si>
    <t>266</t>
  </si>
  <si>
    <t>281</t>
  </si>
  <si>
    <t>282</t>
  </si>
  <si>
    <t>283</t>
  </si>
  <si>
    <t>284</t>
  </si>
  <si>
    <t>285</t>
  </si>
  <si>
    <t>286</t>
  </si>
  <si>
    <t>HONR</t>
  </si>
  <si>
    <t>MATH</t>
  </si>
  <si>
    <t>115</t>
  </si>
  <si>
    <t>141</t>
  </si>
  <si>
    <t>143</t>
  </si>
  <si>
    <t>151</t>
  </si>
  <si>
    <t>214</t>
  </si>
  <si>
    <t>220</t>
  </si>
  <si>
    <t>PHIL</t>
  </si>
  <si>
    <t>209</t>
  </si>
  <si>
    <t>245</t>
  </si>
  <si>
    <t>256</t>
  </si>
  <si>
    <t>PHYS</t>
  </si>
  <si>
    <t>104</t>
  </si>
  <si>
    <t>117</t>
  </si>
  <si>
    <t>121</t>
  </si>
  <si>
    <t>142</t>
  </si>
  <si>
    <t>161</t>
  </si>
  <si>
    <t>PSYC</t>
  </si>
  <si>
    <t>336</t>
  </si>
  <si>
    <t>353</t>
  </si>
  <si>
    <t>354</t>
  </si>
  <si>
    <t>355</t>
  </si>
  <si>
    <t>SOCY</t>
  </si>
  <si>
    <t>227</t>
  </si>
  <si>
    <t>427</t>
  </si>
  <si>
    <t>STAT</t>
  </si>
  <si>
    <t>THET</t>
  </si>
  <si>
    <t>195</t>
  </si>
  <si>
    <t>291</t>
  </si>
  <si>
    <t>293</t>
  </si>
  <si>
    <t>294</t>
  </si>
  <si>
    <t>UNIV</t>
  </si>
  <si>
    <t>SHRT_NAME</t>
  </si>
  <si>
    <t>ID</t>
  </si>
  <si>
    <t>LNG_NAME</t>
  </si>
  <si>
    <t>TYPE</t>
  </si>
  <si>
    <t>AAC</t>
  </si>
  <si>
    <t>Academic Affairs Council</t>
  </si>
  <si>
    <t>kuali.org.Committee</t>
  </si>
  <si>
    <t>AcademicPrograms</t>
  </si>
  <si>
    <t>Section w/in the Provost Office that deals with all the academic programs</t>
  </si>
  <si>
    <t>kuali.org.Section</t>
  </si>
  <si>
    <t>Academics</t>
  </si>
  <si>
    <t>Academic Affairs (EVPP)</t>
  </si>
  <si>
    <t>kuali.org.Division</t>
  </si>
  <si>
    <t>AcademicServices</t>
  </si>
  <si>
    <t>Section w/in the Provost Office that deals with academic services</t>
  </si>
  <si>
    <t>Accounting</t>
  </si>
  <si>
    <t>Accounting Section</t>
  </si>
  <si>
    <t>Administration</t>
  </si>
  <si>
    <t>Administration and Finance</t>
  </si>
  <si>
    <t>Admissions</t>
  </si>
  <si>
    <t>Undergraduate Admissions</t>
  </si>
  <si>
    <t>kuali.org.Department</t>
  </si>
  <si>
    <t>Admissions and Enrollment Planning</t>
  </si>
  <si>
    <t>AdmissionsCommittee</t>
  </si>
  <si>
    <t>Academic Standards and Admissions Committee</t>
  </si>
  <si>
    <t>Advising</t>
  </si>
  <si>
    <t>Advising and Orientation Office</t>
  </si>
  <si>
    <t>AdvisingCommittee</t>
  </si>
  <si>
    <t>Academic Advising Committee</t>
  </si>
  <si>
    <t>AlumniAssociation</t>
  </si>
  <si>
    <t>Alumni Association</t>
  </si>
  <si>
    <t>kuali.org.Association</t>
  </si>
  <si>
    <t>AlumniRelations</t>
  </si>
  <si>
    <t>Alumni Relations</t>
  </si>
  <si>
    <t>kuali.org.Office</t>
  </si>
  <si>
    <t>AnimalAvianSciences</t>
  </si>
  <si>
    <t>TBD</t>
  </si>
  <si>
    <t>Animal and Avian Sciences Dept</t>
  </si>
  <si>
    <t>AnimalAvianSciencesCOC</t>
  </si>
  <si>
    <t>Animal and Avian Sciences Dept Curriculum Committee</t>
  </si>
  <si>
    <t>kuali.org.COC</t>
  </si>
  <si>
    <t>ArticulationCouncil</t>
  </si>
  <si>
    <t>Articulation Coordination Council</t>
  </si>
  <si>
    <t>Arts&amp;HumCOC</t>
  </si>
  <si>
    <t>College of Arts and Hum Curriculum Committee</t>
  </si>
  <si>
    <t>ASPAC</t>
  </si>
  <si>
    <t>Administrative Support Programs Advisory Committee</t>
  </si>
  <si>
    <t>Athletics</t>
  </si>
  <si>
    <t>Intercollegiate Athletics</t>
  </si>
  <si>
    <t>Audit</t>
  </si>
  <si>
    <t>Internal Audit</t>
  </si>
  <si>
    <t>BAC</t>
  </si>
  <si>
    <t>University Budget Advisory Committee (BAC)</t>
  </si>
  <si>
    <t>BehavioralScienceDivision</t>
  </si>
  <si>
    <t>Behavioral Science Division</t>
  </si>
  <si>
    <t>BehavioralScienceDivisionCoc</t>
  </si>
  <si>
    <t>Behavioral Science Division Coc</t>
  </si>
  <si>
    <t>Biochemistry</t>
  </si>
  <si>
    <t>Biochemistry Dept</t>
  </si>
  <si>
    <t>BiochemistryCOC</t>
  </si>
  <si>
    <t>Biochemistry Dept Curriculum Committee</t>
  </si>
  <si>
    <t>BiologicalScienceDivision</t>
  </si>
  <si>
    <t>Biological Science Division</t>
  </si>
  <si>
    <t>BiologicalScienceDivisionCoc</t>
  </si>
  <si>
    <t>Biological Science Division Coc</t>
  </si>
  <si>
    <t>Biology</t>
  </si>
  <si>
    <t>Biology Dept</t>
  </si>
  <si>
    <t>BiologyCOC</t>
  </si>
  <si>
    <t>Biology Dept Curriculum Committee</t>
  </si>
  <si>
    <t>BORG</t>
  </si>
  <si>
    <t>Board of Regents</t>
  </si>
  <si>
    <t>kuali.org.Board</t>
  </si>
  <si>
    <t>Botany</t>
  </si>
  <si>
    <t>Botany Dept</t>
  </si>
  <si>
    <t>BotanyCOC</t>
  </si>
  <si>
    <t>Botany Dept Curriculum Committee</t>
  </si>
  <si>
    <t>BSOSCOC</t>
  </si>
  <si>
    <t>College of Behavioral and Social Sciences Curriculum Committee</t>
  </si>
  <si>
    <t>BudgetCabinet</t>
  </si>
  <si>
    <t>Budget Cabinet</t>
  </si>
  <si>
    <t>kuali.org.AdvisoryGroup</t>
  </si>
  <si>
    <t>BudgetPrioritiesCommittee</t>
  </si>
  <si>
    <t>Presidents Advisory Committee on Budget Priorities and Planning</t>
  </si>
  <si>
    <t>BusinessSchool</t>
  </si>
  <si>
    <t>The Kuali School of Business</t>
  </si>
  <si>
    <t>kuali.org.School</t>
  </si>
  <si>
    <t>BusinessSchoolCOC</t>
  </si>
  <si>
    <t>Business School Curriculum Committee</t>
  </si>
  <si>
    <t>Career</t>
  </si>
  <si>
    <t>Career and Social Development</t>
  </si>
  <si>
    <t>CareerServices</t>
  </si>
  <si>
    <t>Career Services Department</t>
  </si>
  <si>
    <t>CareerServicesCouncil</t>
  </si>
  <si>
    <t>Career Services Council</t>
  </si>
  <si>
    <t>ChancellorsOffice</t>
  </si>
  <si>
    <t>Chancellor's Office</t>
  </si>
  <si>
    <t>Chemical</t>
  </si>
  <si>
    <t>Chemical Engineering Dept</t>
  </si>
  <si>
    <t>ChemicalCOC</t>
  </si>
  <si>
    <t>Chemical Engineering Dept Curriculum Committee</t>
  </si>
  <si>
    <t>ChemicalScienceDivision</t>
  </si>
  <si>
    <t>Chemical Science Division</t>
  </si>
  <si>
    <t>ChemicalScienceDivisionCoc</t>
  </si>
  <si>
    <t>Chemical Science Division Coc</t>
  </si>
  <si>
    <t>Chemistry</t>
  </si>
  <si>
    <t>Chemistry Dept</t>
  </si>
  <si>
    <t>ChemistryCOC</t>
  </si>
  <si>
    <t>Chemistry Dept Curriculum Committee</t>
  </si>
  <si>
    <t>CIP</t>
  </si>
  <si>
    <t>Council on International Programs</t>
  </si>
  <si>
    <t>Civil</t>
  </si>
  <si>
    <t>Civil Engineering Dept</t>
  </si>
  <si>
    <t>CivilCOC</t>
  </si>
  <si>
    <t>Civil Engineering Dept Curriculum Committee</t>
  </si>
  <si>
    <t>COC</t>
  </si>
  <si>
    <t>Senate Subcommittee on Curricula</t>
  </si>
  <si>
    <t>CollegeArtsHum</t>
  </si>
  <si>
    <t>The College of Arts and Humanities</t>
  </si>
  <si>
    <t>kuali.org.College</t>
  </si>
  <si>
    <t>CollegeBSOS</t>
  </si>
  <si>
    <t>The College of Behavioral and Social Science</t>
  </si>
  <si>
    <t>CollegeEducation</t>
  </si>
  <si>
    <t>The College of Education</t>
  </si>
  <si>
    <t>CollegeEng</t>
  </si>
  <si>
    <t>The College of Engineering</t>
  </si>
  <si>
    <t>CollegeLCS</t>
  </si>
  <si>
    <t xml:space="preserve">The College of Life and Chemical Sciences </t>
  </si>
  <si>
    <t>Community</t>
  </si>
  <si>
    <t>Community Involvement</t>
  </si>
  <si>
    <t>CompSci</t>
  </si>
  <si>
    <t>Computer Science Dept</t>
  </si>
  <si>
    <t>CompSciCOC</t>
  </si>
  <si>
    <t>Computer Science Dept Curriculum Committee</t>
  </si>
  <si>
    <t>CPAC</t>
  </si>
  <si>
    <t>Capital Projects Advisory Committee (CPAC)</t>
  </si>
  <si>
    <t>CrossRegistration</t>
  </si>
  <si>
    <t>Cross-Registration Program</t>
  </si>
  <si>
    <t>kuali.org.Program</t>
  </si>
  <si>
    <t>CurriculumSection</t>
  </si>
  <si>
    <t>Curriculum Section of the Registrar's Office</t>
  </si>
  <si>
    <t>DeanStudentsOffice</t>
  </si>
  <si>
    <t>Office of the Dean of Students</t>
  </si>
  <si>
    <t>DeptCOCReps</t>
  </si>
  <si>
    <t>Departmental Representatives to the COC</t>
  </si>
  <si>
    <t>kuali.org.WorkGroup</t>
  </si>
  <si>
    <t>Dining</t>
  </si>
  <si>
    <t>DistanceEducation</t>
  </si>
  <si>
    <t>College of Distance Education</t>
  </si>
  <si>
    <t>DiversityProgram</t>
  </si>
  <si>
    <t>Multicultural and Diversity</t>
  </si>
  <si>
    <t>DivisionAcademicAffaris</t>
  </si>
  <si>
    <t>Division of Academic Affairs</t>
  </si>
  <si>
    <t>DrugAlcohol</t>
  </si>
  <si>
    <t>EducationSchoolCOC</t>
  </si>
  <si>
    <t>Education School Curriculum Committee</t>
  </si>
  <si>
    <t>EMC</t>
  </si>
  <si>
    <t>Enrollment Management Council</t>
  </si>
  <si>
    <t>EngineeringCOC</t>
  </si>
  <si>
    <t>College of Engineering Curriculum Committee</t>
  </si>
  <si>
    <t>English Dept</t>
  </si>
  <si>
    <t>EnglishCOC</t>
  </si>
  <si>
    <t>English Dept Curriculum Committee</t>
  </si>
  <si>
    <t>EVPPOffice</t>
  </si>
  <si>
    <t>Office of the Executive Vice President and Provost</t>
  </si>
  <si>
    <t>ExtendedStudies</t>
  </si>
  <si>
    <t>Extended Studies Program</t>
  </si>
  <si>
    <t>FacultyGovernance</t>
  </si>
  <si>
    <t>Faculty Governance Council</t>
  </si>
  <si>
    <t>FDARC</t>
  </si>
  <si>
    <t>Faculty Development and Administrative Relations Council</t>
  </si>
  <si>
    <t>FELG</t>
  </si>
  <si>
    <t>Freshman Experiential Learning Group</t>
  </si>
  <si>
    <t>Finance</t>
  </si>
  <si>
    <t>Finance Section</t>
  </si>
  <si>
    <t>FinanceAdvisoryCommittee</t>
  </si>
  <si>
    <t>Business and Finance Advisory Committee</t>
  </si>
  <si>
    <t>FinancialAid</t>
  </si>
  <si>
    <t>Financial Aid Office (Scholarships and Student Aid)</t>
  </si>
  <si>
    <t>FineArts</t>
  </si>
  <si>
    <t>Fine Arts Dept</t>
  </si>
  <si>
    <t>FineArtsCOC</t>
  </si>
  <si>
    <t>Fine Arts Dept Curriculum Committee</t>
  </si>
  <si>
    <t>Foundation</t>
  </si>
  <si>
    <t>The Foundation</t>
  </si>
  <si>
    <t>French</t>
  </si>
  <si>
    <t>French Dept</t>
  </si>
  <si>
    <t>FrenchCOC</t>
  </si>
  <si>
    <t>French Dept Curriculum Committee</t>
  </si>
  <si>
    <t>GemstoneProgram</t>
  </si>
  <si>
    <t>GenderStudies</t>
  </si>
  <si>
    <t>Gender Studies Program</t>
  </si>
  <si>
    <t>GenderStudiesCOC</t>
  </si>
  <si>
    <t>Gender Studies Curriculum Committee</t>
  </si>
  <si>
    <t>Geography Dept</t>
  </si>
  <si>
    <t>GeographyCOC</t>
  </si>
  <si>
    <t>Geography Dept Curriculum Committee</t>
  </si>
  <si>
    <t>Geology</t>
  </si>
  <si>
    <t>Geology Dept</t>
  </si>
  <si>
    <t>GeologyCIC</t>
  </si>
  <si>
    <t>Ad hoc Committee for Geology Curriculum Innovation</t>
  </si>
  <si>
    <t>kuali.org.AdhocCommittee</t>
  </si>
  <si>
    <t>GeologyCOC</t>
  </si>
  <si>
    <t>Geology Dept Curriculum Committee</t>
  </si>
  <si>
    <t>GPSA</t>
  </si>
  <si>
    <t>The Graduate and Professional Student Association</t>
  </si>
  <si>
    <t>GraduateOffice</t>
  </si>
  <si>
    <t>The Graduate School Office</t>
  </si>
  <si>
    <t>GraduateSchool</t>
  </si>
  <si>
    <t>The College of Graduate and Professional Studies</t>
  </si>
  <si>
    <t>GreekProgram</t>
  </si>
  <si>
    <t>Greek Affairs</t>
  </si>
  <si>
    <t>Health</t>
  </si>
  <si>
    <t>History Dept</t>
  </si>
  <si>
    <t>HistoryCOC</t>
  </si>
  <si>
    <t>History Dept Curriculum Committee</t>
  </si>
  <si>
    <t>HonoraryDegreesCommittee</t>
  </si>
  <si>
    <t xml:space="preserve">Committee on Honorary Degrees </t>
  </si>
  <si>
    <t>HonorsProgram</t>
  </si>
  <si>
    <t>Honors Program</t>
  </si>
  <si>
    <t>Housing</t>
  </si>
  <si>
    <t>InstitutionalResearch</t>
  </si>
  <si>
    <t>Institutional Research</t>
  </si>
  <si>
    <t>InterdiscBSOS</t>
  </si>
  <si>
    <t>Interdisciplinary Studies in Social Science Program</t>
  </si>
  <si>
    <t>InterdiscBSOSCOC</t>
  </si>
  <si>
    <t>Interdisciplinary BSOS COC</t>
  </si>
  <si>
    <t>InternationalBusiness</t>
  </si>
  <si>
    <t>International Business Section</t>
  </si>
  <si>
    <t>InvestmentCommittee</t>
  </si>
  <si>
    <t>Investment Committee</t>
  </si>
  <si>
    <t>IRB</t>
  </si>
  <si>
    <t>Institutional Review Board (IRB)</t>
  </si>
  <si>
    <t>IT</t>
  </si>
  <si>
    <t>Information Technology</t>
  </si>
  <si>
    <t>ITSAC</t>
  </si>
  <si>
    <t>Information Technology Services Advisory Committee (ITSAC)</t>
  </si>
  <si>
    <t>JAC</t>
  </si>
  <si>
    <t>Judiciary and Appeals Committee (JAC)</t>
  </si>
  <si>
    <t>JAC-BoardFor?</t>
  </si>
  <si>
    <t>Judiciary Board assembled to hear a particular case</t>
  </si>
  <si>
    <t>KU</t>
  </si>
  <si>
    <t>Kuali University</t>
  </si>
  <si>
    <t>kuali.org.CorporateEntity</t>
  </si>
  <si>
    <t>KUSystem</t>
  </si>
  <si>
    <t>Kuali University System</t>
  </si>
  <si>
    <t>LCAC</t>
  </si>
  <si>
    <t>Learning Community Advisory Committee</t>
  </si>
  <si>
    <t>LearningCommunities</t>
  </si>
  <si>
    <t>Learning Communities Programs</t>
  </si>
  <si>
    <t>Legal</t>
  </si>
  <si>
    <t>Legal Counsel</t>
  </si>
  <si>
    <t>Life&amp;ChemSciencesCOC</t>
  </si>
  <si>
    <t>College of Life and Chemical Sciences Curriculum Committee</t>
  </si>
  <si>
    <t>Linguistics</t>
  </si>
  <si>
    <t>Linguistics Dept</t>
  </si>
  <si>
    <t>LinguisticsCOC</t>
  </si>
  <si>
    <t>Linguistics Dept Curriculum Committee</t>
  </si>
  <si>
    <t xml:space="preserve">Marketing </t>
  </si>
  <si>
    <t>Marketing Section</t>
  </si>
  <si>
    <t>Mathematics Dept</t>
  </si>
  <si>
    <t>MathematicsCOC</t>
  </si>
  <si>
    <t>Mathematics Dept Curriculum Committee</t>
  </si>
  <si>
    <t>Mechanical</t>
  </si>
  <si>
    <t>Mechanical Engineering Dept</t>
  </si>
  <si>
    <t>MechanicalCOC</t>
  </si>
  <si>
    <t>Mechanical Engineering Dept Curriculum Committee</t>
  </si>
  <si>
    <t>MedicalSchool</t>
  </si>
  <si>
    <t>The Kuali Medical School</t>
  </si>
  <si>
    <t>MedicalSchoolCOC</t>
  </si>
  <si>
    <t>Medical School Curriculum Committee</t>
  </si>
  <si>
    <t>Music</t>
  </si>
  <si>
    <t>Music Dept</t>
  </si>
  <si>
    <t>MusicCOC</t>
  </si>
  <si>
    <t>Music Dept Curriculum Committee</t>
  </si>
  <si>
    <t>NewStudentLifeProgram</t>
  </si>
  <si>
    <t>New Student Life Programs</t>
  </si>
  <si>
    <t>NewStudentPrograms</t>
  </si>
  <si>
    <t>Office of New Student Programs</t>
  </si>
  <si>
    <t>OffCampusLifeProgram</t>
  </si>
  <si>
    <t>Off-Campus Life</t>
  </si>
  <si>
    <t>OfficeOfDeanArtsHum</t>
  </si>
  <si>
    <t>Office of the Dean of the College of Arts and Humanities</t>
  </si>
  <si>
    <t>OfficeOfDeanBSOS</t>
  </si>
  <si>
    <t>Office of the Dean of the College of Behavioral and Social Science (BSOS)</t>
  </si>
  <si>
    <t>OfficeOfDeanEng</t>
  </si>
  <si>
    <t>Office of the Dean of the College of Engineering</t>
  </si>
  <si>
    <t>OfficeOfDeanLCS</t>
  </si>
  <si>
    <t xml:space="preserve">Office of the Dean of the College of Life and Chemical Sciences </t>
  </si>
  <si>
    <t>OrientationCommittee</t>
  </si>
  <si>
    <t>University Orientation Committee</t>
  </si>
  <si>
    <t>OutcomesAssessment</t>
  </si>
  <si>
    <t>Section w/in the Provost Office that deals with assessing the quality of the programs</t>
  </si>
  <si>
    <t>PeerCounselingServices</t>
  </si>
  <si>
    <t>Peer Counseling Services</t>
  </si>
  <si>
    <t>Physics Dept</t>
  </si>
  <si>
    <t>PhysicsCOC</t>
  </si>
  <si>
    <t>Physics Dept Curriculum Committee</t>
  </si>
  <si>
    <t>PolySci</t>
  </si>
  <si>
    <t>Political Science Dept</t>
  </si>
  <si>
    <t>PolySciCOC</t>
  </si>
  <si>
    <t>Political Science Dept Curriculum Committee</t>
  </si>
  <si>
    <t>PresidentsCabinet</t>
  </si>
  <si>
    <t>President's Cabinet for College-Wide Planning</t>
  </si>
  <si>
    <t>PresidentsCouncil</t>
  </si>
  <si>
    <t>President's Council for College-Wide Planning</t>
  </si>
  <si>
    <t>PresidentsOffice</t>
  </si>
  <si>
    <t>Office of the President</t>
  </si>
  <si>
    <t>Psychology Dept</t>
  </si>
  <si>
    <t>PsychologyCOC</t>
  </si>
  <si>
    <t>Psychology Dept Curriculum Committee</t>
  </si>
  <si>
    <t>PublicationOffice</t>
  </si>
  <si>
    <t>Publication Office</t>
  </si>
  <si>
    <t>Recreation</t>
  </si>
  <si>
    <t>Registrar</t>
  </si>
  <si>
    <t>Records and Registration (Registrar's Office)</t>
  </si>
  <si>
    <t>Research</t>
  </si>
  <si>
    <t>Research and Economic Development</t>
  </si>
  <si>
    <t>ResearchAssurances</t>
  </si>
  <si>
    <t>Offices of Research Assurances</t>
  </si>
  <si>
    <t>ResidenceAdvising</t>
  </si>
  <si>
    <t>Residence Based Advising</t>
  </si>
  <si>
    <t>ResidencyCommittee</t>
  </si>
  <si>
    <t>Residency Review Committee</t>
  </si>
  <si>
    <t>RPAC</t>
  </si>
  <si>
    <t>Resource Policies and Allocations Council</t>
  </si>
  <si>
    <t>SeminarAdvising</t>
  </si>
  <si>
    <t>Seminar Based Advising</t>
  </si>
  <si>
    <t>Senate</t>
  </si>
  <si>
    <t>University Senate</t>
  </si>
  <si>
    <t>kuali.org.Senate</t>
  </si>
  <si>
    <t>SenateExcecutiveBoard</t>
  </si>
  <si>
    <t>Faculty Senate Executive Board</t>
  </si>
  <si>
    <t>SGA</t>
  </si>
  <si>
    <t xml:space="preserve">Student Government Association </t>
  </si>
  <si>
    <t>SocialScienceDivision</t>
  </si>
  <si>
    <t>Social Science Division</t>
  </si>
  <si>
    <t>SocialScienceDivisionCoc</t>
  </si>
  <si>
    <t>Social Science Division Coc</t>
  </si>
  <si>
    <t>Sociology Dept</t>
  </si>
  <si>
    <t>SociologyCOC</t>
  </si>
  <si>
    <t>Sociology Dept Curriculum Committee</t>
  </si>
  <si>
    <t>Spirituality</t>
  </si>
  <si>
    <t>SSFTC</t>
  </si>
  <si>
    <t>Special Student Fee and Tuition Committee</t>
  </si>
  <si>
    <t>StudentAccounts</t>
  </si>
  <si>
    <t>Student Accounts</t>
  </si>
  <si>
    <t>StudentActivities</t>
  </si>
  <si>
    <t>Student Activities</t>
  </si>
  <si>
    <t>StudentConductJudicial</t>
  </si>
  <si>
    <t>Student Conduct &amp;amp; Judicial Affairs</t>
  </si>
  <si>
    <t>StudentDisabilityServices</t>
  </si>
  <si>
    <t>Student Disability Services</t>
  </si>
  <si>
    <t>StudentLegalServices</t>
  </si>
  <si>
    <t>Student Legal Services</t>
  </si>
  <si>
    <t>StudentOrganizations</t>
  </si>
  <si>
    <t>Student Organizations</t>
  </si>
  <si>
    <t>Students</t>
  </si>
  <si>
    <t>Student Affairs</t>
  </si>
  <si>
    <t>StudyAbroad</t>
  </si>
  <si>
    <t>Study Abroad Center</t>
  </si>
  <si>
    <t>kuali.org.Center</t>
  </si>
  <si>
    <t>TheDeans</t>
  </si>
  <si>
    <t>Council of Deans</t>
  </si>
  <si>
    <t>TheDeptChairs</t>
  </si>
  <si>
    <t>Department Chairs Cabinet</t>
  </si>
  <si>
    <t>Transportation</t>
  </si>
  <si>
    <t>Trustees</t>
  </si>
  <si>
    <t>Board of Trustees</t>
  </si>
  <si>
    <t>UndergraduateProgram</t>
  </si>
  <si>
    <t>The Undergraduate Program</t>
  </si>
  <si>
    <t>UndergraduateProgramCoc</t>
  </si>
  <si>
    <t>Undergraduate Program Coc</t>
  </si>
  <si>
    <t>UndergraduateStudies</t>
  </si>
  <si>
    <t>Office of Undergraduate Studies</t>
  </si>
  <si>
    <t>URP</t>
  </si>
  <si>
    <t>Undergraduate Research Program</t>
  </si>
  <si>
    <t>VPAdminOffice</t>
  </si>
  <si>
    <t>Office of the VP for Business Administration and Finance</t>
  </si>
  <si>
    <t>VPResearchOffice</t>
  </si>
  <si>
    <t>Office of the VP for Research and Economic Development</t>
  </si>
  <si>
    <t>VPStudentsOffice</t>
  </si>
  <si>
    <t>Office of the VP for Student Affairs</t>
  </si>
  <si>
    <t>Wellness</t>
  </si>
  <si>
    <t>administeringOrgName</t>
  </si>
  <si>
    <t>AdministeringOrg</t>
  </si>
  <si>
    <t>AfricanAmericanStudies</t>
  </si>
  <si>
    <t>African American Studies Dept</t>
  </si>
  <si>
    <t>African American Studies Dept Curriculum Committee</t>
  </si>
  <si>
    <t>AfricanAmericanStudiesCOC</t>
  </si>
  <si>
    <t>EconomicsCOC</t>
  </si>
  <si>
    <t>Economics Dept</t>
  </si>
  <si>
    <t>Economics Dept Curriculum Committee</t>
  </si>
  <si>
    <t>Drug &amp; Alcohol Awareness</t>
  </si>
  <si>
    <t>CrimCrimJus</t>
  </si>
  <si>
    <t>CrimCrimJusCOC</t>
  </si>
  <si>
    <t>Criminology &amp; Criminal Justice Dept</t>
  </si>
  <si>
    <t>Criminology &amp; Criminal Justice Dept Curriculum Committee</t>
  </si>
  <si>
    <t>ArtHistArchaeology</t>
  </si>
  <si>
    <t>ArtHistArchaeologyCOC</t>
  </si>
  <si>
    <t>Art History &amp; Archaeology Coc</t>
  </si>
  <si>
    <t>Philosophy Dept</t>
  </si>
  <si>
    <t>Philosophy Dept CoC</t>
  </si>
  <si>
    <t>PhilosophyCOC</t>
  </si>
  <si>
    <t>TheatreDancePerf</t>
  </si>
  <si>
    <t>TheatreDancePerfCOC</t>
  </si>
  <si>
    <t>Department of Theatre, Dance, and Performance</t>
  </si>
  <si>
    <t>Department of Theatre, Dance, and Performance Coc</t>
  </si>
  <si>
    <t>Please Change to PoliSci</t>
  </si>
  <si>
    <t>Please Change to PoliSciCOC</t>
  </si>
  <si>
    <t>StartSeason</t>
  </si>
  <si>
    <t>StartAY</t>
  </si>
  <si>
    <t>StartAtp</t>
  </si>
  <si>
    <t>EndSeason</t>
  </si>
  <si>
    <t>EndAY</t>
  </si>
  <si>
    <t>EndATP</t>
  </si>
  <si>
    <t>BadEnd</t>
  </si>
  <si>
    <t>audit</t>
  </si>
  <si>
    <t>passFail</t>
  </si>
  <si>
    <t>gradingOptions</t>
  </si>
</sst>
</file>

<file path=xl/styles.xml><?xml version="1.0" encoding="utf-8"?>
<styleSheet xmlns="http://schemas.openxmlformats.org/spreadsheetml/2006/main">
  <numFmts count="1">
    <numFmt numFmtId="164" formatCode="###0"/>
  </numFmts>
  <fonts count="13">
    <font>
      <sz val="8"/>
      <name val="Microsoft Sans Serif"/>
    </font>
    <font>
      <sz val="11"/>
      <color theme="1"/>
      <name val="Calibri"/>
      <family val="2"/>
      <scheme val="minor"/>
    </font>
    <font>
      <b/>
      <sz val="8"/>
      <name val="Microsoft Sans Serif"/>
      <family val="2"/>
    </font>
    <font>
      <sz val="10"/>
      <name val="Verdana"/>
    </font>
    <font>
      <sz val="10"/>
      <name val="Verdana"/>
      <family val="2"/>
    </font>
    <font>
      <b/>
      <sz val="10"/>
      <name val="Verdana"/>
      <family val="2"/>
    </font>
    <font>
      <sz val="10"/>
      <color rgb="FFFF0000"/>
      <name val="Verdana"/>
      <family val="2"/>
    </font>
    <font>
      <sz val="8"/>
      <name val="Microsoft Sans Serif"/>
      <family val="2"/>
    </font>
    <font>
      <sz val="8"/>
      <color rgb="FF0070C0"/>
      <name val="Microsoft Sans Serif"/>
      <family val="2"/>
    </font>
    <font>
      <sz val="10"/>
      <color rgb="FF00B0F0"/>
      <name val="Verdana"/>
      <family val="2"/>
    </font>
    <font>
      <sz val="8"/>
      <color theme="1"/>
      <name val="Microsoft Sans Serif"/>
      <family val="2"/>
    </font>
    <font>
      <b/>
      <sz val="9"/>
      <name val="Arial"/>
      <family val="2"/>
    </font>
    <font>
      <sz val="9"/>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3" fillId="0" borderId="0"/>
    <xf numFmtId="0" fontId="1" fillId="0" borderId="0"/>
    <xf numFmtId="0" fontId="7" fillId="0" borderId="0"/>
    <xf numFmtId="0" fontId="4" fillId="0" borderId="0"/>
  </cellStyleXfs>
  <cellXfs count="29">
    <xf numFmtId="0" fontId="0" fillId="0" borderId="0" xfId="0"/>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0" fontId="2" fillId="0" borderId="0" xfId="0" applyFont="1" applyProtection="1">
      <protection locked="0"/>
    </xf>
    <xf numFmtId="0" fontId="2" fillId="0" borderId="0" xfId="0" applyFont="1"/>
    <xf numFmtId="0" fontId="3" fillId="0" borderId="0" xfId="1"/>
    <xf numFmtId="49" fontId="3" fillId="0" borderId="0" xfId="1" applyNumberFormat="1"/>
    <xf numFmtId="49" fontId="5" fillId="0" borderId="0" xfId="1" applyNumberFormat="1" applyFont="1"/>
    <xf numFmtId="0" fontId="5" fillId="0" borderId="0" xfId="1" applyFont="1"/>
    <xf numFmtId="0" fontId="4" fillId="0" borderId="0" xfId="1" applyFont="1"/>
    <xf numFmtId="0" fontId="6" fillId="0" borderId="0" xfId="1" applyFont="1"/>
    <xf numFmtId="49" fontId="6" fillId="0" borderId="0" xfId="1" applyNumberFormat="1" applyFont="1"/>
    <xf numFmtId="14" fontId="0" fillId="0" borderId="0" xfId="0" applyNumberFormat="1"/>
    <xf numFmtId="0" fontId="7" fillId="0" borderId="0" xfId="0" applyFont="1" applyProtection="1">
      <protection locked="0"/>
    </xf>
    <xf numFmtId="0" fontId="8" fillId="0" borderId="0" xfId="3" applyFont="1" applyProtection="1">
      <protection locked="0"/>
    </xf>
    <xf numFmtId="0" fontId="2" fillId="0" borderId="0" xfId="0" applyFont="1" applyAlignment="1" applyProtection="1">
      <alignment horizontal="left"/>
      <protection locked="0"/>
    </xf>
    <xf numFmtId="0" fontId="7" fillId="0" borderId="0" xfId="0" applyFont="1" applyAlignment="1" applyProtection="1">
      <alignment horizontal="left" wrapText="1"/>
      <protection locked="0"/>
    </xf>
    <xf numFmtId="0" fontId="0" fillId="0" borderId="0" xfId="0" applyAlignment="1" applyProtection="1">
      <alignment horizontal="left"/>
      <protection locked="0"/>
    </xf>
    <xf numFmtId="0" fontId="9" fillId="0" borderId="0" xfId="1" applyFont="1"/>
    <xf numFmtId="49" fontId="9" fillId="0" borderId="0" xfId="1" applyNumberFormat="1" applyFont="1"/>
    <xf numFmtId="49" fontId="7" fillId="0" borderId="0" xfId="4" applyNumberFormat="1" applyFont="1"/>
    <xf numFmtId="0" fontId="7" fillId="0" borderId="0" xfId="1" applyFont="1"/>
    <xf numFmtId="0" fontId="10" fillId="0" borderId="0" xfId="3" applyFont="1" applyProtection="1">
      <protection locked="0"/>
    </xf>
    <xf numFmtId="0" fontId="9" fillId="0" borderId="0" xfId="0" applyFont="1" applyProtection="1">
      <protection locked="0"/>
    </xf>
    <xf numFmtId="0" fontId="9" fillId="0" borderId="0" xfId="1" applyFont="1" applyFill="1"/>
    <xf numFmtId="0" fontId="11" fillId="0" borderId="0" xfId="0" applyFont="1" applyFill="1" applyBorder="1" applyAlignment="1">
      <alignment vertical="center" wrapText="1"/>
    </xf>
    <xf numFmtId="0" fontId="12" fillId="0" borderId="0" xfId="0" applyFont="1" applyFill="1" applyAlignment="1" applyProtection="1">
      <alignment vertical="center"/>
      <protection locked="0"/>
    </xf>
    <xf numFmtId="0" fontId="12" fillId="0" borderId="0" xfId="0" applyFont="1" applyFill="1" applyAlignment="1" applyProtection="1">
      <alignment vertical="center" wrapText="1"/>
      <protection locked="0"/>
    </xf>
  </cellXfs>
  <cellStyles count="5">
    <cellStyle name="Normal" xfId="0" builtinId="0"/>
    <cellStyle name="Normal 2" xfId="1"/>
    <cellStyle name="Normal 2 2" xfId="4"/>
    <cellStyle name="Normal 3" xfId="3"/>
    <cellStyle name="Normal 4"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G509"/>
  <sheetViews>
    <sheetView tabSelected="1" zoomScale="170" zoomScaleNormal="170" workbookViewId="0">
      <pane xSplit="1" ySplit="1" topLeftCell="S488" activePane="bottomRight" state="frozen"/>
      <selection pane="topRight" activeCell="B1" sqref="B1"/>
      <selection pane="bottomLeft" activeCell="A2" sqref="A2"/>
      <selection pane="bottomRight" activeCell="V3" sqref="V3:X509"/>
    </sheetView>
  </sheetViews>
  <sheetFormatPr defaultRowHeight="10.5"/>
  <cols>
    <col min="1" max="1" width="11.1640625" style="1" customWidth="1"/>
    <col min="2" max="2" width="12.33203125" style="1" bestFit="1" customWidth="1"/>
    <col min="3" max="3" width="20" style="1" bestFit="1" customWidth="1"/>
    <col min="4" max="5" width="9.33203125" style="1"/>
    <col min="6" max="6" width="11.6640625" style="1" customWidth="1"/>
    <col min="7" max="7" width="11.1640625" style="1" customWidth="1"/>
    <col min="8" max="8" width="19.33203125" style="1" bestFit="1" customWidth="1"/>
    <col min="9" max="11" width="9.33203125" style="1"/>
    <col min="12" max="12" width="11.83203125" style="1" bestFit="1" customWidth="1"/>
    <col min="13" max="13" width="11.1640625" style="1" customWidth="1"/>
    <col min="14" max="14" width="19.33203125" style="1" bestFit="1" customWidth="1"/>
    <col min="15" max="15" width="13" style="1" customWidth="1"/>
    <col min="16" max="18" width="9.33203125" style="1"/>
    <col min="19" max="19" width="7.1640625" style="1" customWidth="1"/>
    <col min="20" max="22" width="9.33203125" style="1"/>
    <col min="23" max="23" width="10.6640625" style="1" customWidth="1"/>
    <col min="24" max="24" width="42.33203125" style="1" customWidth="1"/>
    <col min="25" max="25" width="12.6640625" style="1" customWidth="1"/>
    <col min="26" max="26" width="14.5" style="1" customWidth="1"/>
    <col min="27" max="27" width="91.5" style="1" bestFit="1" customWidth="1"/>
    <col min="28" max="28" width="31.33203125" style="1" bestFit="1" customWidth="1"/>
    <col min="29" max="29" width="14.1640625" style="1" bestFit="1" customWidth="1"/>
    <col min="30" max="31" width="9.33203125" style="1"/>
    <col min="32" max="32" width="12.83203125" style="1" customWidth="1"/>
    <col min="33" max="33" width="13.33203125" style="1" customWidth="1"/>
    <col min="34" max="38" width="9.33203125" style="1"/>
    <col min="39" max="39" width="13.33203125" style="1" bestFit="1" customWidth="1"/>
    <col min="40" max="40" width="9.1640625" style="1" bestFit="1" customWidth="1"/>
    <col min="41" max="41" width="11.33203125" style="1" customWidth="1"/>
    <col min="42" max="44" width="9.33203125" style="1"/>
    <col min="45" max="45" width="14.1640625" style="1" customWidth="1"/>
    <col min="46" max="46" width="10.83203125" style="1" customWidth="1"/>
    <col min="47" max="47" width="9.33203125" style="1"/>
    <col min="48" max="48" width="10.83203125" style="1" customWidth="1"/>
    <col min="49" max="51" width="9.33203125" style="1"/>
    <col min="52" max="52" width="12.1640625" style="1" bestFit="1" customWidth="1"/>
    <col min="53" max="53" width="41.6640625" style="1" bestFit="1" customWidth="1"/>
    <col min="54" max="54" width="41.6640625" style="14" customWidth="1"/>
    <col min="55" max="55" width="18.1640625" style="18" customWidth="1"/>
    <col min="56" max="56" width="15" style="1" customWidth="1"/>
    <col min="57" max="57" width="16.1640625" style="1" bestFit="1" customWidth="1"/>
    <col min="58" max="58" width="17" style="1" customWidth="1"/>
    <col min="59" max="59" width="31.1640625" customWidth="1"/>
  </cols>
  <sheetData>
    <row r="1" spans="1:59" s="5" customFormat="1" ht="12">
      <c r="A1" s="4" t="s">
        <v>2028</v>
      </c>
      <c r="B1" s="4" t="s">
        <v>2029</v>
      </c>
      <c r="C1" s="4" t="s">
        <v>2030</v>
      </c>
      <c r="D1" s="4" t="s">
        <v>2031</v>
      </c>
      <c r="E1" s="4" t="s">
        <v>0</v>
      </c>
      <c r="F1" s="4" t="s">
        <v>2734</v>
      </c>
      <c r="G1" s="4" t="s">
        <v>2735</v>
      </c>
      <c r="H1" s="4" t="s">
        <v>2736</v>
      </c>
      <c r="I1" s="4" t="s">
        <v>1</v>
      </c>
      <c r="J1" s="4" t="s">
        <v>2740</v>
      </c>
      <c r="K1" s="4" t="s">
        <v>2</v>
      </c>
      <c r="L1" s="4" t="s">
        <v>2737</v>
      </c>
      <c r="M1" s="4" t="s">
        <v>2738</v>
      </c>
      <c r="N1" s="4" t="s">
        <v>2739</v>
      </c>
      <c r="O1" s="4" t="s">
        <v>3</v>
      </c>
      <c r="P1" s="4" t="s">
        <v>4</v>
      </c>
      <c r="Q1" s="4" t="s">
        <v>5</v>
      </c>
      <c r="R1" s="4" t="s">
        <v>6</v>
      </c>
      <c r="S1" s="4" t="s">
        <v>7</v>
      </c>
      <c r="T1" s="4" t="s">
        <v>8</v>
      </c>
      <c r="U1" s="4" t="s">
        <v>9</v>
      </c>
      <c r="V1" s="26" t="s">
        <v>2741</v>
      </c>
      <c r="W1" s="26" t="s">
        <v>2742</v>
      </c>
      <c r="X1" s="26" t="s">
        <v>2743</v>
      </c>
      <c r="Y1" s="4" t="s">
        <v>10</v>
      </c>
      <c r="Z1" s="4" t="s">
        <v>11</v>
      </c>
      <c r="AA1" s="4" t="s">
        <v>12</v>
      </c>
      <c r="AB1" s="4" t="s">
        <v>13</v>
      </c>
      <c r="AC1" s="4" t="s">
        <v>14</v>
      </c>
      <c r="AD1" s="4" t="s">
        <v>15</v>
      </c>
      <c r="AE1" s="4" t="s">
        <v>16</v>
      </c>
      <c r="AF1" s="4" t="s">
        <v>17</v>
      </c>
      <c r="AG1" s="4" t="s">
        <v>18</v>
      </c>
      <c r="AH1" s="4" t="s">
        <v>19</v>
      </c>
      <c r="AI1" s="4" t="s">
        <v>20</v>
      </c>
      <c r="AJ1" s="4" t="s">
        <v>21</v>
      </c>
      <c r="AK1" s="4" t="s">
        <v>22</v>
      </c>
      <c r="AL1" s="4" t="s">
        <v>23</v>
      </c>
      <c r="AM1" s="4" t="s">
        <v>24</v>
      </c>
      <c r="AN1" s="4" t="s">
        <v>25</v>
      </c>
      <c r="AO1" s="4" t="s">
        <v>26</v>
      </c>
      <c r="AP1" s="4" t="s">
        <v>27</v>
      </c>
      <c r="AQ1" s="4" t="s">
        <v>28</v>
      </c>
      <c r="AR1" s="4" t="s">
        <v>29</v>
      </c>
      <c r="AS1" s="4" t="s">
        <v>30</v>
      </c>
      <c r="AT1" s="4" t="s">
        <v>31</v>
      </c>
      <c r="AU1" s="4" t="s">
        <v>32</v>
      </c>
      <c r="AV1" s="4" t="s">
        <v>33</v>
      </c>
      <c r="AW1" s="4" t="s">
        <v>34</v>
      </c>
      <c r="AX1" s="4" t="s">
        <v>35</v>
      </c>
      <c r="AY1" s="4" t="s">
        <v>36</v>
      </c>
      <c r="AZ1" s="4" t="s">
        <v>37</v>
      </c>
      <c r="BA1" s="4" t="s">
        <v>38</v>
      </c>
      <c r="BB1" s="4" t="s">
        <v>2708</v>
      </c>
      <c r="BC1" s="16" t="s">
        <v>2709</v>
      </c>
      <c r="BD1" s="4" t="s">
        <v>39</v>
      </c>
      <c r="BE1" s="4" t="s">
        <v>40</v>
      </c>
      <c r="BF1" s="4" t="s">
        <v>41</v>
      </c>
      <c r="BG1" s="5" t="s">
        <v>2027</v>
      </c>
    </row>
    <row r="2" spans="1:59" ht="24">
      <c r="A2" s="1" t="s">
        <v>42</v>
      </c>
      <c r="B2" s="1" t="s">
        <v>2032</v>
      </c>
      <c r="C2" s="1" t="s">
        <v>2033</v>
      </c>
      <c r="D2" s="1" t="s">
        <v>2034</v>
      </c>
      <c r="E2" s="3">
        <v>200708</v>
      </c>
      <c r="F2" s="3" t="str">
        <f t="shared" ref="F2:F65" si="0">IF(RIGHT(E2,2)="01","SP",IF(RIGHT(E2,2)="05","SU",IF(RIGHT(E2,2)="08","FA",IF(RIGHT(E2,2)="12","WI","ERROR"))))</f>
        <v>FA</v>
      </c>
      <c r="G2" s="3" t="str">
        <f t="shared" ref="G2:G65" si="1">IF(E2&lt;199000,"1990-1991",IF(OR(RIGHT(E2,2)="01",RIGHT(E2,2)="05"),LEFT(E2,4)-1&amp;"-"&amp;LEFT(E2,4),LEFT(E2,4)&amp;"-"&amp;LEFT(E2,4)+1))</f>
        <v>2007-2008</v>
      </c>
      <c r="H2" s="3" t="str">
        <f t="shared" ref="H2:H65" si="2">"kuali.atp."&amp;F2&amp;G2</f>
        <v>kuali.atp.FA2007-2008</v>
      </c>
      <c r="I2" s="3">
        <v>20070221</v>
      </c>
      <c r="J2" s="1" t="str">
        <f t="shared" ref="J2:J65" si="3">IF(ISBLANK(K2),"",IF(E2&gt;K2,"BAD",""))</f>
        <v/>
      </c>
      <c r="L2" s="3" t="str">
        <f t="shared" ref="L2:L65" si="4">IF(ISBLANK(K2),"",IF(RIGHT(K2,2)="01","SP",IF(RIGHT(K2,2)="05","SU",IF(RIGHT(K2,2)="08","FA",IF(RIGHT(K2,2)="12","WI","ERROR")))))</f>
        <v/>
      </c>
      <c r="M2" s="3" t="str">
        <f t="shared" ref="M2:M65" si="5">IF(ISBLANK(K2),"",IF(K2&lt;199000,"1990-1991",IF(OR(RIGHT(K2,2)="01",RIGHT(K2,2)="05"),LEFT(K2,4)-1&amp;"-"&amp;LEFT(K2,4),LEFT(K2,4)&amp;"-"&amp;LEFT(K2,4)+1)))</f>
        <v/>
      </c>
      <c r="N2" s="3" t="str">
        <f t="shared" ref="N2:N65" si="6">IF(ISBLANK(K2),"","kuali.atp."&amp;L2&amp;M2)</f>
        <v/>
      </c>
      <c r="O2" s="3">
        <v>200908</v>
      </c>
      <c r="P2" s="3">
        <v>19900529</v>
      </c>
      <c r="R2" s="3">
        <v>20070221</v>
      </c>
      <c r="S2" s="2">
        <v>3</v>
      </c>
      <c r="T2" s="2">
        <v>3</v>
      </c>
      <c r="U2" s="1" t="s">
        <v>43</v>
      </c>
      <c r="V2" s="27" t="b">
        <f>IF(ISERROR(FIND("A",U2)),"",TRUE)</f>
        <v>1</v>
      </c>
      <c r="W2" s="27" t="b">
        <f>IF(ISERROR(FIND("P",U2)),"",TRUE)</f>
        <v>1</v>
      </c>
      <c r="X2" s="28" t="str">
        <f>IF(OR(U2="R",U2="RA"),"kuali.resultComponent.grade.letter",IF(OR(U2="RP",U2="RPA"),"kuali.resultComponent.grade.letter kuali.resultComponent.grade.passFail",IF(U2="S","kuali.resultComponent.grade.satisfactory","")))</f>
        <v>kuali.resultComponent.grade.letter kuali.resultComponent.grade.passFail</v>
      </c>
      <c r="Z2" s="3">
        <v>20070221</v>
      </c>
      <c r="AA2" s="1" t="s">
        <v>44</v>
      </c>
      <c r="AB2" s="1" t="s">
        <v>45</v>
      </c>
      <c r="AC2" s="3">
        <v>20030307</v>
      </c>
      <c r="AD2" s="1" t="s">
        <v>46</v>
      </c>
      <c r="AF2" s="1" t="s">
        <v>47</v>
      </c>
      <c r="AI2" s="1" t="s">
        <v>48</v>
      </c>
      <c r="AJ2" s="1" t="s">
        <v>48</v>
      </c>
      <c r="AN2" s="3">
        <v>1</v>
      </c>
      <c r="AO2" s="3">
        <v>0</v>
      </c>
      <c r="AP2" s="3">
        <v>0</v>
      </c>
      <c r="AQ2" s="3">
        <v>0</v>
      </c>
      <c r="AR2" s="3">
        <v>0</v>
      </c>
      <c r="AS2" s="3">
        <v>0</v>
      </c>
      <c r="AU2" s="3">
        <v>20030307</v>
      </c>
      <c r="AV2" s="3">
        <v>0</v>
      </c>
      <c r="AW2" s="1" t="s">
        <v>49</v>
      </c>
      <c r="AY2" s="1" t="s">
        <v>47</v>
      </c>
      <c r="AZ2" s="3">
        <v>19930818</v>
      </c>
      <c r="BA2" s="1" t="s">
        <v>50</v>
      </c>
      <c r="BB2" s="15" t="s">
        <v>2710</v>
      </c>
      <c r="BC2" s="17" t="str">
        <f>VLOOKUP(SUBSTITUTE(BB2," ",""),Organizations!$1:$1048576,2,0)</f>
        <v>TBD</v>
      </c>
      <c r="BD2" s="1" t="s">
        <v>51</v>
      </c>
      <c r="BE2" s="1" t="s">
        <v>49</v>
      </c>
      <c r="BF2" s="1" t="s">
        <v>47</v>
      </c>
      <c r="BG2" t="s">
        <v>1566</v>
      </c>
    </row>
    <row r="3" spans="1:59" ht="24">
      <c r="A3" s="1" t="s">
        <v>52</v>
      </c>
      <c r="B3" s="1" t="s">
        <v>2032</v>
      </c>
      <c r="C3" s="1" t="s">
        <v>2035</v>
      </c>
      <c r="D3" s="1" t="s">
        <v>2034</v>
      </c>
      <c r="E3" s="3">
        <v>199008</v>
      </c>
      <c r="F3" s="3" t="str">
        <f t="shared" si="0"/>
        <v>FA</v>
      </c>
      <c r="G3" s="3" t="str">
        <f t="shared" si="1"/>
        <v>1990-1991</v>
      </c>
      <c r="H3" s="3" t="str">
        <f t="shared" si="2"/>
        <v>kuali.atp.FA1990-1991</v>
      </c>
      <c r="I3" s="3">
        <v>19900529</v>
      </c>
      <c r="J3" s="1" t="str">
        <f t="shared" si="3"/>
        <v/>
      </c>
      <c r="L3" s="3" t="str">
        <f t="shared" si="4"/>
        <v/>
      </c>
      <c r="M3" s="3" t="str">
        <f t="shared" si="5"/>
        <v/>
      </c>
      <c r="N3" s="3" t="str">
        <f t="shared" si="6"/>
        <v/>
      </c>
      <c r="O3" s="3">
        <v>200908</v>
      </c>
      <c r="P3" s="3">
        <v>19900529</v>
      </c>
      <c r="S3" s="2">
        <v>3</v>
      </c>
      <c r="T3" s="2">
        <v>3</v>
      </c>
      <c r="U3" s="1" t="s">
        <v>43</v>
      </c>
      <c r="V3" s="27" t="b">
        <f t="shared" ref="V3:V66" si="7">IF(ISERROR(FIND("A",U3)),"",TRUE)</f>
        <v>1</v>
      </c>
      <c r="W3" s="27" t="b">
        <f t="shared" ref="W3:W66" si="8">IF(ISERROR(FIND("P",U3)),"",TRUE)</f>
        <v>1</v>
      </c>
      <c r="X3" s="28" t="str">
        <f t="shared" ref="X3:X66" si="9">IF(OR(U3="R",U3="RA"),"kuali.resultComponent.grade.letter",IF(OR(U3="RP",U3="RPA"),"kuali.resultComponent.grade.letter kuali.resultComponent.grade.passFail",IF(U3="S","kuali.resultComponent.grade.satisfactory","")))</f>
        <v>kuali.resultComponent.grade.letter kuali.resultComponent.grade.passFail</v>
      </c>
      <c r="AA3" s="1" t="s">
        <v>53</v>
      </c>
      <c r="AB3" s="1" t="s">
        <v>54</v>
      </c>
      <c r="AD3" s="1" t="s">
        <v>46</v>
      </c>
      <c r="AF3" s="1" t="s">
        <v>47</v>
      </c>
      <c r="AI3" s="1" t="s">
        <v>48</v>
      </c>
      <c r="AJ3" s="1" t="s">
        <v>48</v>
      </c>
      <c r="AN3" s="3">
        <v>1</v>
      </c>
      <c r="AP3" s="3">
        <v>0</v>
      </c>
      <c r="AQ3" s="3">
        <v>0</v>
      </c>
      <c r="AR3" s="3">
        <v>0</v>
      </c>
      <c r="AS3" s="3">
        <v>0</v>
      </c>
      <c r="AU3" s="3">
        <v>19890221</v>
      </c>
      <c r="AV3" s="3">
        <v>0</v>
      </c>
      <c r="AW3" s="1" t="s">
        <v>55</v>
      </c>
      <c r="BA3" s="1" t="s">
        <v>50</v>
      </c>
      <c r="BB3" s="15" t="s">
        <v>2710</v>
      </c>
      <c r="BC3" s="17" t="str">
        <f>VLOOKUP(SUBSTITUTE(BB3," ",""),Organizations!$1:$1048576,2,0)</f>
        <v>TBD</v>
      </c>
      <c r="BD3" s="1" t="s">
        <v>51</v>
      </c>
      <c r="BE3" s="1" t="s">
        <v>55</v>
      </c>
      <c r="BG3" t="s">
        <v>1567</v>
      </c>
    </row>
    <row r="4" spans="1:59" ht="24">
      <c r="A4" s="1" t="s">
        <v>56</v>
      </c>
      <c r="B4" s="1" t="s">
        <v>2032</v>
      </c>
      <c r="C4" s="1" t="s">
        <v>2036</v>
      </c>
      <c r="D4" s="1" t="s">
        <v>2034</v>
      </c>
      <c r="E4" s="3">
        <v>200708</v>
      </c>
      <c r="F4" s="3" t="str">
        <f t="shared" si="0"/>
        <v>FA</v>
      </c>
      <c r="G4" s="3" t="str">
        <f t="shared" si="1"/>
        <v>2007-2008</v>
      </c>
      <c r="H4" s="3" t="str">
        <f t="shared" si="2"/>
        <v>kuali.atp.FA2007-2008</v>
      </c>
      <c r="I4" s="3">
        <v>20070221</v>
      </c>
      <c r="J4" s="1" t="str">
        <f t="shared" si="3"/>
        <v/>
      </c>
      <c r="L4" s="3" t="str">
        <f t="shared" si="4"/>
        <v/>
      </c>
      <c r="M4" s="3" t="str">
        <f t="shared" si="5"/>
        <v/>
      </c>
      <c r="N4" s="3" t="str">
        <f t="shared" si="6"/>
        <v/>
      </c>
      <c r="O4" s="3">
        <v>200908</v>
      </c>
      <c r="P4" s="3">
        <v>19900529</v>
      </c>
      <c r="R4" s="3">
        <v>20070221</v>
      </c>
      <c r="S4" s="2">
        <v>3</v>
      </c>
      <c r="T4" s="2">
        <v>3</v>
      </c>
      <c r="U4" s="1" t="s">
        <v>43</v>
      </c>
      <c r="V4" s="27" t="b">
        <f t="shared" si="7"/>
        <v>1</v>
      </c>
      <c r="W4" s="27" t="b">
        <f t="shared" si="8"/>
        <v>1</v>
      </c>
      <c r="X4" s="28" t="str">
        <f t="shared" si="9"/>
        <v>kuali.resultComponent.grade.letter kuali.resultComponent.grade.passFail</v>
      </c>
      <c r="Z4" s="3">
        <v>20070221</v>
      </c>
      <c r="AA4" s="1" t="s">
        <v>57</v>
      </c>
      <c r="AB4" s="1" t="s">
        <v>58</v>
      </c>
      <c r="AD4" s="1" t="s">
        <v>46</v>
      </c>
      <c r="AF4" s="1" t="s">
        <v>47</v>
      </c>
      <c r="AI4" s="1" t="s">
        <v>48</v>
      </c>
      <c r="AJ4" s="1" t="s">
        <v>48</v>
      </c>
      <c r="AN4" s="3">
        <v>1</v>
      </c>
      <c r="AO4" s="3">
        <v>0</v>
      </c>
      <c r="AP4" s="3">
        <v>0</v>
      </c>
      <c r="AQ4" s="3">
        <v>0</v>
      </c>
      <c r="AR4" s="3">
        <v>0</v>
      </c>
      <c r="AS4" s="3">
        <v>0</v>
      </c>
      <c r="AU4" s="3">
        <v>20070418</v>
      </c>
      <c r="AV4" s="3">
        <v>0</v>
      </c>
      <c r="AW4" s="1" t="s">
        <v>59</v>
      </c>
      <c r="BA4" s="1" t="s">
        <v>50</v>
      </c>
      <c r="BB4" s="15" t="s">
        <v>2710</v>
      </c>
      <c r="BC4" s="17" t="str">
        <f>VLOOKUP(SUBSTITUTE(BB4," ",""),Organizations!$1:$1048576,2,0)</f>
        <v>TBD</v>
      </c>
      <c r="BD4" s="1" t="s">
        <v>51</v>
      </c>
      <c r="BG4" t="s">
        <v>1568</v>
      </c>
    </row>
    <row r="5" spans="1:59" ht="24">
      <c r="A5" s="1" t="s">
        <v>60</v>
      </c>
      <c r="B5" s="1" t="s">
        <v>2032</v>
      </c>
      <c r="C5" s="1" t="s">
        <v>2037</v>
      </c>
      <c r="D5" s="1" t="s">
        <v>2034</v>
      </c>
      <c r="E5" s="3">
        <v>199608</v>
      </c>
      <c r="F5" s="3" t="str">
        <f t="shared" si="0"/>
        <v>FA</v>
      </c>
      <c r="G5" s="3" t="str">
        <f t="shared" si="1"/>
        <v>1996-1997</v>
      </c>
      <c r="H5" s="3" t="str">
        <f t="shared" si="2"/>
        <v>kuali.atp.FA1996-1997</v>
      </c>
      <c r="I5" s="3">
        <v>20030307</v>
      </c>
      <c r="J5" s="1" t="str">
        <f t="shared" si="3"/>
        <v/>
      </c>
      <c r="L5" s="3" t="str">
        <f t="shared" si="4"/>
        <v/>
      </c>
      <c r="M5" s="3" t="str">
        <f t="shared" si="5"/>
        <v/>
      </c>
      <c r="N5" s="3" t="str">
        <f t="shared" si="6"/>
        <v/>
      </c>
      <c r="O5" s="3">
        <v>200908</v>
      </c>
      <c r="P5" s="3">
        <v>19900529</v>
      </c>
      <c r="R5" s="3">
        <v>19960313</v>
      </c>
      <c r="S5" s="2">
        <v>3</v>
      </c>
      <c r="T5" s="2">
        <v>3</v>
      </c>
      <c r="U5" s="1" t="s">
        <v>43</v>
      </c>
      <c r="V5" s="27" t="b">
        <f t="shared" si="7"/>
        <v>1</v>
      </c>
      <c r="W5" s="27" t="b">
        <f t="shared" si="8"/>
        <v>1</v>
      </c>
      <c r="X5" s="28" t="str">
        <f t="shared" si="9"/>
        <v>kuali.resultComponent.grade.letter kuali.resultComponent.grade.passFail</v>
      </c>
      <c r="Z5" s="3">
        <v>19971009</v>
      </c>
      <c r="AA5" s="1" t="s">
        <v>61</v>
      </c>
      <c r="AB5" s="1" t="s">
        <v>62</v>
      </c>
      <c r="AC5" s="3">
        <v>20030307</v>
      </c>
      <c r="AD5" s="1" t="s">
        <v>46</v>
      </c>
      <c r="AF5" s="1" t="s">
        <v>47</v>
      </c>
      <c r="AI5" s="1" t="s">
        <v>48</v>
      </c>
      <c r="AJ5" s="1" t="s">
        <v>48</v>
      </c>
      <c r="AN5" s="3">
        <v>1</v>
      </c>
      <c r="AO5" s="3">
        <v>0</v>
      </c>
      <c r="AP5" s="3">
        <v>0</v>
      </c>
      <c r="AQ5" s="3">
        <v>0</v>
      </c>
      <c r="AR5" s="3">
        <v>0</v>
      </c>
      <c r="AS5" s="3">
        <v>0</v>
      </c>
      <c r="AU5" s="3">
        <v>20030307</v>
      </c>
      <c r="AV5" s="3">
        <v>0</v>
      </c>
      <c r="AW5" s="1" t="s">
        <v>49</v>
      </c>
      <c r="AY5" s="1" t="s">
        <v>47</v>
      </c>
      <c r="AZ5" s="3">
        <v>19960315</v>
      </c>
      <c r="BA5" s="1" t="s">
        <v>50</v>
      </c>
      <c r="BB5" s="15" t="s">
        <v>2710</v>
      </c>
      <c r="BC5" s="17" t="str">
        <f>VLOOKUP(SUBSTITUTE(BB5," ",""),Organizations!$1:$1048576,2,0)</f>
        <v>TBD</v>
      </c>
      <c r="BD5" s="1" t="s">
        <v>51</v>
      </c>
      <c r="BF5" s="1" t="s">
        <v>47</v>
      </c>
      <c r="BG5" t="s">
        <v>1569</v>
      </c>
    </row>
    <row r="6" spans="1:59" ht="24">
      <c r="A6" s="1" t="s">
        <v>63</v>
      </c>
      <c r="B6" s="1" t="s">
        <v>2032</v>
      </c>
      <c r="C6" s="1" t="s">
        <v>2038</v>
      </c>
      <c r="D6" s="1" t="s">
        <v>2034</v>
      </c>
      <c r="E6" s="3">
        <v>199201</v>
      </c>
      <c r="F6" s="3" t="str">
        <f t="shared" si="0"/>
        <v>SP</v>
      </c>
      <c r="G6" s="3" t="str">
        <f t="shared" si="1"/>
        <v>1991-1992</v>
      </c>
      <c r="H6" s="3" t="str">
        <f t="shared" si="2"/>
        <v>kuali.atp.SP1991-1992</v>
      </c>
      <c r="I6" s="3">
        <v>20030307</v>
      </c>
      <c r="J6" s="1" t="str">
        <f t="shared" si="3"/>
        <v/>
      </c>
      <c r="L6" s="3" t="str">
        <f t="shared" si="4"/>
        <v/>
      </c>
      <c r="M6" s="3" t="str">
        <f t="shared" si="5"/>
        <v/>
      </c>
      <c r="N6" s="3" t="str">
        <f t="shared" si="6"/>
        <v/>
      </c>
      <c r="O6" s="3">
        <v>200908</v>
      </c>
      <c r="P6" s="3">
        <v>19750101</v>
      </c>
      <c r="R6" s="3">
        <v>20010101</v>
      </c>
      <c r="S6" s="2">
        <v>3</v>
      </c>
      <c r="T6" s="2">
        <v>3</v>
      </c>
      <c r="U6" s="1" t="s">
        <v>43</v>
      </c>
      <c r="V6" s="27" t="b">
        <f t="shared" si="7"/>
        <v>1</v>
      </c>
      <c r="W6" s="27" t="b">
        <f t="shared" si="8"/>
        <v>1</v>
      </c>
      <c r="X6" s="28" t="str">
        <f t="shared" si="9"/>
        <v>kuali.resultComponent.grade.letter kuali.resultComponent.grade.passFail</v>
      </c>
      <c r="AA6" s="1" t="s">
        <v>64</v>
      </c>
      <c r="AB6" s="1" t="s">
        <v>65</v>
      </c>
      <c r="AC6" s="3">
        <v>20030307</v>
      </c>
      <c r="AD6" s="1" t="s">
        <v>46</v>
      </c>
      <c r="AF6" s="1" t="s">
        <v>47</v>
      </c>
      <c r="AI6" s="1" t="s">
        <v>48</v>
      </c>
      <c r="AJ6" s="1" t="s">
        <v>48</v>
      </c>
      <c r="AM6" s="1" t="s">
        <v>66</v>
      </c>
      <c r="AN6" s="3">
        <v>1</v>
      </c>
      <c r="AO6" s="3">
        <v>0</v>
      </c>
      <c r="AP6" s="3">
        <v>0</v>
      </c>
      <c r="AQ6" s="3">
        <v>0</v>
      </c>
      <c r="AR6" s="3">
        <v>0</v>
      </c>
      <c r="AS6" s="3">
        <v>0</v>
      </c>
      <c r="AU6" s="3">
        <v>20060331</v>
      </c>
      <c r="AV6" s="3">
        <v>6</v>
      </c>
      <c r="BA6" s="1" t="s">
        <v>50</v>
      </c>
      <c r="BB6" s="15" t="s">
        <v>2710</v>
      </c>
      <c r="BC6" s="17" t="str">
        <f>VLOOKUP(SUBSTITUTE(BB6," ",""),Organizations!$1:$1048576,2,0)</f>
        <v>TBD</v>
      </c>
      <c r="BD6" s="1" t="s">
        <v>51</v>
      </c>
      <c r="BG6" t="s">
        <v>1570</v>
      </c>
    </row>
    <row r="7" spans="1:59" ht="24">
      <c r="A7" s="1" t="s">
        <v>67</v>
      </c>
      <c r="B7" s="1" t="s">
        <v>2032</v>
      </c>
      <c r="C7" s="1" t="s">
        <v>2038</v>
      </c>
      <c r="D7" s="1" t="s">
        <v>71</v>
      </c>
      <c r="E7" s="3">
        <v>201008</v>
      </c>
      <c r="F7" s="3" t="str">
        <f t="shared" si="0"/>
        <v>FA</v>
      </c>
      <c r="G7" s="3" t="str">
        <f t="shared" si="1"/>
        <v>2010-2011</v>
      </c>
      <c r="H7" s="3" t="str">
        <f t="shared" si="2"/>
        <v>kuali.atp.FA2010-2011</v>
      </c>
      <c r="I7" s="3">
        <v>20100507</v>
      </c>
      <c r="J7" s="1" t="str">
        <f t="shared" si="3"/>
        <v/>
      </c>
      <c r="K7" s="3">
        <v>201008</v>
      </c>
      <c r="L7" s="3" t="str">
        <f t="shared" si="4"/>
        <v>FA</v>
      </c>
      <c r="M7" s="3" t="str">
        <f t="shared" si="5"/>
        <v>2010-2011</v>
      </c>
      <c r="N7" s="3" t="str">
        <f t="shared" si="6"/>
        <v>kuali.atp.FA2010-2011</v>
      </c>
      <c r="O7" s="3">
        <v>200908</v>
      </c>
      <c r="P7" s="3">
        <v>20100507</v>
      </c>
      <c r="R7" s="3">
        <v>20100507</v>
      </c>
      <c r="S7" s="2">
        <v>3</v>
      </c>
      <c r="T7" s="2">
        <v>3</v>
      </c>
      <c r="U7" s="1" t="s">
        <v>43</v>
      </c>
      <c r="V7" s="27" t="b">
        <f t="shared" si="7"/>
        <v>1</v>
      </c>
      <c r="W7" s="27" t="b">
        <f t="shared" si="8"/>
        <v>1</v>
      </c>
      <c r="X7" s="28" t="str">
        <f t="shared" si="9"/>
        <v>kuali.resultComponent.grade.letter kuali.resultComponent.grade.passFail</v>
      </c>
      <c r="Z7" s="3">
        <v>20060728</v>
      </c>
      <c r="AA7" s="1" t="s">
        <v>68</v>
      </c>
      <c r="AB7" s="1" t="s">
        <v>69</v>
      </c>
      <c r="AC7" s="3">
        <v>20060728</v>
      </c>
      <c r="AD7" s="1" t="s">
        <v>70</v>
      </c>
      <c r="AF7" s="1" t="s">
        <v>70</v>
      </c>
      <c r="AI7" s="1" t="s">
        <v>48</v>
      </c>
      <c r="AJ7" s="1" t="s">
        <v>48</v>
      </c>
      <c r="AN7" s="3">
        <v>1</v>
      </c>
      <c r="AP7" s="3">
        <v>0</v>
      </c>
      <c r="AQ7" s="3">
        <v>0</v>
      </c>
      <c r="AR7" s="3">
        <v>0</v>
      </c>
      <c r="AS7" s="3">
        <v>0</v>
      </c>
      <c r="AT7" s="1" t="s">
        <v>71</v>
      </c>
      <c r="AV7" s="3">
        <v>0</v>
      </c>
      <c r="AW7" s="1" t="s">
        <v>49</v>
      </c>
      <c r="AX7" s="3">
        <v>20071025</v>
      </c>
      <c r="AY7" s="1" t="s">
        <v>47</v>
      </c>
      <c r="AZ7" s="3">
        <v>20071025</v>
      </c>
      <c r="BA7" s="1" t="s">
        <v>50</v>
      </c>
      <c r="BB7" s="15" t="s">
        <v>2710</v>
      </c>
      <c r="BC7" s="17" t="str">
        <f>VLOOKUP(SUBSTITUTE(BB7," ",""),Organizations!$1:$1048576,2,0)</f>
        <v>TBD</v>
      </c>
      <c r="BD7" s="1" t="s">
        <v>51</v>
      </c>
      <c r="BG7" t="s">
        <v>1571</v>
      </c>
    </row>
    <row r="8" spans="1:59" ht="24">
      <c r="A8" s="1" t="s">
        <v>72</v>
      </c>
      <c r="B8" s="1" t="s">
        <v>2032</v>
      </c>
      <c r="C8" s="1" t="s">
        <v>2038</v>
      </c>
      <c r="D8" s="1" t="s">
        <v>115</v>
      </c>
      <c r="E8" s="3">
        <v>200701</v>
      </c>
      <c r="F8" s="3" t="str">
        <f t="shared" si="0"/>
        <v>SP</v>
      </c>
      <c r="G8" s="3" t="str">
        <f t="shared" si="1"/>
        <v>2006-2007</v>
      </c>
      <c r="H8" s="3" t="str">
        <f t="shared" si="2"/>
        <v>kuali.atp.SP2006-2007</v>
      </c>
      <c r="I8" s="3">
        <v>20070525</v>
      </c>
      <c r="J8" s="1" t="str">
        <f t="shared" si="3"/>
        <v/>
      </c>
      <c r="K8" s="3">
        <v>200701</v>
      </c>
      <c r="L8" s="3" t="str">
        <f t="shared" si="4"/>
        <v>SP</v>
      </c>
      <c r="M8" s="3" t="str">
        <f t="shared" si="5"/>
        <v>2006-2007</v>
      </c>
      <c r="N8" s="3" t="str">
        <f t="shared" si="6"/>
        <v>kuali.atp.SP2006-2007</v>
      </c>
      <c r="P8" s="3">
        <v>20070525</v>
      </c>
      <c r="Q8" s="3">
        <v>20040713</v>
      </c>
      <c r="R8" s="3">
        <v>20070525</v>
      </c>
      <c r="S8" s="2">
        <v>3</v>
      </c>
      <c r="T8" s="2">
        <v>3</v>
      </c>
      <c r="U8" s="1" t="s">
        <v>43</v>
      </c>
      <c r="V8" s="27" t="b">
        <f t="shared" si="7"/>
        <v>1</v>
      </c>
      <c r="W8" s="27" t="b">
        <f t="shared" si="8"/>
        <v>1</v>
      </c>
      <c r="X8" s="28" t="str">
        <f t="shared" si="9"/>
        <v>kuali.resultComponent.grade.letter kuali.resultComponent.grade.passFail</v>
      </c>
      <c r="Z8" s="3">
        <v>19931217</v>
      </c>
      <c r="AA8" s="1" t="s">
        <v>73</v>
      </c>
      <c r="AB8" s="1" t="s">
        <v>74</v>
      </c>
      <c r="AC8" s="3">
        <v>20070525</v>
      </c>
      <c r="AD8" s="1" t="s">
        <v>70</v>
      </c>
      <c r="AF8" s="1" t="s">
        <v>70</v>
      </c>
      <c r="AI8" s="1" t="s">
        <v>48</v>
      </c>
      <c r="AJ8" s="1" t="s">
        <v>48</v>
      </c>
      <c r="AN8" s="3">
        <v>1</v>
      </c>
      <c r="AP8" s="3">
        <v>0</v>
      </c>
      <c r="AQ8" s="3">
        <v>0</v>
      </c>
      <c r="AR8" s="3">
        <v>0</v>
      </c>
      <c r="AS8" s="3">
        <v>0</v>
      </c>
      <c r="AT8" s="1" t="s">
        <v>71</v>
      </c>
      <c r="AV8" s="3">
        <v>0</v>
      </c>
      <c r="AW8" s="1" t="s">
        <v>59</v>
      </c>
      <c r="AX8" s="3">
        <v>20070525</v>
      </c>
      <c r="AY8" s="1" t="s">
        <v>47</v>
      </c>
      <c r="AZ8" s="3">
        <v>20070525</v>
      </c>
      <c r="BA8" s="1" t="s">
        <v>50</v>
      </c>
      <c r="BB8" s="15" t="s">
        <v>2710</v>
      </c>
      <c r="BC8" s="17" t="str">
        <f>VLOOKUP(SUBSTITUTE(BB8," ",""),Organizations!$1:$1048576,2,0)</f>
        <v>TBD</v>
      </c>
      <c r="BD8" s="1" t="s">
        <v>51</v>
      </c>
      <c r="BG8" t="s">
        <v>1571</v>
      </c>
    </row>
    <row r="9" spans="1:59" ht="24">
      <c r="A9" s="1" t="s">
        <v>75</v>
      </c>
      <c r="B9" s="1" t="s">
        <v>2032</v>
      </c>
      <c r="C9" s="1" t="s">
        <v>2038</v>
      </c>
      <c r="D9" s="1" t="s">
        <v>2039</v>
      </c>
      <c r="E9" s="3">
        <v>200008</v>
      </c>
      <c r="F9" s="3" t="str">
        <f t="shared" si="0"/>
        <v>FA</v>
      </c>
      <c r="G9" s="3" t="str">
        <f t="shared" si="1"/>
        <v>2000-2001</v>
      </c>
      <c r="H9" s="3" t="str">
        <f t="shared" si="2"/>
        <v>kuali.atp.FA2000-2001</v>
      </c>
      <c r="I9" s="3">
        <v>20000627</v>
      </c>
      <c r="J9" s="1" t="str">
        <f t="shared" si="3"/>
        <v/>
      </c>
      <c r="K9" s="3">
        <v>200008</v>
      </c>
      <c r="L9" s="3" t="str">
        <f t="shared" si="4"/>
        <v>FA</v>
      </c>
      <c r="M9" s="3" t="str">
        <f t="shared" si="5"/>
        <v>2000-2001</v>
      </c>
      <c r="N9" s="3" t="str">
        <f t="shared" si="6"/>
        <v>kuali.atp.FA2000-2001</v>
      </c>
      <c r="O9" s="3">
        <v>200008</v>
      </c>
      <c r="P9" s="3">
        <v>19930225</v>
      </c>
      <c r="R9" s="3">
        <v>20000627</v>
      </c>
      <c r="S9" s="2">
        <v>3</v>
      </c>
      <c r="T9" s="2">
        <v>3</v>
      </c>
      <c r="U9" s="1" t="s">
        <v>43</v>
      </c>
      <c r="V9" s="27" t="b">
        <f t="shared" si="7"/>
        <v>1</v>
      </c>
      <c r="W9" s="27" t="b">
        <f t="shared" si="8"/>
        <v>1</v>
      </c>
      <c r="X9" s="28" t="str">
        <f t="shared" si="9"/>
        <v>kuali.resultComponent.grade.letter kuali.resultComponent.grade.passFail</v>
      </c>
      <c r="Y9" s="1" t="s">
        <v>76</v>
      </c>
      <c r="Z9" s="3">
        <v>19971016</v>
      </c>
      <c r="AA9" s="1" t="s">
        <v>68</v>
      </c>
      <c r="AB9" s="1" t="s">
        <v>69</v>
      </c>
      <c r="AC9" s="3">
        <v>20000627</v>
      </c>
      <c r="AD9" s="1" t="s">
        <v>70</v>
      </c>
      <c r="AF9" s="1" t="s">
        <v>70</v>
      </c>
      <c r="AI9" s="1" t="s">
        <v>48</v>
      </c>
      <c r="AJ9" s="1" t="s">
        <v>48</v>
      </c>
      <c r="AN9" s="3">
        <v>1</v>
      </c>
      <c r="AP9" s="3">
        <v>0</v>
      </c>
      <c r="AQ9" s="3">
        <v>0</v>
      </c>
      <c r="AR9" s="3">
        <v>0</v>
      </c>
      <c r="AS9" s="3">
        <v>0</v>
      </c>
      <c r="AT9" s="1" t="s">
        <v>71</v>
      </c>
      <c r="AV9" s="3">
        <v>0</v>
      </c>
      <c r="AW9" s="1" t="s">
        <v>49</v>
      </c>
      <c r="AX9" s="3">
        <v>19931220</v>
      </c>
      <c r="AY9" s="1" t="s">
        <v>47</v>
      </c>
      <c r="AZ9" s="3">
        <v>19931220</v>
      </c>
      <c r="BA9" s="1" t="s">
        <v>50</v>
      </c>
      <c r="BB9" s="23" t="s">
        <v>2710</v>
      </c>
      <c r="BC9" s="17" t="str">
        <f>VLOOKUP(SUBSTITUTE(BB9," ",""),Organizations!$1:$1048576,2,0)</f>
        <v>TBD</v>
      </c>
      <c r="BD9" s="1" t="s">
        <v>51</v>
      </c>
      <c r="BG9" t="s">
        <v>1571</v>
      </c>
    </row>
    <row r="10" spans="1:59" ht="24">
      <c r="A10" s="1" t="s">
        <v>77</v>
      </c>
      <c r="B10" s="1" t="s">
        <v>2032</v>
      </c>
      <c r="C10" s="1" t="s">
        <v>2038</v>
      </c>
      <c r="D10" s="1" t="s">
        <v>2040</v>
      </c>
      <c r="E10" s="3">
        <v>200501</v>
      </c>
      <c r="F10" s="3" t="str">
        <f t="shared" si="0"/>
        <v>SP</v>
      </c>
      <c r="G10" s="3" t="str">
        <f t="shared" si="1"/>
        <v>2004-2005</v>
      </c>
      <c r="H10" s="3" t="str">
        <f t="shared" si="2"/>
        <v>kuali.atp.SP2004-2005</v>
      </c>
      <c r="I10" s="3">
        <v>20041025</v>
      </c>
      <c r="J10" s="1" t="str">
        <f t="shared" si="3"/>
        <v/>
      </c>
      <c r="K10" s="3">
        <v>200501</v>
      </c>
      <c r="L10" s="3" t="str">
        <f t="shared" si="4"/>
        <v>SP</v>
      </c>
      <c r="M10" s="3" t="str">
        <f t="shared" si="5"/>
        <v>2004-2005</v>
      </c>
      <c r="N10" s="3" t="str">
        <f t="shared" si="6"/>
        <v>kuali.atp.SP2004-2005</v>
      </c>
      <c r="O10" s="3">
        <v>200501</v>
      </c>
      <c r="R10" s="3">
        <v>20041025</v>
      </c>
      <c r="S10" s="2">
        <v>3</v>
      </c>
      <c r="T10" s="2">
        <v>3</v>
      </c>
      <c r="U10" s="1" t="s">
        <v>43</v>
      </c>
      <c r="V10" s="27" t="b">
        <f t="shared" si="7"/>
        <v>1</v>
      </c>
      <c r="W10" s="27" t="b">
        <f t="shared" si="8"/>
        <v>1</v>
      </c>
      <c r="X10" s="28" t="str">
        <f t="shared" si="9"/>
        <v>kuali.resultComponent.grade.letter kuali.resultComponent.grade.passFail</v>
      </c>
      <c r="Z10" s="3">
        <v>19960918</v>
      </c>
      <c r="AA10" s="1" t="s">
        <v>78</v>
      </c>
      <c r="AB10" s="1" t="s">
        <v>79</v>
      </c>
      <c r="AC10" s="3">
        <v>19960918</v>
      </c>
      <c r="AD10" s="1" t="s">
        <v>70</v>
      </c>
      <c r="AF10" s="1" t="s">
        <v>70</v>
      </c>
      <c r="AI10" s="1" t="s">
        <v>48</v>
      </c>
      <c r="AJ10" s="1" t="s">
        <v>48</v>
      </c>
      <c r="AN10" s="3">
        <v>1</v>
      </c>
      <c r="AP10" s="3">
        <v>0</v>
      </c>
      <c r="AQ10" s="3">
        <v>0</v>
      </c>
      <c r="AR10" s="3">
        <v>0</v>
      </c>
      <c r="AS10" s="3">
        <v>0</v>
      </c>
      <c r="AT10" s="1" t="s">
        <v>71</v>
      </c>
      <c r="AV10" s="3">
        <v>0</v>
      </c>
      <c r="AW10" s="1" t="s">
        <v>49</v>
      </c>
      <c r="AX10" s="3">
        <v>19960918</v>
      </c>
      <c r="AY10" s="1" t="s">
        <v>47</v>
      </c>
      <c r="AZ10" s="3">
        <v>19960918</v>
      </c>
      <c r="BA10" s="1" t="s">
        <v>50</v>
      </c>
      <c r="BB10" s="23" t="s">
        <v>2710</v>
      </c>
      <c r="BC10" s="17" t="str">
        <f>VLOOKUP(SUBSTITUTE(BB10," ",""),Organizations!$1:$1048576,2,0)</f>
        <v>TBD</v>
      </c>
      <c r="BD10" s="1" t="s">
        <v>51</v>
      </c>
      <c r="BG10" t="s">
        <v>1571</v>
      </c>
    </row>
    <row r="11" spans="1:59" ht="24">
      <c r="A11" s="1" t="s">
        <v>80</v>
      </c>
      <c r="B11" s="1" t="s">
        <v>2032</v>
      </c>
      <c r="C11" s="1" t="s">
        <v>2038</v>
      </c>
      <c r="D11" s="1" t="s">
        <v>2041</v>
      </c>
      <c r="E11" s="3">
        <v>199608</v>
      </c>
      <c r="F11" s="3" t="str">
        <f t="shared" si="0"/>
        <v>FA</v>
      </c>
      <c r="G11" s="3" t="str">
        <f t="shared" si="1"/>
        <v>1996-1997</v>
      </c>
      <c r="H11" s="3" t="str">
        <f t="shared" si="2"/>
        <v>kuali.atp.FA1996-1997</v>
      </c>
      <c r="I11" s="3">
        <v>19960301</v>
      </c>
      <c r="J11" s="1" t="str">
        <f t="shared" si="3"/>
        <v/>
      </c>
      <c r="K11" s="3">
        <v>199608</v>
      </c>
      <c r="L11" s="3" t="str">
        <f t="shared" si="4"/>
        <v>FA</v>
      </c>
      <c r="M11" s="3" t="str">
        <f t="shared" si="5"/>
        <v>1996-1997</v>
      </c>
      <c r="N11" s="3" t="str">
        <f t="shared" si="6"/>
        <v>kuali.atp.FA1996-1997</v>
      </c>
      <c r="O11" s="3">
        <v>199608</v>
      </c>
      <c r="P11" s="3">
        <v>19960229</v>
      </c>
      <c r="S11" s="2">
        <v>3</v>
      </c>
      <c r="T11" s="2">
        <v>3</v>
      </c>
      <c r="U11" s="1" t="s">
        <v>43</v>
      </c>
      <c r="V11" s="27" t="b">
        <f t="shared" si="7"/>
        <v>1</v>
      </c>
      <c r="W11" s="27" t="b">
        <f t="shared" si="8"/>
        <v>1</v>
      </c>
      <c r="X11" s="28" t="str">
        <f t="shared" si="9"/>
        <v>kuali.resultComponent.grade.letter kuali.resultComponent.grade.passFail</v>
      </c>
      <c r="Z11" s="3">
        <v>19960301</v>
      </c>
      <c r="AA11" s="1" t="s">
        <v>81</v>
      </c>
      <c r="AB11" s="1" t="s">
        <v>82</v>
      </c>
      <c r="AC11" s="3">
        <v>19960301</v>
      </c>
      <c r="AD11" s="1" t="s">
        <v>70</v>
      </c>
      <c r="AF11" s="1" t="s">
        <v>70</v>
      </c>
      <c r="AI11" s="1" t="s">
        <v>48</v>
      </c>
      <c r="AJ11" s="1" t="s">
        <v>48</v>
      </c>
      <c r="AN11" s="3">
        <v>1</v>
      </c>
      <c r="AP11" s="3">
        <v>0</v>
      </c>
      <c r="AQ11" s="3">
        <v>0</v>
      </c>
      <c r="AR11" s="3">
        <v>0</v>
      </c>
      <c r="AS11" s="3">
        <v>0</v>
      </c>
      <c r="AT11" s="1" t="s">
        <v>71</v>
      </c>
      <c r="AV11" s="3">
        <v>0</v>
      </c>
      <c r="AW11" s="1" t="s">
        <v>83</v>
      </c>
      <c r="AX11" s="3">
        <v>19960301</v>
      </c>
      <c r="AY11" s="1" t="s">
        <v>47</v>
      </c>
      <c r="AZ11" s="3">
        <v>19960301</v>
      </c>
      <c r="BA11" s="1" t="s">
        <v>50</v>
      </c>
      <c r="BB11" s="23" t="s">
        <v>2710</v>
      </c>
      <c r="BC11" s="17" t="str">
        <f>VLOOKUP(SUBSTITUTE(BB11," ",""),Organizations!$1:$1048576,2,0)</f>
        <v>TBD</v>
      </c>
      <c r="BD11" s="1" t="s">
        <v>51</v>
      </c>
      <c r="BG11" t="s">
        <v>1571</v>
      </c>
    </row>
    <row r="12" spans="1:59" ht="24">
      <c r="A12" s="1" t="s">
        <v>84</v>
      </c>
      <c r="B12" s="1" t="s">
        <v>2032</v>
      </c>
      <c r="C12" s="1" t="s">
        <v>2038</v>
      </c>
      <c r="D12" s="1" t="s">
        <v>2042</v>
      </c>
      <c r="E12" s="3">
        <v>199708</v>
      </c>
      <c r="F12" s="3" t="str">
        <f t="shared" si="0"/>
        <v>FA</v>
      </c>
      <c r="G12" s="3" t="str">
        <f t="shared" si="1"/>
        <v>1997-1998</v>
      </c>
      <c r="H12" s="3" t="str">
        <f t="shared" si="2"/>
        <v>kuali.atp.FA1997-1998</v>
      </c>
      <c r="I12" s="3">
        <v>19970416</v>
      </c>
      <c r="J12" s="1" t="str">
        <f t="shared" si="3"/>
        <v/>
      </c>
      <c r="K12" s="3">
        <v>199708</v>
      </c>
      <c r="L12" s="3" t="str">
        <f t="shared" si="4"/>
        <v>FA</v>
      </c>
      <c r="M12" s="3" t="str">
        <f t="shared" si="5"/>
        <v>1997-1998</v>
      </c>
      <c r="N12" s="3" t="str">
        <f t="shared" si="6"/>
        <v>kuali.atp.FA1997-1998</v>
      </c>
      <c r="O12" s="3">
        <v>199708</v>
      </c>
      <c r="P12" s="3">
        <v>19970416</v>
      </c>
      <c r="S12" s="2">
        <v>3</v>
      </c>
      <c r="T12" s="2">
        <v>3</v>
      </c>
      <c r="U12" s="1" t="s">
        <v>43</v>
      </c>
      <c r="V12" s="27" t="b">
        <f t="shared" si="7"/>
        <v>1</v>
      </c>
      <c r="W12" s="27" t="b">
        <f t="shared" si="8"/>
        <v>1</v>
      </c>
      <c r="X12" s="28" t="str">
        <f t="shared" si="9"/>
        <v>kuali.resultComponent.grade.letter kuali.resultComponent.grade.passFail</v>
      </c>
      <c r="Z12" s="3">
        <v>19970416</v>
      </c>
      <c r="AA12" s="1" t="s">
        <v>85</v>
      </c>
      <c r="AB12" s="1" t="s">
        <v>86</v>
      </c>
      <c r="AC12" s="3">
        <v>19970416</v>
      </c>
      <c r="AD12" s="1" t="s">
        <v>70</v>
      </c>
      <c r="AF12" s="1" t="s">
        <v>70</v>
      </c>
      <c r="AI12" s="1" t="s">
        <v>48</v>
      </c>
      <c r="AJ12" s="1" t="s">
        <v>48</v>
      </c>
      <c r="AN12" s="3">
        <v>1</v>
      </c>
      <c r="AP12" s="3">
        <v>0</v>
      </c>
      <c r="AQ12" s="3">
        <v>0</v>
      </c>
      <c r="AR12" s="3">
        <v>0</v>
      </c>
      <c r="AS12" s="3">
        <v>0</v>
      </c>
      <c r="AT12" s="1" t="s">
        <v>71</v>
      </c>
      <c r="AV12" s="3">
        <v>0</v>
      </c>
      <c r="AW12" s="1" t="s">
        <v>83</v>
      </c>
      <c r="AX12" s="3">
        <v>19970416</v>
      </c>
      <c r="AY12" s="1" t="s">
        <v>47</v>
      </c>
      <c r="AZ12" s="3">
        <v>19970416</v>
      </c>
      <c r="BA12" s="1" t="s">
        <v>50</v>
      </c>
      <c r="BB12" s="23" t="s">
        <v>2710</v>
      </c>
      <c r="BC12" s="17" t="str">
        <f>VLOOKUP(SUBSTITUTE(BB12," ",""),Organizations!$1:$1048576,2,0)</f>
        <v>TBD</v>
      </c>
      <c r="BD12" s="1" t="s">
        <v>51</v>
      </c>
      <c r="BG12" t="s">
        <v>1571</v>
      </c>
    </row>
    <row r="13" spans="1:59" ht="24">
      <c r="A13" s="1" t="s">
        <v>87</v>
      </c>
      <c r="B13" s="1" t="s">
        <v>2032</v>
      </c>
      <c r="C13" s="1" t="s">
        <v>2038</v>
      </c>
      <c r="D13" s="1" t="s">
        <v>2043</v>
      </c>
      <c r="E13" s="3">
        <v>200708</v>
      </c>
      <c r="F13" s="3" t="str">
        <f t="shared" si="0"/>
        <v>FA</v>
      </c>
      <c r="G13" s="3" t="str">
        <f t="shared" si="1"/>
        <v>2007-2008</v>
      </c>
      <c r="H13" s="3" t="str">
        <f t="shared" si="2"/>
        <v>kuali.atp.FA2007-2008</v>
      </c>
      <c r="I13" s="3">
        <v>20070221</v>
      </c>
      <c r="J13" s="1" t="str">
        <f t="shared" si="3"/>
        <v/>
      </c>
      <c r="L13" s="3" t="str">
        <f t="shared" si="4"/>
        <v/>
      </c>
      <c r="M13" s="3" t="str">
        <f t="shared" si="5"/>
        <v/>
      </c>
      <c r="N13" s="3" t="str">
        <f t="shared" si="6"/>
        <v/>
      </c>
      <c r="O13" s="3">
        <v>200908</v>
      </c>
      <c r="P13" s="3">
        <v>19911021</v>
      </c>
      <c r="R13" s="3">
        <v>20070221</v>
      </c>
      <c r="S13" s="2">
        <v>3</v>
      </c>
      <c r="T13" s="2">
        <v>3</v>
      </c>
      <c r="U13" s="1" t="s">
        <v>43</v>
      </c>
      <c r="V13" s="27" t="b">
        <f t="shared" si="7"/>
        <v>1</v>
      </c>
      <c r="W13" s="27" t="b">
        <f t="shared" si="8"/>
        <v>1</v>
      </c>
      <c r="X13" s="28" t="str">
        <f t="shared" si="9"/>
        <v>kuali.resultComponent.grade.letter kuali.resultComponent.grade.passFail</v>
      </c>
      <c r="Z13" s="3">
        <v>20070221</v>
      </c>
      <c r="AA13" s="1" t="s">
        <v>88</v>
      </c>
      <c r="AB13" s="1" t="s">
        <v>89</v>
      </c>
      <c r="AC13" s="3">
        <v>20020522</v>
      </c>
      <c r="AD13" s="1" t="s">
        <v>70</v>
      </c>
      <c r="AF13" s="1" t="s">
        <v>70</v>
      </c>
      <c r="AI13" s="1" t="s">
        <v>48</v>
      </c>
      <c r="AJ13" s="1" t="s">
        <v>48</v>
      </c>
      <c r="AN13" s="3">
        <v>1</v>
      </c>
      <c r="AP13" s="3">
        <v>0</v>
      </c>
      <c r="AQ13" s="3">
        <v>0</v>
      </c>
      <c r="AR13" s="3">
        <v>0</v>
      </c>
      <c r="AS13" s="3">
        <v>0</v>
      </c>
      <c r="AT13" s="1" t="s">
        <v>71</v>
      </c>
      <c r="AV13" s="3">
        <v>99</v>
      </c>
      <c r="AW13" s="1" t="s">
        <v>83</v>
      </c>
      <c r="AX13" s="3">
        <v>19911021</v>
      </c>
      <c r="AY13" s="1" t="s">
        <v>47</v>
      </c>
      <c r="AZ13" s="3">
        <v>19920221</v>
      </c>
      <c r="BA13" s="1" t="s">
        <v>50</v>
      </c>
      <c r="BB13" s="23" t="s">
        <v>2710</v>
      </c>
      <c r="BC13" s="17" t="str">
        <f>VLOOKUP(SUBSTITUTE(BB13," ",""),Organizations!$1:$1048576,2,0)</f>
        <v>TBD</v>
      </c>
      <c r="BD13" s="1" t="s">
        <v>51</v>
      </c>
      <c r="BG13" t="s">
        <v>1571</v>
      </c>
    </row>
    <row r="14" spans="1:59" ht="24">
      <c r="A14" s="1" t="s">
        <v>90</v>
      </c>
      <c r="B14" s="1" t="s">
        <v>2032</v>
      </c>
      <c r="C14" s="1" t="s">
        <v>2038</v>
      </c>
      <c r="D14" s="1" t="s">
        <v>2044</v>
      </c>
      <c r="E14" s="3">
        <v>199801</v>
      </c>
      <c r="F14" s="3" t="str">
        <f t="shared" si="0"/>
        <v>SP</v>
      </c>
      <c r="G14" s="3" t="str">
        <f t="shared" si="1"/>
        <v>1997-1998</v>
      </c>
      <c r="H14" s="3" t="str">
        <f t="shared" si="2"/>
        <v>kuali.atp.SP1997-1998</v>
      </c>
      <c r="I14" s="3">
        <v>19971120</v>
      </c>
      <c r="J14" s="1" t="str">
        <f t="shared" si="3"/>
        <v/>
      </c>
      <c r="K14" s="3">
        <v>199801</v>
      </c>
      <c r="L14" s="3" t="str">
        <f t="shared" si="4"/>
        <v>SP</v>
      </c>
      <c r="M14" s="3" t="str">
        <f t="shared" si="5"/>
        <v>1997-1998</v>
      </c>
      <c r="N14" s="3" t="str">
        <f t="shared" si="6"/>
        <v>kuali.atp.SP1997-1998</v>
      </c>
      <c r="O14" s="3">
        <v>199801</v>
      </c>
      <c r="P14" s="3">
        <v>19971119</v>
      </c>
      <c r="S14" s="2">
        <v>3</v>
      </c>
      <c r="T14" s="2">
        <v>3</v>
      </c>
      <c r="U14" s="1" t="s">
        <v>43</v>
      </c>
      <c r="V14" s="27" t="b">
        <f t="shared" si="7"/>
        <v>1</v>
      </c>
      <c r="W14" s="27" t="b">
        <f t="shared" si="8"/>
        <v>1</v>
      </c>
      <c r="X14" s="28" t="str">
        <f t="shared" si="9"/>
        <v>kuali.resultComponent.grade.letter kuali.resultComponent.grade.passFail</v>
      </c>
      <c r="Z14" s="3">
        <v>19971120</v>
      </c>
      <c r="AA14" s="1" t="s">
        <v>91</v>
      </c>
      <c r="AB14" s="1" t="s">
        <v>92</v>
      </c>
      <c r="AC14" s="3">
        <v>19971120</v>
      </c>
      <c r="AD14" s="1" t="s">
        <v>70</v>
      </c>
      <c r="AF14" s="1" t="s">
        <v>70</v>
      </c>
      <c r="AI14" s="1" t="s">
        <v>48</v>
      </c>
      <c r="AJ14" s="1" t="s">
        <v>48</v>
      </c>
      <c r="AN14" s="3">
        <v>1</v>
      </c>
      <c r="AP14" s="3">
        <v>0</v>
      </c>
      <c r="AQ14" s="3">
        <v>0</v>
      </c>
      <c r="AR14" s="3">
        <v>0</v>
      </c>
      <c r="AS14" s="3">
        <v>0</v>
      </c>
      <c r="AT14" s="1" t="s">
        <v>71</v>
      </c>
      <c r="AV14" s="3">
        <v>0</v>
      </c>
      <c r="AX14" s="3">
        <v>19971120</v>
      </c>
      <c r="AY14" s="1" t="s">
        <v>47</v>
      </c>
      <c r="AZ14" s="3">
        <v>19971120</v>
      </c>
      <c r="BA14" s="1" t="s">
        <v>50</v>
      </c>
      <c r="BB14" s="23" t="s">
        <v>2710</v>
      </c>
      <c r="BC14" s="17" t="str">
        <f>VLOOKUP(SUBSTITUTE(BB14," ",""),Organizations!$1:$1048576,2,0)</f>
        <v>TBD</v>
      </c>
      <c r="BD14" s="1" t="s">
        <v>51</v>
      </c>
      <c r="BG14" t="s">
        <v>1571</v>
      </c>
    </row>
    <row r="15" spans="1:59" ht="24">
      <c r="A15" s="1" t="s">
        <v>93</v>
      </c>
      <c r="B15" s="1" t="s">
        <v>2032</v>
      </c>
      <c r="C15" s="1" t="s">
        <v>2038</v>
      </c>
      <c r="D15" s="1" t="s">
        <v>66</v>
      </c>
      <c r="E15" s="3">
        <v>200312</v>
      </c>
      <c r="F15" s="3" t="str">
        <f t="shared" si="0"/>
        <v>WI</v>
      </c>
      <c r="G15" s="3" t="str">
        <f t="shared" si="1"/>
        <v>2003-2004</v>
      </c>
      <c r="H15" s="3" t="str">
        <f t="shared" si="2"/>
        <v>kuali.atp.WI2003-2004</v>
      </c>
      <c r="I15" s="3">
        <v>20031106</v>
      </c>
      <c r="J15" s="1" t="str">
        <f t="shared" si="3"/>
        <v/>
      </c>
      <c r="K15" s="3">
        <v>200312</v>
      </c>
      <c r="L15" s="3" t="str">
        <f t="shared" si="4"/>
        <v>WI</v>
      </c>
      <c r="M15" s="3" t="str">
        <f t="shared" si="5"/>
        <v>2003-2004</v>
      </c>
      <c r="N15" s="3" t="str">
        <f t="shared" si="6"/>
        <v>kuali.atp.WI2003-2004</v>
      </c>
      <c r="P15" s="3">
        <v>20031106</v>
      </c>
      <c r="S15" s="2">
        <v>3</v>
      </c>
      <c r="T15" s="2">
        <v>3</v>
      </c>
      <c r="U15" s="1" t="s">
        <v>43</v>
      </c>
      <c r="V15" s="27" t="b">
        <f t="shared" si="7"/>
        <v>1</v>
      </c>
      <c r="W15" s="27" t="b">
        <f t="shared" si="8"/>
        <v>1</v>
      </c>
      <c r="X15" s="28" t="str">
        <f t="shared" si="9"/>
        <v>kuali.resultComponent.grade.letter kuali.resultComponent.grade.passFail</v>
      </c>
      <c r="Z15" s="3">
        <v>20031106</v>
      </c>
      <c r="AA15" s="1" t="s">
        <v>94</v>
      </c>
      <c r="AB15" s="1" t="s">
        <v>95</v>
      </c>
      <c r="AC15" s="3">
        <v>20031106</v>
      </c>
      <c r="AD15" s="1" t="s">
        <v>70</v>
      </c>
      <c r="AF15" s="1" t="s">
        <v>70</v>
      </c>
      <c r="AI15" s="1" t="s">
        <v>48</v>
      </c>
      <c r="AJ15" s="1" t="s">
        <v>48</v>
      </c>
      <c r="AN15" s="3">
        <v>1</v>
      </c>
      <c r="AP15" s="3">
        <v>0</v>
      </c>
      <c r="AQ15" s="3">
        <v>0</v>
      </c>
      <c r="AR15" s="3">
        <v>0</v>
      </c>
      <c r="AS15" s="3">
        <v>0</v>
      </c>
      <c r="AT15" s="1" t="s">
        <v>71</v>
      </c>
      <c r="AV15" s="3">
        <v>0</v>
      </c>
      <c r="AW15" s="1" t="s">
        <v>96</v>
      </c>
      <c r="AX15" s="3">
        <v>20031106</v>
      </c>
      <c r="AY15" s="1" t="s">
        <v>47</v>
      </c>
      <c r="AZ15" s="3">
        <v>20031106</v>
      </c>
      <c r="BA15" s="1" t="s">
        <v>50</v>
      </c>
      <c r="BB15" s="23" t="s">
        <v>2710</v>
      </c>
      <c r="BC15" s="17" t="str">
        <f>VLOOKUP(SUBSTITUTE(BB15," ",""),Organizations!$1:$1048576,2,0)</f>
        <v>TBD</v>
      </c>
      <c r="BD15" s="1" t="s">
        <v>51</v>
      </c>
      <c r="BG15" t="s">
        <v>1571</v>
      </c>
    </row>
    <row r="16" spans="1:59" ht="24">
      <c r="A16" s="1" t="s">
        <v>97</v>
      </c>
      <c r="B16" s="1" t="s">
        <v>2032</v>
      </c>
      <c r="C16" s="1" t="s">
        <v>2038</v>
      </c>
      <c r="D16" s="1" t="s">
        <v>2045</v>
      </c>
      <c r="E16" s="3">
        <v>200308</v>
      </c>
      <c r="F16" s="3" t="str">
        <f t="shared" si="0"/>
        <v>FA</v>
      </c>
      <c r="G16" s="3" t="str">
        <f t="shared" si="1"/>
        <v>2003-2004</v>
      </c>
      <c r="H16" s="3" t="str">
        <f t="shared" si="2"/>
        <v>kuali.atp.FA2003-2004</v>
      </c>
      <c r="I16" s="3">
        <v>20030527</v>
      </c>
      <c r="J16" s="1" t="str">
        <f t="shared" si="3"/>
        <v/>
      </c>
      <c r="K16" s="3">
        <v>200308</v>
      </c>
      <c r="L16" s="3" t="str">
        <f t="shared" si="4"/>
        <v>FA</v>
      </c>
      <c r="M16" s="3" t="str">
        <f t="shared" si="5"/>
        <v>2003-2004</v>
      </c>
      <c r="N16" s="3" t="str">
        <f t="shared" si="6"/>
        <v>kuali.atp.FA2003-2004</v>
      </c>
      <c r="O16" s="3">
        <v>200308</v>
      </c>
      <c r="P16" s="3">
        <v>19981130</v>
      </c>
      <c r="R16" s="3">
        <v>20030527</v>
      </c>
      <c r="S16" s="2">
        <v>3</v>
      </c>
      <c r="T16" s="2">
        <v>3</v>
      </c>
      <c r="U16" s="1" t="s">
        <v>43</v>
      </c>
      <c r="V16" s="27" t="b">
        <f t="shared" si="7"/>
        <v>1</v>
      </c>
      <c r="W16" s="27" t="b">
        <f t="shared" si="8"/>
        <v>1</v>
      </c>
      <c r="X16" s="28" t="str">
        <f t="shared" si="9"/>
        <v>kuali.resultComponent.grade.letter kuali.resultComponent.grade.passFail</v>
      </c>
      <c r="Z16" s="3">
        <v>19981205</v>
      </c>
      <c r="AA16" s="1" t="s">
        <v>98</v>
      </c>
      <c r="AB16" s="1" t="s">
        <v>99</v>
      </c>
      <c r="AC16" s="3">
        <v>19981205</v>
      </c>
      <c r="AD16" s="1" t="s">
        <v>70</v>
      </c>
      <c r="AF16" s="1" t="s">
        <v>70</v>
      </c>
      <c r="AI16" s="1" t="s">
        <v>48</v>
      </c>
      <c r="AJ16" s="1" t="s">
        <v>48</v>
      </c>
      <c r="AN16" s="3">
        <v>1</v>
      </c>
      <c r="AP16" s="3">
        <v>0</v>
      </c>
      <c r="AQ16" s="3">
        <v>0</v>
      </c>
      <c r="AR16" s="3">
        <v>0</v>
      </c>
      <c r="AS16" s="3">
        <v>0</v>
      </c>
      <c r="AT16" s="1" t="s">
        <v>71</v>
      </c>
      <c r="AV16" s="3">
        <v>0</v>
      </c>
      <c r="AW16" s="1" t="s">
        <v>96</v>
      </c>
      <c r="AX16" s="3">
        <v>19981205</v>
      </c>
      <c r="AY16" s="1" t="s">
        <v>47</v>
      </c>
      <c r="AZ16" s="3">
        <v>19981205</v>
      </c>
      <c r="BA16" s="1" t="s">
        <v>50</v>
      </c>
      <c r="BB16" s="23" t="s">
        <v>2710</v>
      </c>
      <c r="BC16" s="17" t="str">
        <f>VLOOKUP(SUBSTITUTE(BB16," ",""),Organizations!$1:$1048576,2,0)</f>
        <v>TBD</v>
      </c>
      <c r="BD16" s="1" t="s">
        <v>51</v>
      </c>
      <c r="BG16" t="s">
        <v>1571</v>
      </c>
    </row>
    <row r="17" spans="1:59" ht="24">
      <c r="A17" s="1" t="s">
        <v>100</v>
      </c>
      <c r="B17" s="1" t="s">
        <v>2032</v>
      </c>
      <c r="C17" s="1" t="s">
        <v>2046</v>
      </c>
      <c r="D17" s="1" t="s">
        <v>2034</v>
      </c>
      <c r="E17" s="3">
        <v>199508</v>
      </c>
      <c r="F17" s="3" t="str">
        <f t="shared" si="0"/>
        <v>FA</v>
      </c>
      <c r="G17" s="3" t="str">
        <f t="shared" si="1"/>
        <v>1995-1996</v>
      </c>
      <c r="H17" s="3" t="str">
        <f t="shared" si="2"/>
        <v>kuali.atp.FA1995-1996</v>
      </c>
      <c r="I17" s="3">
        <v>20050803</v>
      </c>
      <c r="J17" s="1" t="str">
        <f t="shared" si="3"/>
        <v/>
      </c>
      <c r="L17" s="3" t="str">
        <f t="shared" si="4"/>
        <v/>
      </c>
      <c r="M17" s="3" t="str">
        <f t="shared" si="5"/>
        <v/>
      </c>
      <c r="N17" s="3" t="str">
        <f t="shared" si="6"/>
        <v/>
      </c>
      <c r="O17" s="3">
        <v>200908</v>
      </c>
      <c r="P17" s="3">
        <v>19881202</v>
      </c>
      <c r="R17" s="3">
        <v>19941216</v>
      </c>
      <c r="S17" s="2">
        <v>3</v>
      </c>
      <c r="T17" s="2">
        <v>3</v>
      </c>
      <c r="U17" s="1" t="s">
        <v>43</v>
      </c>
      <c r="V17" s="27" t="b">
        <f t="shared" si="7"/>
        <v>1</v>
      </c>
      <c r="W17" s="27" t="b">
        <f t="shared" si="8"/>
        <v>1</v>
      </c>
      <c r="X17" s="28" t="str">
        <f t="shared" si="9"/>
        <v>kuali.resultComponent.grade.letter kuali.resultComponent.grade.passFail</v>
      </c>
      <c r="Z17" s="3">
        <v>19940203</v>
      </c>
      <c r="AA17" s="1" t="s">
        <v>101</v>
      </c>
      <c r="AB17" s="1" t="s">
        <v>102</v>
      </c>
      <c r="AC17" s="3">
        <v>20050803</v>
      </c>
      <c r="AD17" s="1" t="s">
        <v>46</v>
      </c>
      <c r="AF17" s="1" t="s">
        <v>47</v>
      </c>
      <c r="AI17" s="1" t="s">
        <v>48</v>
      </c>
      <c r="AJ17" s="1" t="s">
        <v>48</v>
      </c>
      <c r="AN17" s="3">
        <v>1</v>
      </c>
      <c r="AP17" s="3">
        <v>0</v>
      </c>
      <c r="AQ17" s="3">
        <v>0</v>
      </c>
      <c r="AR17" s="3">
        <v>0</v>
      </c>
      <c r="AS17" s="3">
        <v>0</v>
      </c>
      <c r="AU17" s="3">
        <v>20050221</v>
      </c>
      <c r="AV17" s="3">
        <v>0</v>
      </c>
      <c r="BA17" s="1" t="s">
        <v>50</v>
      </c>
      <c r="BB17" s="23" t="s">
        <v>2710</v>
      </c>
      <c r="BC17" s="17" t="str">
        <f>VLOOKUP(SUBSTITUTE(BB17," ",""),Organizations!$1:$1048576,2,0)</f>
        <v>TBD</v>
      </c>
      <c r="BD17" s="1" t="s">
        <v>51</v>
      </c>
      <c r="BG17" t="s">
        <v>1572</v>
      </c>
    </row>
    <row r="18" spans="1:59" ht="24">
      <c r="A18" s="1" t="s">
        <v>103</v>
      </c>
      <c r="B18" s="1" t="s">
        <v>2032</v>
      </c>
      <c r="C18" s="1" t="s">
        <v>2047</v>
      </c>
      <c r="D18" s="1" t="s">
        <v>2034</v>
      </c>
      <c r="E18" s="3">
        <v>199508</v>
      </c>
      <c r="F18" s="3" t="str">
        <f t="shared" si="0"/>
        <v>FA</v>
      </c>
      <c r="G18" s="3" t="str">
        <f t="shared" si="1"/>
        <v>1995-1996</v>
      </c>
      <c r="H18" s="3" t="str">
        <f t="shared" si="2"/>
        <v>kuali.atp.FA1995-1996</v>
      </c>
      <c r="I18" s="3">
        <v>19950110</v>
      </c>
      <c r="J18" s="1" t="str">
        <f t="shared" si="3"/>
        <v/>
      </c>
      <c r="L18" s="3" t="str">
        <f t="shared" si="4"/>
        <v/>
      </c>
      <c r="M18" s="3" t="str">
        <f t="shared" si="5"/>
        <v/>
      </c>
      <c r="N18" s="3" t="str">
        <f t="shared" si="6"/>
        <v/>
      </c>
      <c r="O18" s="3">
        <v>200901</v>
      </c>
      <c r="P18" s="3">
        <v>19881202</v>
      </c>
      <c r="R18" s="3">
        <v>19941216</v>
      </c>
      <c r="S18" s="2">
        <v>3</v>
      </c>
      <c r="T18" s="2">
        <v>3</v>
      </c>
      <c r="U18" s="1" t="s">
        <v>43</v>
      </c>
      <c r="V18" s="27" t="b">
        <f t="shared" si="7"/>
        <v>1</v>
      </c>
      <c r="W18" s="27" t="b">
        <f t="shared" si="8"/>
        <v>1</v>
      </c>
      <c r="X18" s="28" t="str">
        <f t="shared" si="9"/>
        <v>kuali.resultComponent.grade.letter kuali.resultComponent.grade.passFail</v>
      </c>
      <c r="AA18" s="1" t="s">
        <v>104</v>
      </c>
      <c r="AB18" s="1" t="s">
        <v>105</v>
      </c>
      <c r="AD18" s="1" t="s">
        <v>46</v>
      </c>
      <c r="AF18" s="1" t="s">
        <v>47</v>
      </c>
      <c r="AI18" s="1" t="s">
        <v>48</v>
      </c>
      <c r="AJ18" s="1" t="s">
        <v>48</v>
      </c>
      <c r="AN18" s="3">
        <v>1</v>
      </c>
      <c r="AP18" s="3">
        <v>0</v>
      </c>
      <c r="AQ18" s="3">
        <v>0</v>
      </c>
      <c r="AR18" s="3">
        <v>0</v>
      </c>
      <c r="AS18" s="3">
        <v>0</v>
      </c>
      <c r="AU18" s="3">
        <v>20050221</v>
      </c>
      <c r="AV18" s="3">
        <v>0</v>
      </c>
      <c r="AX18" s="3">
        <v>19940204</v>
      </c>
      <c r="BA18" s="1" t="s">
        <v>50</v>
      </c>
      <c r="BB18" s="23" t="s">
        <v>2710</v>
      </c>
      <c r="BC18" s="17" t="str">
        <f>VLOOKUP(SUBSTITUTE(BB18," ",""),Organizations!$1:$1048576,2,0)</f>
        <v>TBD</v>
      </c>
      <c r="BD18" s="1" t="s">
        <v>51</v>
      </c>
      <c r="BG18" t="s">
        <v>1573</v>
      </c>
    </row>
    <row r="19" spans="1:59" ht="24">
      <c r="A19" s="1" t="s">
        <v>106</v>
      </c>
      <c r="B19" s="1" t="s">
        <v>2032</v>
      </c>
      <c r="C19" s="1" t="s">
        <v>2048</v>
      </c>
      <c r="D19" s="1" t="s">
        <v>2034</v>
      </c>
      <c r="E19" s="3">
        <v>200501</v>
      </c>
      <c r="F19" s="3" t="str">
        <f t="shared" si="0"/>
        <v>SP</v>
      </c>
      <c r="G19" s="3" t="str">
        <f t="shared" si="1"/>
        <v>2004-2005</v>
      </c>
      <c r="H19" s="3" t="str">
        <f t="shared" si="2"/>
        <v>kuali.atp.SP2004-2005</v>
      </c>
      <c r="I19" s="3">
        <v>20050209</v>
      </c>
      <c r="J19" s="1" t="str">
        <f t="shared" si="3"/>
        <v/>
      </c>
      <c r="L19" s="3" t="str">
        <f t="shared" si="4"/>
        <v/>
      </c>
      <c r="M19" s="3" t="str">
        <f t="shared" si="5"/>
        <v/>
      </c>
      <c r="N19" s="3" t="str">
        <f t="shared" si="6"/>
        <v/>
      </c>
      <c r="O19" s="3">
        <v>200901</v>
      </c>
      <c r="P19" s="3">
        <v>20020913</v>
      </c>
      <c r="R19" s="3">
        <v>20040518</v>
      </c>
      <c r="S19" s="2">
        <v>3</v>
      </c>
      <c r="T19" s="2">
        <v>3</v>
      </c>
      <c r="U19" s="1" t="s">
        <v>43</v>
      </c>
      <c r="V19" s="27" t="b">
        <f t="shared" si="7"/>
        <v>1</v>
      </c>
      <c r="W19" s="27" t="b">
        <f t="shared" si="8"/>
        <v>1</v>
      </c>
      <c r="X19" s="28" t="str">
        <f t="shared" si="9"/>
        <v>kuali.resultComponent.grade.letter kuali.resultComponent.grade.passFail</v>
      </c>
      <c r="Z19" s="3">
        <v>20021001</v>
      </c>
      <c r="AA19" s="1" t="s">
        <v>107</v>
      </c>
      <c r="AB19" s="1" t="s">
        <v>108</v>
      </c>
      <c r="AC19" s="3">
        <v>20021001</v>
      </c>
      <c r="AD19" s="1" t="s">
        <v>46</v>
      </c>
      <c r="AF19" s="1" t="s">
        <v>47</v>
      </c>
      <c r="AI19" s="1" t="s">
        <v>48</v>
      </c>
      <c r="AJ19" s="1" t="s">
        <v>48</v>
      </c>
      <c r="AN19" s="3">
        <v>1</v>
      </c>
      <c r="AP19" s="3">
        <v>0</v>
      </c>
      <c r="AQ19" s="3">
        <v>0</v>
      </c>
      <c r="AR19" s="3">
        <v>0</v>
      </c>
      <c r="AS19" s="3">
        <v>0</v>
      </c>
      <c r="AU19" s="3">
        <v>20080708</v>
      </c>
      <c r="AV19" s="3">
        <v>0</v>
      </c>
      <c r="AX19" s="3">
        <v>20021001</v>
      </c>
      <c r="AZ19" s="3">
        <v>20050209</v>
      </c>
      <c r="BA19" s="1" t="s">
        <v>50</v>
      </c>
      <c r="BB19" s="23" t="s">
        <v>2710</v>
      </c>
      <c r="BC19" s="17" t="str">
        <f>VLOOKUP(SUBSTITUTE(BB19," ",""),Organizations!$1:$1048576,2,0)</f>
        <v>TBD</v>
      </c>
      <c r="BD19" s="1" t="s">
        <v>51</v>
      </c>
      <c r="BG19" t="s">
        <v>1574</v>
      </c>
    </row>
    <row r="20" spans="1:59" ht="24">
      <c r="A20" s="1" t="s">
        <v>109</v>
      </c>
      <c r="B20" s="1" t="s">
        <v>2032</v>
      </c>
      <c r="C20" s="1" t="s">
        <v>2049</v>
      </c>
      <c r="D20" s="1" t="s">
        <v>2034</v>
      </c>
      <c r="E20" s="3">
        <v>199508</v>
      </c>
      <c r="F20" s="3" t="str">
        <f t="shared" si="0"/>
        <v>FA</v>
      </c>
      <c r="G20" s="3" t="str">
        <f t="shared" si="1"/>
        <v>1995-1996</v>
      </c>
      <c r="H20" s="3" t="str">
        <f t="shared" si="2"/>
        <v>kuali.atp.FA1995-1996</v>
      </c>
      <c r="I20" s="3">
        <v>19950324</v>
      </c>
      <c r="J20" s="1" t="str">
        <f t="shared" si="3"/>
        <v/>
      </c>
      <c r="L20" s="3" t="str">
        <f t="shared" si="4"/>
        <v/>
      </c>
      <c r="M20" s="3" t="str">
        <f t="shared" si="5"/>
        <v/>
      </c>
      <c r="N20" s="3" t="str">
        <f t="shared" si="6"/>
        <v/>
      </c>
      <c r="O20" s="3">
        <v>200901</v>
      </c>
      <c r="P20" s="3">
        <v>19950210</v>
      </c>
      <c r="S20" s="2">
        <v>3</v>
      </c>
      <c r="T20" s="2">
        <v>3</v>
      </c>
      <c r="U20" s="1" t="s">
        <v>43</v>
      </c>
      <c r="V20" s="27" t="b">
        <f t="shared" si="7"/>
        <v>1</v>
      </c>
      <c r="W20" s="27" t="b">
        <f t="shared" si="8"/>
        <v>1</v>
      </c>
      <c r="X20" s="28" t="str">
        <f t="shared" si="9"/>
        <v>kuali.resultComponent.grade.letter kuali.resultComponent.grade.passFail</v>
      </c>
      <c r="Z20" s="3">
        <v>19950324</v>
      </c>
      <c r="AA20" s="1" t="s">
        <v>110</v>
      </c>
      <c r="AB20" s="1" t="s">
        <v>111</v>
      </c>
      <c r="AC20" s="3">
        <v>19950324</v>
      </c>
      <c r="AD20" s="1" t="s">
        <v>46</v>
      </c>
      <c r="AF20" s="1" t="s">
        <v>47</v>
      </c>
      <c r="AI20" s="1" t="s">
        <v>48</v>
      </c>
      <c r="AJ20" s="1" t="s">
        <v>48</v>
      </c>
      <c r="AN20" s="3">
        <v>1</v>
      </c>
      <c r="AP20" s="3">
        <v>0</v>
      </c>
      <c r="AQ20" s="3">
        <v>0</v>
      </c>
      <c r="AR20" s="3">
        <v>0</v>
      </c>
      <c r="AS20" s="3">
        <v>0</v>
      </c>
      <c r="AU20" s="3">
        <v>20080423</v>
      </c>
      <c r="AV20" s="3">
        <v>0</v>
      </c>
      <c r="AX20" s="3">
        <v>19950324</v>
      </c>
      <c r="AZ20" s="3">
        <v>19950324</v>
      </c>
      <c r="BA20" s="1" t="s">
        <v>50</v>
      </c>
      <c r="BB20" s="23" t="s">
        <v>2710</v>
      </c>
      <c r="BC20" s="17" t="str">
        <f>VLOOKUP(SUBSTITUTE(BB20," ",""),Organizations!$1:$1048576,2,0)</f>
        <v>TBD</v>
      </c>
      <c r="BD20" s="1" t="s">
        <v>51</v>
      </c>
      <c r="BG20" t="s">
        <v>1575</v>
      </c>
    </row>
    <row r="21" spans="1:59" ht="24">
      <c r="A21" s="1" t="s">
        <v>112</v>
      </c>
      <c r="B21" s="1" t="s">
        <v>2032</v>
      </c>
      <c r="C21" s="1" t="s">
        <v>2050</v>
      </c>
      <c r="D21" s="1" t="s">
        <v>2034</v>
      </c>
      <c r="E21" s="3">
        <v>199508</v>
      </c>
      <c r="F21" s="3" t="str">
        <f t="shared" si="0"/>
        <v>FA</v>
      </c>
      <c r="G21" s="3" t="str">
        <f t="shared" si="1"/>
        <v>1995-1996</v>
      </c>
      <c r="H21" s="3" t="str">
        <f t="shared" si="2"/>
        <v>kuali.atp.FA1995-1996</v>
      </c>
      <c r="I21" s="3">
        <v>20030307</v>
      </c>
      <c r="J21" s="1" t="str">
        <f t="shared" si="3"/>
        <v/>
      </c>
      <c r="L21" s="3" t="str">
        <f t="shared" si="4"/>
        <v/>
      </c>
      <c r="M21" s="3" t="str">
        <f t="shared" si="5"/>
        <v/>
      </c>
      <c r="N21" s="3" t="str">
        <f t="shared" si="6"/>
        <v/>
      </c>
      <c r="O21" s="3">
        <v>200901</v>
      </c>
      <c r="P21" s="3">
        <v>19881202</v>
      </c>
      <c r="R21" s="3">
        <v>19941216</v>
      </c>
      <c r="S21" s="2">
        <v>3</v>
      </c>
      <c r="T21" s="2">
        <v>3</v>
      </c>
      <c r="U21" s="1" t="s">
        <v>43</v>
      </c>
      <c r="V21" s="27" t="b">
        <f t="shared" si="7"/>
        <v>1</v>
      </c>
      <c r="W21" s="27" t="b">
        <f t="shared" si="8"/>
        <v>1</v>
      </c>
      <c r="X21" s="28" t="str">
        <f t="shared" si="9"/>
        <v>kuali.resultComponent.grade.letter kuali.resultComponent.grade.passFail</v>
      </c>
      <c r="AA21" s="1" t="s">
        <v>113</v>
      </c>
      <c r="AB21" s="1" t="s">
        <v>114</v>
      </c>
      <c r="AD21" s="1" t="s">
        <v>115</v>
      </c>
      <c r="AF21" s="1" t="s">
        <v>47</v>
      </c>
      <c r="AI21" s="1" t="s">
        <v>48</v>
      </c>
      <c r="AJ21" s="1" t="s">
        <v>48</v>
      </c>
      <c r="AN21" s="3">
        <v>1</v>
      </c>
      <c r="AP21" s="3">
        <v>0</v>
      </c>
      <c r="AQ21" s="3">
        <v>0</v>
      </c>
      <c r="AR21" s="3">
        <v>0</v>
      </c>
      <c r="AS21" s="3">
        <v>0</v>
      </c>
      <c r="AU21" s="3">
        <v>20050221</v>
      </c>
      <c r="AV21" s="3">
        <v>0</v>
      </c>
      <c r="AX21" s="3">
        <v>19940204</v>
      </c>
      <c r="BA21" s="1" t="s">
        <v>50</v>
      </c>
      <c r="BB21" s="23" t="s">
        <v>2710</v>
      </c>
      <c r="BC21" s="17" t="str">
        <f>VLOOKUP(SUBSTITUTE(BB21," ",""),Organizations!$1:$1048576,2,0)</f>
        <v>TBD</v>
      </c>
      <c r="BD21" s="1" t="s">
        <v>51</v>
      </c>
      <c r="BG21" t="s">
        <v>1576</v>
      </c>
    </row>
    <row r="22" spans="1:59" ht="24">
      <c r="A22" s="1" t="s">
        <v>116</v>
      </c>
      <c r="B22" s="1" t="s">
        <v>2032</v>
      </c>
      <c r="C22" s="1" t="s">
        <v>2051</v>
      </c>
      <c r="D22" s="1" t="s">
        <v>2034</v>
      </c>
      <c r="E22" s="3">
        <v>199508</v>
      </c>
      <c r="F22" s="3" t="str">
        <f t="shared" si="0"/>
        <v>FA</v>
      </c>
      <c r="G22" s="3" t="str">
        <f t="shared" si="1"/>
        <v>1995-1996</v>
      </c>
      <c r="H22" s="3" t="str">
        <f t="shared" si="2"/>
        <v>kuali.atp.FA1995-1996</v>
      </c>
      <c r="I22" s="3">
        <v>19950110</v>
      </c>
      <c r="J22" s="1" t="str">
        <f t="shared" si="3"/>
        <v/>
      </c>
      <c r="L22" s="3" t="str">
        <f t="shared" si="4"/>
        <v/>
      </c>
      <c r="M22" s="3" t="str">
        <f t="shared" si="5"/>
        <v/>
      </c>
      <c r="N22" s="3" t="str">
        <f t="shared" si="6"/>
        <v/>
      </c>
      <c r="O22" s="3">
        <v>200908</v>
      </c>
      <c r="P22" s="3">
        <v>19750101</v>
      </c>
      <c r="R22" s="3">
        <v>19941216</v>
      </c>
      <c r="S22" s="2">
        <v>3</v>
      </c>
      <c r="T22" s="2">
        <v>3</v>
      </c>
      <c r="U22" s="1" t="s">
        <v>43</v>
      </c>
      <c r="V22" s="27" t="b">
        <f t="shared" si="7"/>
        <v>1</v>
      </c>
      <c r="W22" s="27" t="b">
        <f t="shared" si="8"/>
        <v>1</v>
      </c>
      <c r="X22" s="28" t="str">
        <f t="shared" si="9"/>
        <v>kuali.resultComponent.grade.letter kuali.resultComponent.grade.passFail</v>
      </c>
      <c r="AA22" s="1" t="s">
        <v>117</v>
      </c>
      <c r="AB22" s="1" t="s">
        <v>118</v>
      </c>
      <c r="AD22" s="1" t="s">
        <v>115</v>
      </c>
      <c r="AF22" s="1" t="s">
        <v>47</v>
      </c>
      <c r="AI22" s="1" t="s">
        <v>48</v>
      </c>
      <c r="AJ22" s="1" t="s">
        <v>48</v>
      </c>
      <c r="AN22" s="3">
        <v>1</v>
      </c>
      <c r="AO22" s="3">
        <v>0</v>
      </c>
      <c r="AP22" s="3">
        <v>0</v>
      </c>
      <c r="AQ22" s="3">
        <v>0</v>
      </c>
      <c r="AR22" s="3">
        <v>0</v>
      </c>
      <c r="AS22" s="3">
        <v>0</v>
      </c>
      <c r="AU22" s="3">
        <v>20050221</v>
      </c>
      <c r="AV22" s="3">
        <v>0</v>
      </c>
      <c r="AX22" s="3">
        <v>19940204</v>
      </c>
      <c r="BA22" s="1" t="s">
        <v>50</v>
      </c>
      <c r="BB22" s="23" t="s">
        <v>2710</v>
      </c>
      <c r="BC22" s="17" t="str">
        <f>VLOOKUP(SUBSTITUTE(BB22," ",""),Organizations!$1:$1048576,2,0)</f>
        <v>TBD</v>
      </c>
      <c r="BD22" s="1" t="s">
        <v>51</v>
      </c>
      <c r="BG22" t="s">
        <v>1577</v>
      </c>
    </row>
    <row r="23" spans="1:59" ht="24">
      <c r="A23" s="1" t="s">
        <v>119</v>
      </c>
      <c r="B23" s="1" t="s">
        <v>2032</v>
      </c>
      <c r="C23" s="1" t="s">
        <v>2052</v>
      </c>
      <c r="D23" s="1" t="s">
        <v>2034</v>
      </c>
      <c r="E23" s="3">
        <v>199408</v>
      </c>
      <c r="F23" s="3" t="str">
        <f t="shared" si="0"/>
        <v>FA</v>
      </c>
      <c r="G23" s="3" t="str">
        <f t="shared" si="1"/>
        <v>1994-1995</v>
      </c>
      <c r="H23" s="3" t="str">
        <f t="shared" si="2"/>
        <v>kuali.atp.FA1994-1995</v>
      </c>
      <c r="I23" s="3">
        <v>19940204</v>
      </c>
      <c r="J23" s="1" t="str">
        <f t="shared" si="3"/>
        <v/>
      </c>
      <c r="L23" s="3" t="str">
        <f t="shared" si="4"/>
        <v/>
      </c>
      <c r="M23" s="3" t="str">
        <f t="shared" si="5"/>
        <v/>
      </c>
      <c r="N23" s="3" t="str">
        <f t="shared" si="6"/>
        <v/>
      </c>
      <c r="O23" s="3">
        <v>200901</v>
      </c>
      <c r="P23" s="3">
        <v>19900530</v>
      </c>
      <c r="S23" s="2">
        <v>3</v>
      </c>
      <c r="T23" s="2">
        <v>3</v>
      </c>
      <c r="U23" s="1" t="s">
        <v>43</v>
      </c>
      <c r="V23" s="27" t="b">
        <f t="shared" si="7"/>
        <v>1</v>
      </c>
      <c r="W23" s="27" t="b">
        <f t="shared" si="8"/>
        <v>1</v>
      </c>
      <c r="X23" s="28" t="str">
        <f t="shared" si="9"/>
        <v>kuali.resultComponent.grade.letter kuali.resultComponent.grade.passFail</v>
      </c>
      <c r="Z23" s="3">
        <v>19940204</v>
      </c>
      <c r="AA23" s="1" t="s">
        <v>120</v>
      </c>
      <c r="AB23" s="1" t="s">
        <v>121</v>
      </c>
      <c r="AD23" s="1" t="s">
        <v>115</v>
      </c>
      <c r="AF23" s="1" t="s">
        <v>47</v>
      </c>
      <c r="AI23" s="1" t="s">
        <v>48</v>
      </c>
      <c r="AJ23" s="1" t="s">
        <v>48</v>
      </c>
      <c r="AN23" s="3">
        <v>1</v>
      </c>
      <c r="AP23" s="3">
        <v>0</v>
      </c>
      <c r="AQ23" s="3">
        <v>0</v>
      </c>
      <c r="AR23" s="3">
        <v>0</v>
      </c>
      <c r="AS23" s="3">
        <v>0</v>
      </c>
      <c r="AU23" s="3">
        <v>20050221</v>
      </c>
      <c r="AV23" s="3">
        <v>0</v>
      </c>
      <c r="AY23" s="1" t="s">
        <v>47</v>
      </c>
      <c r="BA23" s="1" t="s">
        <v>50</v>
      </c>
      <c r="BB23" s="23" t="s">
        <v>2710</v>
      </c>
      <c r="BC23" s="17" t="str">
        <f>VLOOKUP(SUBSTITUTE(BB23," ",""),Organizations!$1:$1048576,2,0)</f>
        <v>TBD</v>
      </c>
      <c r="BD23" s="1" t="s">
        <v>51</v>
      </c>
      <c r="BF23" s="1" t="s">
        <v>47</v>
      </c>
      <c r="BG23" t="s">
        <v>1578</v>
      </c>
    </row>
    <row r="24" spans="1:59" ht="24">
      <c r="A24" s="1" t="s">
        <v>122</v>
      </c>
      <c r="B24" s="1" t="s">
        <v>2032</v>
      </c>
      <c r="C24" s="1" t="s">
        <v>2053</v>
      </c>
      <c r="D24" s="1" t="s">
        <v>2034</v>
      </c>
      <c r="E24" s="3">
        <v>199008</v>
      </c>
      <c r="F24" s="3" t="str">
        <f t="shared" si="0"/>
        <v>FA</v>
      </c>
      <c r="G24" s="3" t="str">
        <f t="shared" si="1"/>
        <v>1990-1991</v>
      </c>
      <c r="H24" s="3" t="str">
        <f t="shared" si="2"/>
        <v>kuali.atp.FA1990-1991</v>
      </c>
      <c r="I24" s="3">
        <v>19900530</v>
      </c>
      <c r="J24" s="1" t="str">
        <f t="shared" si="3"/>
        <v/>
      </c>
      <c r="L24" s="3" t="str">
        <f t="shared" si="4"/>
        <v/>
      </c>
      <c r="M24" s="3" t="str">
        <f t="shared" si="5"/>
        <v/>
      </c>
      <c r="N24" s="3" t="str">
        <f t="shared" si="6"/>
        <v/>
      </c>
      <c r="O24" s="3">
        <v>200905</v>
      </c>
      <c r="P24" s="3">
        <v>19900530</v>
      </c>
      <c r="S24" s="2">
        <v>3</v>
      </c>
      <c r="T24" s="2">
        <v>3</v>
      </c>
      <c r="U24" s="1" t="s">
        <v>43</v>
      </c>
      <c r="V24" s="27" t="b">
        <f t="shared" si="7"/>
        <v>1</v>
      </c>
      <c r="W24" s="27" t="b">
        <f t="shared" si="8"/>
        <v>1</v>
      </c>
      <c r="X24" s="28" t="str">
        <f t="shared" si="9"/>
        <v>kuali.resultComponent.grade.letter kuali.resultComponent.grade.passFail</v>
      </c>
      <c r="AA24" s="1" t="s">
        <v>123</v>
      </c>
      <c r="AB24" s="1" t="s">
        <v>124</v>
      </c>
      <c r="AD24" s="1" t="s">
        <v>115</v>
      </c>
      <c r="AF24" s="1" t="s">
        <v>47</v>
      </c>
      <c r="AI24" s="1" t="s">
        <v>48</v>
      </c>
      <c r="AJ24" s="1" t="s">
        <v>48</v>
      </c>
      <c r="AN24" s="3">
        <v>1</v>
      </c>
      <c r="AP24" s="3">
        <v>0</v>
      </c>
      <c r="AQ24" s="3">
        <v>0</v>
      </c>
      <c r="AR24" s="3">
        <v>0</v>
      </c>
      <c r="AS24" s="3">
        <v>0</v>
      </c>
      <c r="AU24" s="3">
        <v>20050221</v>
      </c>
      <c r="AV24" s="3">
        <v>0</v>
      </c>
      <c r="AY24" s="1" t="s">
        <v>47</v>
      </c>
      <c r="BA24" s="1" t="s">
        <v>50</v>
      </c>
      <c r="BB24" s="23" t="s">
        <v>2710</v>
      </c>
      <c r="BC24" s="17" t="str">
        <f>VLOOKUP(SUBSTITUTE(BB24," ",""),Organizations!$1:$1048576,2,0)</f>
        <v>TBD</v>
      </c>
      <c r="BD24" s="1" t="s">
        <v>51</v>
      </c>
      <c r="BF24" s="1" t="s">
        <v>47</v>
      </c>
      <c r="BG24" t="s">
        <v>1579</v>
      </c>
    </row>
    <row r="25" spans="1:59" ht="24">
      <c r="A25" s="1" t="s">
        <v>125</v>
      </c>
      <c r="B25" s="1" t="s">
        <v>2054</v>
      </c>
      <c r="C25" s="1" t="s">
        <v>2055</v>
      </c>
      <c r="D25" s="1" t="s">
        <v>2034</v>
      </c>
      <c r="E25" s="3">
        <v>201008</v>
      </c>
      <c r="F25" s="3" t="str">
        <f t="shared" si="0"/>
        <v>FA</v>
      </c>
      <c r="G25" s="3" t="str">
        <f t="shared" si="1"/>
        <v>2010-2011</v>
      </c>
      <c r="H25" s="3" t="str">
        <f t="shared" si="2"/>
        <v>kuali.atp.FA2010-2011</v>
      </c>
      <c r="I25" s="3">
        <v>20100414</v>
      </c>
      <c r="J25" s="1" t="str">
        <f t="shared" si="3"/>
        <v/>
      </c>
      <c r="K25" s="3">
        <v>201101</v>
      </c>
      <c r="L25" s="3" t="str">
        <f t="shared" si="4"/>
        <v>SP</v>
      </c>
      <c r="M25" s="3" t="str">
        <f t="shared" si="5"/>
        <v>2010-2011</v>
      </c>
      <c r="N25" s="3" t="str">
        <f t="shared" si="6"/>
        <v>kuali.atp.SP2010-2011</v>
      </c>
      <c r="O25" s="3">
        <v>200908</v>
      </c>
      <c r="P25" s="3">
        <v>20100329</v>
      </c>
      <c r="Q25" s="3">
        <v>20100414</v>
      </c>
      <c r="R25" s="3">
        <v>20100414</v>
      </c>
      <c r="S25" s="2">
        <v>3</v>
      </c>
      <c r="T25" s="2">
        <v>3</v>
      </c>
      <c r="U25" s="1" t="s">
        <v>126</v>
      </c>
      <c r="V25" s="27" t="str">
        <f t="shared" si="7"/>
        <v/>
      </c>
      <c r="W25" s="27" t="str">
        <f t="shared" si="8"/>
        <v/>
      </c>
      <c r="X25" s="28" t="str">
        <f t="shared" si="9"/>
        <v>kuali.resultComponent.grade.letter</v>
      </c>
      <c r="Z25" s="3">
        <v>20010220</v>
      </c>
      <c r="AA25" s="1" t="s">
        <v>127</v>
      </c>
      <c r="AB25" s="1" t="s">
        <v>128</v>
      </c>
      <c r="AC25" s="3">
        <v>20100329</v>
      </c>
      <c r="AD25" s="1" t="s">
        <v>70</v>
      </c>
      <c r="AF25" s="1" t="s">
        <v>70</v>
      </c>
      <c r="AI25" s="1" t="s">
        <v>48</v>
      </c>
      <c r="AJ25" s="1" t="s">
        <v>48</v>
      </c>
      <c r="AN25" s="3">
        <v>1</v>
      </c>
      <c r="AP25" s="3">
        <v>0</v>
      </c>
      <c r="AQ25" s="3">
        <v>0</v>
      </c>
      <c r="AR25" s="3">
        <v>0</v>
      </c>
      <c r="AS25" s="3">
        <v>0</v>
      </c>
      <c r="AU25" s="3">
        <v>20100329</v>
      </c>
      <c r="AV25" s="3">
        <v>0</v>
      </c>
      <c r="AX25" s="3">
        <v>20010220</v>
      </c>
      <c r="AZ25" s="3">
        <v>20010220</v>
      </c>
      <c r="BA25" s="1" t="s">
        <v>129</v>
      </c>
      <c r="BB25" s="14" t="s">
        <v>2441</v>
      </c>
      <c r="BC25" s="17">
        <f>VLOOKUP(SUBSTITUTE(BB25," ",""),Organizations!$1:$1048576,2,0)</f>
        <v>28</v>
      </c>
      <c r="BD25" s="1" t="s">
        <v>51</v>
      </c>
      <c r="BG25" t="s">
        <v>1580</v>
      </c>
    </row>
    <row r="26" spans="1:59" ht="24">
      <c r="A26" s="1" t="s">
        <v>130</v>
      </c>
      <c r="B26" s="1" t="s">
        <v>2056</v>
      </c>
      <c r="C26" s="1" t="s">
        <v>2033</v>
      </c>
      <c r="D26" s="1" t="s">
        <v>2034</v>
      </c>
      <c r="E26" s="3">
        <v>200708</v>
      </c>
      <c r="F26" s="3" t="str">
        <f t="shared" si="0"/>
        <v>FA</v>
      </c>
      <c r="G26" s="3" t="str">
        <f t="shared" si="1"/>
        <v>2007-2008</v>
      </c>
      <c r="H26" s="3" t="str">
        <f t="shared" si="2"/>
        <v>kuali.atp.FA2007-2008</v>
      </c>
      <c r="I26" s="3">
        <v>20070418</v>
      </c>
      <c r="J26" s="1" t="str">
        <f t="shared" si="3"/>
        <v/>
      </c>
      <c r="L26" s="3" t="str">
        <f t="shared" si="4"/>
        <v/>
      </c>
      <c r="M26" s="3" t="str">
        <f t="shared" si="5"/>
        <v/>
      </c>
      <c r="N26" s="3" t="str">
        <f t="shared" si="6"/>
        <v/>
      </c>
      <c r="O26" s="3">
        <v>200905</v>
      </c>
      <c r="P26" s="3">
        <v>19900529</v>
      </c>
      <c r="R26" s="3">
        <v>20070418</v>
      </c>
      <c r="S26" s="2">
        <v>3</v>
      </c>
      <c r="T26" s="2">
        <v>3</v>
      </c>
      <c r="U26" s="1" t="s">
        <v>43</v>
      </c>
      <c r="V26" s="27" t="b">
        <f t="shared" si="7"/>
        <v>1</v>
      </c>
      <c r="W26" s="27" t="b">
        <f t="shared" si="8"/>
        <v>1</v>
      </c>
      <c r="X26" s="28" t="str">
        <f t="shared" si="9"/>
        <v>kuali.resultComponent.grade.letter kuali.resultComponent.grade.passFail</v>
      </c>
      <c r="Z26" s="3">
        <v>20070418</v>
      </c>
      <c r="AA26" s="1" t="s">
        <v>131</v>
      </c>
      <c r="AB26" s="1" t="s">
        <v>132</v>
      </c>
      <c r="AD26" s="1" t="s">
        <v>46</v>
      </c>
      <c r="AF26" s="1" t="s">
        <v>47</v>
      </c>
      <c r="AI26" s="1" t="s">
        <v>48</v>
      </c>
      <c r="AJ26" s="1" t="s">
        <v>48</v>
      </c>
      <c r="AN26" s="3">
        <v>1</v>
      </c>
      <c r="AO26" s="3">
        <v>0</v>
      </c>
      <c r="AP26" s="3">
        <v>0</v>
      </c>
      <c r="AQ26" s="3">
        <v>0</v>
      </c>
      <c r="AR26" s="3">
        <v>0</v>
      </c>
      <c r="AS26" s="3">
        <v>0</v>
      </c>
      <c r="AU26" s="3">
        <v>19920129</v>
      </c>
      <c r="AV26" s="3">
        <v>0</v>
      </c>
      <c r="AW26" s="1" t="s">
        <v>96</v>
      </c>
      <c r="BA26" s="1" t="s">
        <v>133</v>
      </c>
      <c r="BB26" s="14" t="s">
        <v>2722</v>
      </c>
      <c r="BC26" s="17" t="str">
        <f>VLOOKUP(SUBSTITUTE(BB26," ",""),Organizations!$1:$1048576,2,0)</f>
        <v>TBD</v>
      </c>
      <c r="BE26" s="1" t="s">
        <v>96</v>
      </c>
      <c r="BG26" t="s">
        <v>1581</v>
      </c>
    </row>
    <row r="27" spans="1:59" ht="24">
      <c r="A27" s="1" t="s">
        <v>134</v>
      </c>
      <c r="B27" s="1" t="s">
        <v>2056</v>
      </c>
      <c r="C27" s="1" t="s">
        <v>2036</v>
      </c>
      <c r="D27" s="1" t="s">
        <v>2034</v>
      </c>
      <c r="E27" s="3">
        <v>200708</v>
      </c>
      <c r="F27" s="3" t="str">
        <f t="shared" si="0"/>
        <v>FA</v>
      </c>
      <c r="G27" s="3" t="str">
        <f t="shared" si="1"/>
        <v>2007-2008</v>
      </c>
      <c r="H27" s="3" t="str">
        <f t="shared" si="2"/>
        <v>kuali.atp.FA2007-2008</v>
      </c>
      <c r="I27" s="3">
        <v>20070221</v>
      </c>
      <c r="J27" s="1" t="str">
        <f t="shared" si="3"/>
        <v/>
      </c>
      <c r="L27" s="3" t="str">
        <f t="shared" si="4"/>
        <v/>
      </c>
      <c r="M27" s="3" t="str">
        <f t="shared" si="5"/>
        <v/>
      </c>
      <c r="N27" s="3" t="str">
        <f t="shared" si="6"/>
        <v/>
      </c>
      <c r="O27" s="3">
        <v>200908</v>
      </c>
      <c r="P27" s="3">
        <v>19900529</v>
      </c>
      <c r="R27" s="3">
        <v>20070221</v>
      </c>
      <c r="S27" s="2">
        <v>3</v>
      </c>
      <c r="T27" s="2">
        <v>3</v>
      </c>
      <c r="U27" s="1" t="s">
        <v>43</v>
      </c>
      <c r="V27" s="27" t="b">
        <f t="shared" si="7"/>
        <v>1</v>
      </c>
      <c r="W27" s="27" t="b">
        <f t="shared" si="8"/>
        <v>1</v>
      </c>
      <c r="X27" s="28" t="str">
        <f t="shared" si="9"/>
        <v>kuali.resultComponent.grade.letter kuali.resultComponent.grade.passFail</v>
      </c>
      <c r="Z27" s="3">
        <v>20070221</v>
      </c>
      <c r="AA27" s="1" t="s">
        <v>135</v>
      </c>
      <c r="AB27" s="1" t="s">
        <v>136</v>
      </c>
      <c r="AC27" s="3">
        <v>19940311</v>
      </c>
      <c r="AD27" s="1" t="s">
        <v>46</v>
      </c>
      <c r="AF27" s="1" t="s">
        <v>47</v>
      </c>
      <c r="AI27" s="1" t="s">
        <v>48</v>
      </c>
      <c r="AJ27" s="1" t="s">
        <v>48</v>
      </c>
      <c r="AN27" s="3">
        <v>1</v>
      </c>
      <c r="AP27" s="3">
        <v>0</v>
      </c>
      <c r="AQ27" s="3">
        <v>0</v>
      </c>
      <c r="AR27" s="3">
        <v>0</v>
      </c>
      <c r="AS27" s="3">
        <v>0</v>
      </c>
      <c r="AU27" s="3">
        <v>19980331</v>
      </c>
      <c r="AV27" s="3">
        <v>0</v>
      </c>
      <c r="AW27" s="1" t="s">
        <v>96</v>
      </c>
      <c r="BA27" s="1" t="s">
        <v>133</v>
      </c>
      <c r="BB27" s="14" t="s">
        <v>2722</v>
      </c>
      <c r="BC27" s="17" t="str">
        <f>VLOOKUP(SUBSTITUTE(BB27," ",""),Organizations!$1:$1048576,2,0)</f>
        <v>TBD</v>
      </c>
      <c r="BE27" s="1" t="s">
        <v>96</v>
      </c>
      <c r="BG27" t="s">
        <v>1582</v>
      </c>
    </row>
    <row r="28" spans="1:59" ht="24">
      <c r="A28" s="1" t="s">
        <v>137</v>
      </c>
      <c r="B28" s="1" t="s">
        <v>2056</v>
      </c>
      <c r="C28" s="1" t="s">
        <v>2057</v>
      </c>
      <c r="D28" s="1" t="s">
        <v>2034</v>
      </c>
      <c r="E28" s="3">
        <v>200708</v>
      </c>
      <c r="F28" s="3" t="str">
        <f t="shared" si="0"/>
        <v>FA</v>
      </c>
      <c r="G28" s="3" t="str">
        <f t="shared" si="1"/>
        <v>2007-2008</v>
      </c>
      <c r="H28" s="3" t="str">
        <f t="shared" si="2"/>
        <v>kuali.atp.FA2007-2008</v>
      </c>
      <c r="I28" s="3">
        <v>20070221</v>
      </c>
      <c r="J28" s="1" t="str">
        <f t="shared" si="3"/>
        <v/>
      </c>
      <c r="L28" s="3" t="str">
        <f t="shared" si="4"/>
        <v/>
      </c>
      <c r="M28" s="3" t="str">
        <f t="shared" si="5"/>
        <v/>
      </c>
      <c r="N28" s="3" t="str">
        <f t="shared" si="6"/>
        <v/>
      </c>
      <c r="O28" s="3">
        <v>200908</v>
      </c>
      <c r="P28" s="3">
        <v>19900529</v>
      </c>
      <c r="R28" s="3">
        <v>20070221</v>
      </c>
      <c r="S28" s="2">
        <v>3</v>
      </c>
      <c r="T28" s="2">
        <v>3</v>
      </c>
      <c r="U28" s="1" t="s">
        <v>43</v>
      </c>
      <c r="V28" s="27" t="b">
        <f t="shared" si="7"/>
        <v>1</v>
      </c>
      <c r="W28" s="27" t="b">
        <f t="shared" si="8"/>
        <v>1</v>
      </c>
      <c r="X28" s="28" t="str">
        <f t="shared" si="9"/>
        <v>kuali.resultComponent.grade.letter kuali.resultComponent.grade.passFail</v>
      </c>
      <c r="Z28" s="3">
        <v>20070221</v>
      </c>
      <c r="AA28" s="1" t="s">
        <v>138</v>
      </c>
      <c r="AB28" s="1" t="s">
        <v>139</v>
      </c>
      <c r="AC28" s="3">
        <v>19940311</v>
      </c>
      <c r="AD28" s="1" t="s">
        <v>46</v>
      </c>
      <c r="AF28" s="1" t="s">
        <v>47</v>
      </c>
      <c r="AI28" s="1" t="s">
        <v>48</v>
      </c>
      <c r="AJ28" s="1" t="s">
        <v>48</v>
      </c>
      <c r="AN28" s="3">
        <v>1</v>
      </c>
      <c r="AP28" s="3">
        <v>0</v>
      </c>
      <c r="AQ28" s="3">
        <v>0</v>
      </c>
      <c r="AR28" s="3">
        <v>0</v>
      </c>
      <c r="AS28" s="3">
        <v>0</v>
      </c>
      <c r="AU28" s="3">
        <v>19980331</v>
      </c>
      <c r="AV28" s="3">
        <v>0</v>
      </c>
      <c r="AW28" s="1" t="s">
        <v>96</v>
      </c>
      <c r="BA28" s="1" t="s">
        <v>133</v>
      </c>
      <c r="BB28" s="14" t="s">
        <v>2722</v>
      </c>
      <c r="BC28" s="17" t="str">
        <f>VLOOKUP(SUBSTITUTE(BB28," ",""),Organizations!$1:$1048576,2,0)</f>
        <v>TBD</v>
      </c>
      <c r="BE28" s="1" t="s">
        <v>96</v>
      </c>
      <c r="BG28" t="s">
        <v>1583</v>
      </c>
    </row>
    <row r="29" spans="1:59" ht="24">
      <c r="A29" s="1" t="s">
        <v>140</v>
      </c>
      <c r="B29" s="1" t="s">
        <v>2056</v>
      </c>
      <c r="C29" s="1" t="s">
        <v>2058</v>
      </c>
      <c r="D29" s="1" t="s">
        <v>2034</v>
      </c>
      <c r="E29" s="3">
        <v>199808</v>
      </c>
      <c r="F29" s="3" t="str">
        <f t="shared" si="0"/>
        <v>FA</v>
      </c>
      <c r="G29" s="3" t="str">
        <f t="shared" si="1"/>
        <v>1998-1999</v>
      </c>
      <c r="H29" s="3" t="str">
        <f t="shared" si="2"/>
        <v>kuali.atp.FA1998-1999</v>
      </c>
      <c r="I29" s="3">
        <v>19981205</v>
      </c>
      <c r="J29" s="1" t="str">
        <f t="shared" si="3"/>
        <v/>
      </c>
      <c r="L29" s="3" t="str">
        <f t="shared" si="4"/>
        <v/>
      </c>
      <c r="M29" s="3" t="str">
        <f t="shared" si="5"/>
        <v/>
      </c>
      <c r="N29" s="3" t="str">
        <f t="shared" si="6"/>
        <v/>
      </c>
      <c r="O29" s="3">
        <v>200908</v>
      </c>
      <c r="P29" s="3">
        <v>19980410</v>
      </c>
      <c r="R29" s="3">
        <v>19980422</v>
      </c>
      <c r="S29" s="2">
        <v>3</v>
      </c>
      <c r="T29" s="2">
        <v>3</v>
      </c>
      <c r="U29" s="1" t="s">
        <v>43</v>
      </c>
      <c r="V29" s="27" t="b">
        <f t="shared" si="7"/>
        <v>1</v>
      </c>
      <c r="W29" s="27" t="b">
        <f t="shared" si="8"/>
        <v>1</v>
      </c>
      <c r="X29" s="28" t="str">
        <f t="shared" si="9"/>
        <v>kuali.resultComponent.grade.letter kuali.resultComponent.grade.passFail</v>
      </c>
      <c r="Z29" s="3">
        <v>19980422</v>
      </c>
      <c r="AA29" s="1" t="s">
        <v>141</v>
      </c>
      <c r="AB29" s="1" t="s">
        <v>142</v>
      </c>
      <c r="AC29" s="3">
        <v>19980422</v>
      </c>
      <c r="AD29" s="1" t="s">
        <v>46</v>
      </c>
      <c r="AF29" s="1" t="s">
        <v>47</v>
      </c>
      <c r="AI29" s="1" t="s">
        <v>48</v>
      </c>
      <c r="AJ29" s="1" t="s">
        <v>48</v>
      </c>
      <c r="AN29" s="3">
        <v>1</v>
      </c>
      <c r="AP29" s="3">
        <v>0</v>
      </c>
      <c r="AQ29" s="3">
        <v>0</v>
      </c>
      <c r="AR29" s="3">
        <v>0</v>
      </c>
      <c r="AS29" s="3">
        <v>0</v>
      </c>
      <c r="AU29" s="3">
        <v>19991213</v>
      </c>
      <c r="AV29" s="3">
        <v>0</v>
      </c>
      <c r="AW29" s="1" t="s">
        <v>96</v>
      </c>
      <c r="AX29" s="3">
        <v>19981205</v>
      </c>
      <c r="AY29" s="1" t="s">
        <v>47</v>
      </c>
      <c r="AZ29" s="3">
        <v>19980422</v>
      </c>
      <c r="BA29" s="1" t="s">
        <v>133</v>
      </c>
      <c r="BB29" s="14" t="s">
        <v>2722</v>
      </c>
      <c r="BC29" s="17" t="str">
        <f>VLOOKUP(SUBSTITUTE(BB29," ",""),Organizations!$1:$1048576,2,0)</f>
        <v>TBD</v>
      </c>
      <c r="BE29" s="1" t="s">
        <v>96</v>
      </c>
      <c r="BF29" s="1" t="s">
        <v>47</v>
      </c>
      <c r="BG29" t="s">
        <v>1584</v>
      </c>
    </row>
    <row r="30" spans="1:59" ht="24">
      <c r="A30" s="1" t="s">
        <v>143</v>
      </c>
      <c r="B30" s="1" t="s">
        <v>2056</v>
      </c>
      <c r="C30" s="1" t="s">
        <v>2059</v>
      </c>
      <c r="D30" s="1" t="s">
        <v>2034</v>
      </c>
      <c r="E30" s="3">
        <v>200708</v>
      </c>
      <c r="F30" s="3" t="str">
        <f t="shared" si="0"/>
        <v>FA</v>
      </c>
      <c r="G30" s="3" t="str">
        <f t="shared" si="1"/>
        <v>2007-2008</v>
      </c>
      <c r="H30" s="3" t="str">
        <f t="shared" si="2"/>
        <v>kuali.atp.FA2007-2008</v>
      </c>
      <c r="I30" s="3">
        <v>20070221</v>
      </c>
      <c r="J30" s="1" t="str">
        <f t="shared" si="3"/>
        <v/>
      </c>
      <c r="L30" s="3" t="str">
        <f t="shared" si="4"/>
        <v/>
      </c>
      <c r="M30" s="3" t="str">
        <f t="shared" si="5"/>
        <v/>
      </c>
      <c r="N30" s="3" t="str">
        <f t="shared" si="6"/>
        <v/>
      </c>
      <c r="O30" s="3">
        <v>200908</v>
      </c>
      <c r="P30" s="3">
        <v>19880923</v>
      </c>
      <c r="R30" s="3">
        <v>20070221</v>
      </c>
      <c r="S30" s="2">
        <v>3</v>
      </c>
      <c r="T30" s="2">
        <v>3</v>
      </c>
      <c r="U30" s="1" t="s">
        <v>43</v>
      </c>
      <c r="V30" s="27" t="b">
        <f t="shared" si="7"/>
        <v>1</v>
      </c>
      <c r="W30" s="27" t="b">
        <f t="shared" si="8"/>
        <v>1</v>
      </c>
      <c r="X30" s="28" t="str">
        <f t="shared" si="9"/>
        <v>kuali.resultComponent.grade.letter kuali.resultComponent.grade.passFail</v>
      </c>
      <c r="Z30" s="3">
        <v>20070221</v>
      </c>
      <c r="AA30" s="1" t="s">
        <v>144</v>
      </c>
      <c r="AB30" s="1" t="s">
        <v>145</v>
      </c>
      <c r="AC30" s="3">
        <v>19960508</v>
      </c>
      <c r="AD30" s="1" t="s">
        <v>46</v>
      </c>
      <c r="AF30" s="1" t="s">
        <v>47</v>
      </c>
      <c r="AI30" s="1" t="s">
        <v>48</v>
      </c>
      <c r="AJ30" s="1" t="s">
        <v>48</v>
      </c>
      <c r="AN30" s="3">
        <v>1</v>
      </c>
      <c r="AP30" s="3">
        <v>0</v>
      </c>
      <c r="AQ30" s="3">
        <v>0</v>
      </c>
      <c r="AR30" s="3">
        <v>0</v>
      </c>
      <c r="AS30" s="3">
        <v>0</v>
      </c>
      <c r="AU30" s="3">
        <v>19980331</v>
      </c>
      <c r="AV30" s="3">
        <v>0</v>
      </c>
      <c r="AW30" s="1" t="s">
        <v>96</v>
      </c>
      <c r="AY30" s="1" t="s">
        <v>47</v>
      </c>
      <c r="BA30" s="1" t="s">
        <v>133</v>
      </c>
      <c r="BB30" s="14" t="s">
        <v>2722</v>
      </c>
      <c r="BC30" s="17" t="str">
        <f>VLOOKUP(SUBSTITUTE(BB30," ",""),Organizations!$1:$1048576,2,0)</f>
        <v>TBD</v>
      </c>
      <c r="BE30" s="1" t="s">
        <v>96</v>
      </c>
      <c r="BF30" s="1" t="s">
        <v>47</v>
      </c>
      <c r="BG30" t="s">
        <v>1585</v>
      </c>
    </row>
    <row r="31" spans="1:59" ht="24">
      <c r="A31" s="1" t="s">
        <v>146</v>
      </c>
      <c r="B31" s="1" t="s">
        <v>2056</v>
      </c>
      <c r="C31" s="1" t="s">
        <v>2060</v>
      </c>
      <c r="D31" s="1" t="s">
        <v>2034</v>
      </c>
      <c r="E31" s="3">
        <v>200708</v>
      </c>
      <c r="F31" s="3" t="str">
        <f t="shared" si="0"/>
        <v>FA</v>
      </c>
      <c r="G31" s="3" t="str">
        <f t="shared" si="1"/>
        <v>2007-2008</v>
      </c>
      <c r="H31" s="3" t="str">
        <f t="shared" si="2"/>
        <v>kuali.atp.FA2007-2008</v>
      </c>
      <c r="I31" s="3">
        <v>20070221</v>
      </c>
      <c r="J31" s="1" t="str">
        <f t="shared" si="3"/>
        <v/>
      </c>
      <c r="L31" s="3" t="str">
        <f t="shared" si="4"/>
        <v/>
      </c>
      <c r="M31" s="3" t="str">
        <f t="shared" si="5"/>
        <v/>
      </c>
      <c r="N31" s="3" t="str">
        <f t="shared" si="6"/>
        <v/>
      </c>
      <c r="O31" s="3">
        <v>200908</v>
      </c>
      <c r="P31" s="3">
        <v>19880923</v>
      </c>
      <c r="R31" s="3">
        <v>20070221</v>
      </c>
      <c r="S31" s="2">
        <v>3</v>
      </c>
      <c r="T31" s="2">
        <v>3</v>
      </c>
      <c r="U31" s="1" t="s">
        <v>43</v>
      </c>
      <c r="V31" s="27" t="b">
        <f t="shared" si="7"/>
        <v>1</v>
      </c>
      <c r="W31" s="27" t="b">
        <f t="shared" si="8"/>
        <v>1</v>
      </c>
      <c r="X31" s="28" t="str">
        <f t="shared" si="9"/>
        <v>kuali.resultComponent.grade.letter kuali.resultComponent.grade.passFail</v>
      </c>
      <c r="Z31" s="3">
        <v>20070221</v>
      </c>
      <c r="AA31" s="1" t="s">
        <v>147</v>
      </c>
      <c r="AB31" s="1" t="s">
        <v>148</v>
      </c>
      <c r="AD31" s="1" t="s">
        <v>46</v>
      </c>
      <c r="AF31" s="1" t="s">
        <v>47</v>
      </c>
      <c r="AI31" s="1" t="s">
        <v>48</v>
      </c>
      <c r="AJ31" s="1" t="s">
        <v>48</v>
      </c>
      <c r="AN31" s="3">
        <v>1</v>
      </c>
      <c r="AP31" s="3">
        <v>0</v>
      </c>
      <c r="AQ31" s="3">
        <v>0</v>
      </c>
      <c r="AR31" s="3">
        <v>0</v>
      </c>
      <c r="AS31" s="3">
        <v>0</v>
      </c>
      <c r="AU31" s="3">
        <v>19991213</v>
      </c>
      <c r="AV31" s="3">
        <v>0</v>
      </c>
      <c r="AW31" s="1" t="s">
        <v>96</v>
      </c>
      <c r="AY31" s="1" t="s">
        <v>47</v>
      </c>
      <c r="AZ31" s="3">
        <v>19911111</v>
      </c>
      <c r="BA31" s="1" t="s">
        <v>133</v>
      </c>
      <c r="BB31" s="14" t="s">
        <v>2722</v>
      </c>
      <c r="BC31" s="17" t="str">
        <f>VLOOKUP(SUBSTITUTE(BB31," ",""),Organizations!$1:$1048576,2,0)</f>
        <v>TBD</v>
      </c>
      <c r="BE31" s="1" t="s">
        <v>96</v>
      </c>
      <c r="BF31" s="1" t="s">
        <v>47</v>
      </c>
      <c r="BG31" t="s">
        <v>1586</v>
      </c>
    </row>
    <row r="32" spans="1:59" ht="24">
      <c r="A32" s="1" t="s">
        <v>149</v>
      </c>
      <c r="B32" s="1" t="s">
        <v>2061</v>
      </c>
      <c r="C32" s="1" t="s">
        <v>2062</v>
      </c>
      <c r="D32" s="1" t="s">
        <v>2034</v>
      </c>
      <c r="E32" s="3">
        <v>198001</v>
      </c>
      <c r="F32" s="3" t="str">
        <f t="shared" si="0"/>
        <v>SP</v>
      </c>
      <c r="G32" s="3" t="str">
        <f t="shared" si="1"/>
        <v>1990-1991</v>
      </c>
      <c r="H32" s="3" t="str">
        <f t="shared" si="2"/>
        <v>kuali.atp.SP1990-1991</v>
      </c>
      <c r="I32" s="3">
        <v>20000801</v>
      </c>
      <c r="J32" s="1" t="str">
        <f t="shared" si="3"/>
        <v/>
      </c>
      <c r="L32" s="3" t="str">
        <f t="shared" si="4"/>
        <v/>
      </c>
      <c r="M32" s="3" t="str">
        <f t="shared" si="5"/>
        <v/>
      </c>
      <c r="N32" s="3" t="str">
        <f t="shared" si="6"/>
        <v/>
      </c>
      <c r="O32" s="3">
        <v>200908</v>
      </c>
      <c r="P32" s="3">
        <v>19720101</v>
      </c>
      <c r="R32" s="3">
        <v>20010101</v>
      </c>
      <c r="S32" s="2">
        <v>3</v>
      </c>
      <c r="T32" s="2">
        <v>3</v>
      </c>
      <c r="U32" s="1" t="s">
        <v>43</v>
      </c>
      <c r="V32" s="27" t="b">
        <f t="shared" si="7"/>
        <v>1</v>
      </c>
      <c r="W32" s="27" t="b">
        <f t="shared" si="8"/>
        <v>1</v>
      </c>
      <c r="X32" s="28" t="str">
        <f t="shared" si="9"/>
        <v>kuali.resultComponent.grade.letter kuali.resultComponent.grade.passFail</v>
      </c>
      <c r="AA32" s="1" t="s">
        <v>150</v>
      </c>
      <c r="AB32" s="1" t="s">
        <v>151</v>
      </c>
      <c r="AD32" s="1" t="s">
        <v>115</v>
      </c>
      <c r="AF32" s="1" t="s">
        <v>47</v>
      </c>
      <c r="AI32" s="1" t="s">
        <v>48</v>
      </c>
      <c r="AJ32" s="1" t="s">
        <v>48</v>
      </c>
      <c r="AN32" s="3">
        <v>1</v>
      </c>
      <c r="AO32" s="3">
        <v>0</v>
      </c>
      <c r="AP32" s="3">
        <v>0</v>
      </c>
      <c r="AQ32" s="3">
        <v>0</v>
      </c>
      <c r="AR32" s="3">
        <v>0</v>
      </c>
      <c r="AS32" s="3">
        <v>0</v>
      </c>
      <c r="AU32" s="3">
        <v>20071002</v>
      </c>
      <c r="AV32" s="3">
        <v>0</v>
      </c>
      <c r="BA32" s="1" t="s">
        <v>152</v>
      </c>
      <c r="BB32" s="14" t="s">
        <v>2382</v>
      </c>
      <c r="BC32" s="17">
        <f>VLOOKUP(SUBSTITUTE(BB32," ",""),Organizations!$1:$1048576,2,0)</f>
        <v>66</v>
      </c>
      <c r="BD32" s="1" t="s">
        <v>51</v>
      </c>
      <c r="BG32" t="s">
        <v>1587</v>
      </c>
    </row>
    <row r="33" spans="1:59" ht="24">
      <c r="A33" s="1" t="s">
        <v>153</v>
      </c>
      <c r="B33" s="1" t="s">
        <v>2061</v>
      </c>
      <c r="C33" s="1" t="s">
        <v>2063</v>
      </c>
      <c r="D33" s="1" t="s">
        <v>2034</v>
      </c>
      <c r="E33" s="3">
        <v>198001</v>
      </c>
      <c r="F33" s="3" t="str">
        <f t="shared" si="0"/>
        <v>SP</v>
      </c>
      <c r="G33" s="3" t="str">
        <f t="shared" si="1"/>
        <v>1990-1991</v>
      </c>
      <c r="H33" s="3" t="str">
        <f t="shared" si="2"/>
        <v>kuali.atp.SP1990-1991</v>
      </c>
      <c r="I33" s="3">
        <v>19831027</v>
      </c>
      <c r="J33" s="1" t="str">
        <f t="shared" si="3"/>
        <v/>
      </c>
      <c r="L33" s="3" t="str">
        <f t="shared" si="4"/>
        <v/>
      </c>
      <c r="M33" s="3" t="str">
        <f t="shared" si="5"/>
        <v/>
      </c>
      <c r="N33" s="3" t="str">
        <f t="shared" si="6"/>
        <v/>
      </c>
      <c r="O33" s="3">
        <v>200908</v>
      </c>
      <c r="P33" s="3">
        <v>19790101</v>
      </c>
      <c r="R33" s="3">
        <v>19010101</v>
      </c>
      <c r="S33" s="2">
        <v>3</v>
      </c>
      <c r="T33" s="2">
        <v>3</v>
      </c>
      <c r="U33" s="1" t="s">
        <v>43</v>
      </c>
      <c r="V33" s="27" t="b">
        <f t="shared" si="7"/>
        <v>1</v>
      </c>
      <c r="W33" s="27" t="b">
        <f t="shared" si="8"/>
        <v>1</v>
      </c>
      <c r="X33" s="28" t="str">
        <f t="shared" si="9"/>
        <v>kuali.resultComponent.grade.letter kuali.resultComponent.grade.passFail</v>
      </c>
      <c r="AA33" s="1" t="s">
        <v>154</v>
      </c>
      <c r="AB33" s="1" t="s">
        <v>155</v>
      </c>
      <c r="AD33" s="1" t="s">
        <v>115</v>
      </c>
      <c r="AF33" s="1" t="s">
        <v>47</v>
      </c>
      <c r="AI33" s="1" t="s">
        <v>48</v>
      </c>
      <c r="AJ33" s="1" t="s">
        <v>48</v>
      </c>
      <c r="AN33" s="3">
        <v>1</v>
      </c>
      <c r="AO33" s="3">
        <v>0</v>
      </c>
      <c r="AP33" s="3">
        <v>0</v>
      </c>
      <c r="AQ33" s="3">
        <v>0</v>
      </c>
      <c r="AR33" s="3">
        <v>0</v>
      </c>
      <c r="AS33" s="3">
        <v>0</v>
      </c>
      <c r="AU33" s="3">
        <v>20060213</v>
      </c>
      <c r="AV33" s="3">
        <v>0</v>
      </c>
      <c r="BA33" s="1" t="s">
        <v>152</v>
      </c>
      <c r="BB33" s="14" t="s">
        <v>2382</v>
      </c>
      <c r="BC33" s="17">
        <f>VLOOKUP(SUBSTITUTE(BB33," ",""),Organizations!$1:$1048576,2,0)</f>
        <v>66</v>
      </c>
      <c r="BD33" s="1" t="s">
        <v>51</v>
      </c>
      <c r="BG33" t="s">
        <v>1588</v>
      </c>
    </row>
    <row r="34" spans="1:59" ht="24">
      <c r="A34" s="1" t="s">
        <v>156</v>
      </c>
      <c r="B34" s="1" t="s">
        <v>2061</v>
      </c>
      <c r="C34" s="1" t="s">
        <v>2064</v>
      </c>
      <c r="D34" s="1" t="s">
        <v>2034</v>
      </c>
      <c r="E34" s="3">
        <v>200101</v>
      </c>
      <c r="F34" s="3" t="str">
        <f t="shared" si="0"/>
        <v>SP</v>
      </c>
      <c r="G34" s="3" t="str">
        <f t="shared" si="1"/>
        <v>2000-2001</v>
      </c>
      <c r="H34" s="3" t="str">
        <f t="shared" si="2"/>
        <v>kuali.atp.SP2000-2001</v>
      </c>
      <c r="I34" s="3">
        <v>20000911</v>
      </c>
      <c r="J34" s="1" t="str">
        <f t="shared" si="3"/>
        <v/>
      </c>
      <c r="L34" s="3" t="str">
        <f t="shared" si="4"/>
        <v/>
      </c>
      <c r="M34" s="3" t="str">
        <f t="shared" si="5"/>
        <v/>
      </c>
      <c r="N34" s="3" t="str">
        <f t="shared" si="6"/>
        <v/>
      </c>
      <c r="O34" s="3">
        <v>200908</v>
      </c>
      <c r="P34" s="3">
        <v>20000907</v>
      </c>
      <c r="R34" s="3">
        <v>20000907</v>
      </c>
      <c r="S34" s="2">
        <v>3</v>
      </c>
      <c r="T34" s="2">
        <v>3</v>
      </c>
      <c r="U34" s="1" t="s">
        <v>157</v>
      </c>
      <c r="V34" s="27" t="b">
        <f t="shared" si="7"/>
        <v>1</v>
      </c>
      <c r="W34" s="27" t="str">
        <f t="shared" si="8"/>
        <v/>
      </c>
      <c r="X34" s="28" t="str">
        <f t="shared" si="9"/>
        <v>kuali.resultComponent.grade.letter</v>
      </c>
      <c r="AA34" s="1" t="s">
        <v>158</v>
      </c>
      <c r="AB34" s="1" t="s">
        <v>159</v>
      </c>
      <c r="AC34" s="3">
        <v>20000908</v>
      </c>
      <c r="AD34" s="1" t="s">
        <v>115</v>
      </c>
      <c r="AF34" s="1" t="s">
        <v>47</v>
      </c>
      <c r="AI34" s="1" t="s">
        <v>48</v>
      </c>
      <c r="AJ34" s="1" t="s">
        <v>48</v>
      </c>
      <c r="AN34" s="3">
        <v>1</v>
      </c>
      <c r="AO34" s="3">
        <v>0</v>
      </c>
      <c r="AP34" s="3">
        <v>0</v>
      </c>
      <c r="AQ34" s="3">
        <v>0</v>
      </c>
      <c r="AR34" s="3">
        <v>0</v>
      </c>
      <c r="AS34" s="3">
        <v>0</v>
      </c>
      <c r="AU34" s="3">
        <v>20071004</v>
      </c>
      <c r="AV34" s="3">
        <v>0</v>
      </c>
      <c r="BA34" s="1" t="s">
        <v>152</v>
      </c>
      <c r="BB34" s="14" t="s">
        <v>2382</v>
      </c>
      <c r="BC34" s="17">
        <f>VLOOKUP(SUBSTITUTE(BB34," ",""),Organizations!$1:$1048576,2,0)</f>
        <v>66</v>
      </c>
      <c r="BD34" s="1" t="s">
        <v>51</v>
      </c>
      <c r="BG34" t="s">
        <v>1589</v>
      </c>
    </row>
    <row r="35" spans="1:59" ht="24">
      <c r="A35" s="1" t="s">
        <v>160</v>
      </c>
      <c r="B35" s="1" t="s">
        <v>2061</v>
      </c>
      <c r="C35" s="1" t="s">
        <v>2065</v>
      </c>
      <c r="D35" s="1" t="s">
        <v>2034</v>
      </c>
      <c r="E35" s="3">
        <v>199608</v>
      </c>
      <c r="F35" s="3" t="str">
        <f t="shared" si="0"/>
        <v>FA</v>
      </c>
      <c r="G35" s="3" t="str">
        <f t="shared" si="1"/>
        <v>1996-1997</v>
      </c>
      <c r="H35" s="3" t="str">
        <f t="shared" si="2"/>
        <v>kuali.atp.FA1996-1997</v>
      </c>
      <c r="I35" s="3">
        <v>19960131</v>
      </c>
      <c r="J35" s="1" t="str">
        <f t="shared" si="3"/>
        <v/>
      </c>
      <c r="L35" s="3" t="str">
        <f t="shared" si="4"/>
        <v/>
      </c>
      <c r="M35" s="3" t="str">
        <f t="shared" si="5"/>
        <v/>
      </c>
      <c r="N35" s="3" t="str">
        <f t="shared" si="6"/>
        <v/>
      </c>
      <c r="O35" s="3">
        <v>200908</v>
      </c>
      <c r="P35" s="3">
        <v>19790101</v>
      </c>
      <c r="R35" s="3">
        <v>19951215</v>
      </c>
      <c r="S35" s="2">
        <v>3</v>
      </c>
      <c r="T35" s="2">
        <v>3</v>
      </c>
      <c r="U35" s="1" t="s">
        <v>43</v>
      </c>
      <c r="V35" s="27" t="b">
        <f t="shared" si="7"/>
        <v>1</v>
      </c>
      <c r="W35" s="27" t="b">
        <f t="shared" si="8"/>
        <v>1</v>
      </c>
      <c r="X35" s="28" t="str">
        <f t="shared" si="9"/>
        <v>kuali.resultComponent.grade.letter kuali.resultComponent.grade.passFail</v>
      </c>
      <c r="AA35" s="1" t="s">
        <v>161</v>
      </c>
      <c r="AB35" s="1" t="s">
        <v>162</v>
      </c>
      <c r="AD35" s="1" t="s">
        <v>115</v>
      </c>
      <c r="AF35" s="1" t="s">
        <v>47</v>
      </c>
      <c r="AI35" s="1" t="s">
        <v>48</v>
      </c>
      <c r="AJ35" s="1" t="s">
        <v>48</v>
      </c>
      <c r="AN35" s="3">
        <v>1</v>
      </c>
      <c r="AO35" s="3">
        <v>0</v>
      </c>
      <c r="AP35" s="3">
        <v>0</v>
      </c>
      <c r="AQ35" s="3">
        <v>0</v>
      </c>
      <c r="AR35" s="3">
        <v>0</v>
      </c>
      <c r="AS35" s="3">
        <v>0</v>
      </c>
      <c r="AU35" s="3">
        <v>20050504</v>
      </c>
      <c r="AV35" s="3">
        <v>0</v>
      </c>
      <c r="BA35" s="1" t="s">
        <v>152</v>
      </c>
      <c r="BB35" s="14" t="s">
        <v>2382</v>
      </c>
      <c r="BC35" s="17">
        <f>VLOOKUP(SUBSTITUTE(BB35," ",""),Organizations!$1:$1048576,2,0)</f>
        <v>66</v>
      </c>
      <c r="BD35" s="1" t="s">
        <v>51</v>
      </c>
      <c r="BG35" t="s">
        <v>1590</v>
      </c>
    </row>
    <row r="36" spans="1:59" ht="24">
      <c r="A36" s="1" t="s">
        <v>163</v>
      </c>
      <c r="B36" s="1" t="s">
        <v>2061</v>
      </c>
      <c r="C36" s="1" t="s">
        <v>2066</v>
      </c>
      <c r="D36" s="1" t="s">
        <v>2034</v>
      </c>
      <c r="E36" s="3">
        <v>199401</v>
      </c>
      <c r="F36" s="3" t="str">
        <f t="shared" si="0"/>
        <v>SP</v>
      </c>
      <c r="G36" s="3" t="str">
        <f t="shared" si="1"/>
        <v>1993-1994</v>
      </c>
      <c r="H36" s="3" t="str">
        <f t="shared" si="2"/>
        <v>kuali.atp.SP1993-1994</v>
      </c>
      <c r="I36" s="3">
        <v>20050810</v>
      </c>
      <c r="J36" s="1" t="str">
        <f t="shared" si="3"/>
        <v/>
      </c>
      <c r="L36" s="3" t="str">
        <f t="shared" si="4"/>
        <v/>
      </c>
      <c r="M36" s="3" t="str">
        <f t="shared" si="5"/>
        <v/>
      </c>
      <c r="N36" s="3" t="str">
        <f t="shared" si="6"/>
        <v/>
      </c>
      <c r="O36" s="3">
        <v>200908</v>
      </c>
      <c r="P36" s="3">
        <v>19900629</v>
      </c>
      <c r="S36" s="2">
        <v>3</v>
      </c>
      <c r="T36" s="2">
        <v>3</v>
      </c>
      <c r="U36" s="1" t="s">
        <v>43</v>
      </c>
      <c r="V36" s="27" t="b">
        <f t="shared" si="7"/>
        <v>1</v>
      </c>
      <c r="W36" s="27" t="b">
        <f t="shared" si="8"/>
        <v>1</v>
      </c>
      <c r="X36" s="28" t="str">
        <f t="shared" si="9"/>
        <v>kuali.resultComponent.grade.letter kuali.resultComponent.grade.passFail</v>
      </c>
      <c r="AA36" s="1" t="s">
        <v>164</v>
      </c>
      <c r="AB36" s="1" t="s">
        <v>165</v>
      </c>
      <c r="AC36" s="3">
        <v>20050810</v>
      </c>
      <c r="AD36" s="1" t="s">
        <v>115</v>
      </c>
      <c r="AF36" s="1" t="s">
        <v>47</v>
      </c>
      <c r="AI36" s="1" t="s">
        <v>48</v>
      </c>
      <c r="AJ36" s="1" t="s">
        <v>48</v>
      </c>
      <c r="AN36" s="3">
        <v>1</v>
      </c>
      <c r="AP36" s="3">
        <v>0</v>
      </c>
      <c r="AQ36" s="3">
        <v>0</v>
      </c>
      <c r="AR36" s="3">
        <v>0</v>
      </c>
      <c r="AS36" s="3">
        <v>0</v>
      </c>
      <c r="AU36" s="3">
        <v>20091019</v>
      </c>
      <c r="AV36" s="3">
        <v>0</v>
      </c>
      <c r="AW36" s="1" t="s">
        <v>166</v>
      </c>
      <c r="AX36" s="3">
        <v>19931217</v>
      </c>
      <c r="BA36" s="1" t="s">
        <v>152</v>
      </c>
      <c r="BB36" s="14" t="s">
        <v>2382</v>
      </c>
      <c r="BC36" s="17">
        <f>VLOOKUP(SUBSTITUTE(BB36," ",""),Organizations!$1:$1048576,2,0)</f>
        <v>66</v>
      </c>
      <c r="BD36" s="1" t="s">
        <v>51</v>
      </c>
      <c r="BG36" t="s">
        <v>1591</v>
      </c>
    </row>
    <row r="37" spans="1:59" ht="24">
      <c r="A37" s="1" t="s">
        <v>167</v>
      </c>
      <c r="B37" s="1" t="s">
        <v>2067</v>
      </c>
      <c r="C37" s="1" t="s">
        <v>2046</v>
      </c>
      <c r="D37" s="1" t="s">
        <v>2034</v>
      </c>
      <c r="E37" s="3">
        <v>198001</v>
      </c>
      <c r="F37" s="3" t="str">
        <f t="shared" si="0"/>
        <v>SP</v>
      </c>
      <c r="G37" s="3" t="str">
        <f t="shared" si="1"/>
        <v>1990-1991</v>
      </c>
      <c r="H37" s="3" t="str">
        <f t="shared" si="2"/>
        <v>kuali.atp.SP1990-1991</v>
      </c>
      <c r="I37" s="3">
        <v>20010226</v>
      </c>
      <c r="J37" s="1" t="str">
        <f t="shared" si="3"/>
        <v/>
      </c>
      <c r="L37" s="3" t="str">
        <f t="shared" si="4"/>
        <v/>
      </c>
      <c r="M37" s="3" t="str">
        <f t="shared" si="5"/>
        <v/>
      </c>
      <c r="N37" s="3" t="str">
        <f t="shared" si="6"/>
        <v/>
      </c>
      <c r="O37" s="3">
        <v>200908</v>
      </c>
      <c r="P37" s="3">
        <v>19800101</v>
      </c>
      <c r="R37" s="3">
        <v>20010101</v>
      </c>
      <c r="S37" s="2">
        <v>3</v>
      </c>
      <c r="T37" s="2">
        <v>3</v>
      </c>
      <c r="U37" s="1" t="s">
        <v>43</v>
      </c>
      <c r="V37" s="27" t="b">
        <f t="shared" si="7"/>
        <v>1</v>
      </c>
      <c r="W37" s="27" t="b">
        <f t="shared" si="8"/>
        <v>1</v>
      </c>
      <c r="X37" s="28" t="str">
        <f t="shared" si="9"/>
        <v>kuali.resultComponent.grade.letter kuali.resultComponent.grade.passFail</v>
      </c>
      <c r="AA37" s="1" t="s">
        <v>168</v>
      </c>
      <c r="AB37" s="1" t="s">
        <v>169</v>
      </c>
      <c r="AD37" s="1" t="s">
        <v>46</v>
      </c>
      <c r="AF37" s="1" t="s">
        <v>47</v>
      </c>
      <c r="AI37" s="1" t="s">
        <v>48</v>
      </c>
      <c r="AJ37" s="1" t="s">
        <v>48</v>
      </c>
      <c r="AN37" s="3">
        <v>1</v>
      </c>
      <c r="AO37" s="3">
        <v>0</v>
      </c>
      <c r="AP37" s="3">
        <v>0</v>
      </c>
      <c r="AQ37" s="3">
        <v>0</v>
      </c>
      <c r="AR37" s="3">
        <v>0</v>
      </c>
      <c r="AS37" s="3">
        <v>0</v>
      </c>
      <c r="AU37" s="3">
        <v>20090512</v>
      </c>
      <c r="AV37" s="3">
        <v>0</v>
      </c>
      <c r="BA37" s="1" t="s">
        <v>170</v>
      </c>
      <c r="BB37" s="14" t="s">
        <v>2360</v>
      </c>
      <c r="BC37" s="17" t="str">
        <f>VLOOKUP(SUBSTITUTE(BB37," ",""),Organizations!$1:$1048576,2,0)</f>
        <v>TBD</v>
      </c>
      <c r="BD37" s="1" t="s">
        <v>51</v>
      </c>
      <c r="BG37" t="s">
        <v>1592</v>
      </c>
    </row>
    <row r="38" spans="1:59" ht="24">
      <c r="A38" s="1" t="s">
        <v>171</v>
      </c>
      <c r="B38" s="1" t="s">
        <v>2068</v>
      </c>
      <c r="C38" s="1" t="s">
        <v>2069</v>
      </c>
      <c r="D38" s="1" t="s">
        <v>2034</v>
      </c>
      <c r="E38" s="3">
        <v>198901</v>
      </c>
      <c r="F38" s="3" t="str">
        <f t="shared" si="0"/>
        <v>SP</v>
      </c>
      <c r="G38" s="3" t="str">
        <f t="shared" si="1"/>
        <v>1990-1991</v>
      </c>
      <c r="H38" s="3" t="str">
        <f t="shared" si="2"/>
        <v>kuali.atp.SP1990-1991</v>
      </c>
      <c r="I38" s="3">
        <v>20020226</v>
      </c>
      <c r="J38" s="1" t="str">
        <f t="shared" si="3"/>
        <v/>
      </c>
      <c r="L38" s="3" t="str">
        <f t="shared" si="4"/>
        <v/>
      </c>
      <c r="M38" s="3" t="str">
        <f t="shared" si="5"/>
        <v/>
      </c>
      <c r="N38" s="3" t="str">
        <f t="shared" si="6"/>
        <v/>
      </c>
      <c r="O38" s="3">
        <v>200908</v>
      </c>
      <c r="P38" s="3">
        <v>19730101</v>
      </c>
      <c r="R38" s="3">
        <v>19880325</v>
      </c>
      <c r="S38" s="2">
        <v>3</v>
      </c>
      <c r="T38" s="2">
        <v>3</v>
      </c>
      <c r="U38" s="1" t="s">
        <v>43</v>
      </c>
      <c r="V38" s="27" t="b">
        <f t="shared" si="7"/>
        <v>1</v>
      </c>
      <c r="W38" s="27" t="b">
        <f t="shared" si="8"/>
        <v>1</v>
      </c>
      <c r="X38" s="28" t="str">
        <f t="shared" si="9"/>
        <v>kuali.resultComponent.grade.letter kuali.resultComponent.grade.passFail</v>
      </c>
      <c r="AA38" s="1" t="s">
        <v>172</v>
      </c>
      <c r="AB38" s="1" t="s">
        <v>173</v>
      </c>
      <c r="AC38" s="3">
        <v>20020226</v>
      </c>
      <c r="AD38" s="1" t="s">
        <v>46</v>
      </c>
      <c r="AF38" s="1" t="s">
        <v>47</v>
      </c>
      <c r="AI38" s="1" t="s">
        <v>48</v>
      </c>
      <c r="AJ38" s="1" t="s">
        <v>48</v>
      </c>
      <c r="AN38" s="3">
        <v>1</v>
      </c>
      <c r="AO38" s="3">
        <v>0</v>
      </c>
      <c r="AP38" s="3">
        <v>0</v>
      </c>
      <c r="AQ38" s="3">
        <v>0</v>
      </c>
      <c r="AR38" s="3">
        <v>0</v>
      </c>
      <c r="AS38" s="3">
        <v>0</v>
      </c>
      <c r="AU38" s="3">
        <v>20090512</v>
      </c>
      <c r="AV38" s="3">
        <v>0</v>
      </c>
      <c r="BA38" s="1" t="s">
        <v>174</v>
      </c>
      <c r="BB38" s="22" t="s">
        <v>2408</v>
      </c>
      <c r="BC38" s="17">
        <f>VLOOKUP(SUBSTITUTE(BB38," ",""),Organizations!$1:$1048576,2,0)</f>
        <v>32</v>
      </c>
      <c r="BD38" s="1" t="s">
        <v>51</v>
      </c>
      <c r="BG38" t="s">
        <v>1593</v>
      </c>
    </row>
    <row r="39" spans="1:59" ht="24">
      <c r="A39" s="1" t="s">
        <v>175</v>
      </c>
      <c r="B39" s="1" t="s">
        <v>2070</v>
      </c>
      <c r="C39" s="1" t="s">
        <v>2071</v>
      </c>
      <c r="D39" s="1" t="s">
        <v>2034</v>
      </c>
      <c r="E39" s="3">
        <v>199908</v>
      </c>
      <c r="F39" s="3" t="str">
        <f t="shared" si="0"/>
        <v>FA</v>
      </c>
      <c r="G39" s="3" t="str">
        <f t="shared" si="1"/>
        <v>1999-2000</v>
      </c>
      <c r="H39" s="3" t="str">
        <f t="shared" si="2"/>
        <v>kuali.atp.FA1999-2000</v>
      </c>
      <c r="I39" s="3">
        <v>19990128</v>
      </c>
      <c r="J39" s="1" t="str">
        <f t="shared" si="3"/>
        <v/>
      </c>
      <c r="L39" s="3" t="str">
        <f t="shared" si="4"/>
        <v/>
      </c>
      <c r="M39" s="3" t="str">
        <f t="shared" si="5"/>
        <v/>
      </c>
      <c r="N39" s="3" t="str">
        <f t="shared" si="6"/>
        <v/>
      </c>
      <c r="O39" s="3">
        <v>200908</v>
      </c>
      <c r="P39" s="3">
        <v>19980612</v>
      </c>
      <c r="S39" s="2">
        <v>4</v>
      </c>
      <c r="T39" s="2">
        <v>4</v>
      </c>
      <c r="U39" s="1" t="s">
        <v>126</v>
      </c>
      <c r="V39" s="27" t="str">
        <f t="shared" si="7"/>
        <v/>
      </c>
      <c r="W39" s="27" t="str">
        <f t="shared" si="8"/>
        <v/>
      </c>
      <c r="X39" s="28" t="str">
        <f t="shared" si="9"/>
        <v>kuali.resultComponent.grade.letter</v>
      </c>
      <c r="Z39" s="3">
        <v>19980818</v>
      </c>
      <c r="AA39" s="1" t="s">
        <v>176</v>
      </c>
      <c r="AB39" s="1" t="s">
        <v>177</v>
      </c>
      <c r="AC39" s="3">
        <v>19980818</v>
      </c>
      <c r="AD39" s="1" t="s">
        <v>46</v>
      </c>
      <c r="AF39" s="1" t="s">
        <v>47</v>
      </c>
      <c r="AI39" s="1" t="s">
        <v>48</v>
      </c>
      <c r="AJ39" s="1" t="s">
        <v>48</v>
      </c>
      <c r="AN39" s="3">
        <v>1</v>
      </c>
      <c r="AP39" s="3">
        <v>0</v>
      </c>
      <c r="AQ39" s="3">
        <v>0</v>
      </c>
      <c r="AR39" s="3">
        <v>0</v>
      </c>
      <c r="AS39" s="3">
        <v>0</v>
      </c>
      <c r="AU39" s="3">
        <v>20070103</v>
      </c>
      <c r="AV39" s="3">
        <v>0</v>
      </c>
      <c r="AW39" s="1" t="s">
        <v>178</v>
      </c>
      <c r="AX39" s="3">
        <v>19990128</v>
      </c>
      <c r="AZ39" s="3">
        <v>19980818</v>
      </c>
      <c r="BA39" s="1" t="s">
        <v>179</v>
      </c>
      <c r="BB39" s="21" t="s">
        <v>2390</v>
      </c>
      <c r="BC39" s="17">
        <f>VLOOKUP(SUBSTITUTE(BB39," ",""),Organizations!$1:$1048576,2,0)</f>
        <v>65</v>
      </c>
      <c r="BE39" s="1" t="s">
        <v>178</v>
      </c>
      <c r="BG39" t="s">
        <v>1594</v>
      </c>
    </row>
    <row r="40" spans="1:59" ht="24">
      <c r="A40" s="1" t="s">
        <v>180</v>
      </c>
      <c r="B40" s="1" t="s">
        <v>2070</v>
      </c>
      <c r="C40" s="1" t="s">
        <v>2055</v>
      </c>
      <c r="D40" s="1" t="s">
        <v>2034</v>
      </c>
      <c r="E40" s="3">
        <v>200708</v>
      </c>
      <c r="F40" s="3" t="str">
        <f t="shared" si="0"/>
        <v>FA</v>
      </c>
      <c r="G40" s="3" t="str">
        <f t="shared" si="1"/>
        <v>2007-2008</v>
      </c>
      <c r="H40" s="3" t="str">
        <f t="shared" si="2"/>
        <v>kuali.atp.FA2007-2008</v>
      </c>
      <c r="I40" s="3">
        <v>20070221</v>
      </c>
      <c r="J40" s="1" t="str">
        <f t="shared" si="3"/>
        <v/>
      </c>
      <c r="L40" s="3" t="str">
        <f t="shared" si="4"/>
        <v/>
      </c>
      <c r="M40" s="3" t="str">
        <f t="shared" si="5"/>
        <v/>
      </c>
      <c r="N40" s="3" t="str">
        <f t="shared" si="6"/>
        <v/>
      </c>
      <c r="O40" s="3">
        <v>200908</v>
      </c>
      <c r="P40" s="3">
        <v>19980612</v>
      </c>
      <c r="R40" s="3">
        <v>20070221</v>
      </c>
      <c r="S40" s="2">
        <v>4</v>
      </c>
      <c r="T40" s="2">
        <v>4</v>
      </c>
      <c r="U40" s="1" t="s">
        <v>43</v>
      </c>
      <c r="V40" s="27" t="b">
        <f t="shared" si="7"/>
        <v>1</v>
      </c>
      <c r="W40" s="27" t="b">
        <f t="shared" si="8"/>
        <v>1</v>
      </c>
      <c r="X40" s="28" t="str">
        <f t="shared" si="9"/>
        <v>kuali.resultComponent.grade.letter kuali.resultComponent.grade.passFail</v>
      </c>
      <c r="Z40" s="3">
        <v>20070221</v>
      </c>
      <c r="AA40" s="1" t="s">
        <v>181</v>
      </c>
      <c r="AB40" s="1" t="s">
        <v>182</v>
      </c>
      <c r="AC40" s="3">
        <v>19980716</v>
      </c>
      <c r="AD40" s="1" t="s">
        <v>46</v>
      </c>
      <c r="AF40" s="1" t="s">
        <v>47</v>
      </c>
      <c r="AI40" s="1" t="s">
        <v>48</v>
      </c>
      <c r="AJ40" s="1" t="s">
        <v>48</v>
      </c>
      <c r="AN40" s="3">
        <v>1</v>
      </c>
      <c r="AP40" s="3">
        <v>0</v>
      </c>
      <c r="AQ40" s="3">
        <v>0</v>
      </c>
      <c r="AR40" s="3">
        <v>0</v>
      </c>
      <c r="AS40" s="3">
        <v>0</v>
      </c>
      <c r="AU40" s="3">
        <v>20090514</v>
      </c>
      <c r="AV40" s="3">
        <v>0</v>
      </c>
      <c r="AW40" s="1" t="s">
        <v>178</v>
      </c>
      <c r="AX40" s="3">
        <v>19980716</v>
      </c>
      <c r="AZ40" s="3">
        <v>19980716</v>
      </c>
      <c r="BA40" s="1" t="s">
        <v>179</v>
      </c>
      <c r="BB40" s="21" t="s">
        <v>2390</v>
      </c>
      <c r="BC40" s="17">
        <f>VLOOKUP(SUBSTITUTE(BB40," ",""),Organizations!$1:$1048576,2,0)</f>
        <v>65</v>
      </c>
      <c r="BD40" s="1" t="s">
        <v>51</v>
      </c>
      <c r="BE40" s="1" t="s">
        <v>178</v>
      </c>
      <c r="BG40" t="s">
        <v>1595</v>
      </c>
    </row>
    <row r="41" spans="1:59" ht="24">
      <c r="A41" s="1" t="s">
        <v>183</v>
      </c>
      <c r="B41" s="1" t="s">
        <v>2070</v>
      </c>
      <c r="C41" s="1" t="s">
        <v>2072</v>
      </c>
      <c r="D41" s="1" t="s">
        <v>2034</v>
      </c>
      <c r="E41" s="3">
        <v>200708</v>
      </c>
      <c r="F41" s="3" t="str">
        <f t="shared" si="0"/>
        <v>FA</v>
      </c>
      <c r="G41" s="3" t="str">
        <f t="shared" si="1"/>
        <v>2007-2008</v>
      </c>
      <c r="H41" s="3" t="str">
        <f t="shared" si="2"/>
        <v>kuali.atp.FA2007-2008</v>
      </c>
      <c r="I41" s="3">
        <v>20070221</v>
      </c>
      <c r="J41" s="1" t="str">
        <f t="shared" si="3"/>
        <v/>
      </c>
      <c r="L41" s="3" t="str">
        <f t="shared" si="4"/>
        <v/>
      </c>
      <c r="M41" s="3" t="str">
        <f t="shared" si="5"/>
        <v/>
      </c>
      <c r="N41" s="3" t="str">
        <f t="shared" si="6"/>
        <v/>
      </c>
      <c r="O41" s="3">
        <v>200908</v>
      </c>
      <c r="P41" s="3">
        <v>19980612</v>
      </c>
      <c r="R41" s="3">
        <v>20070221</v>
      </c>
      <c r="S41" s="2">
        <v>4</v>
      </c>
      <c r="T41" s="2">
        <v>4</v>
      </c>
      <c r="U41" s="1" t="s">
        <v>43</v>
      </c>
      <c r="V41" s="27" t="b">
        <f t="shared" si="7"/>
        <v>1</v>
      </c>
      <c r="W41" s="27" t="b">
        <f t="shared" si="8"/>
        <v>1</v>
      </c>
      <c r="X41" s="28" t="str">
        <f t="shared" si="9"/>
        <v>kuali.resultComponent.grade.letter kuali.resultComponent.grade.passFail</v>
      </c>
      <c r="Z41" s="3">
        <v>20070221</v>
      </c>
      <c r="AA41" s="1" t="s">
        <v>184</v>
      </c>
      <c r="AB41" s="1" t="s">
        <v>185</v>
      </c>
      <c r="AC41" s="3">
        <v>19980716</v>
      </c>
      <c r="AD41" s="1" t="s">
        <v>46</v>
      </c>
      <c r="AF41" s="1" t="s">
        <v>47</v>
      </c>
      <c r="AI41" s="1" t="s">
        <v>48</v>
      </c>
      <c r="AJ41" s="1" t="s">
        <v>48</v>
      </c>
      <c r="AN41" s="3">
        <v>1</v>
      </c>
      <c r="AP41" s="3">
        <v>0</v>
      </c>
      <c r="AQ41" s="3">
        <v>0</v>
      </c>
      <c r="AR41" s="3">
        <v>0</v>
      </c>
      <c r="AS41" s="3">
        <v>0</v>
      </c>
      <c r="AU41" s="3">
        <v>20090514</v>
      </c>
      <c r="AV41" s="3">
        <v>0</v>
      </c>
      <c r="AW41" s="1" t="s">
        <v>178</v>
      </c>
      <c r="AX41" s="3">
        <v>19980716</v>
      </c>
      <c r="AZ41" s="3">
        <v>19980716</v>
      </c>
      <c r="BA41" s="1" t="s">
        <v>179</v>
      </c>
      <c r="BB41" s="21" t="s">
        <v>2390</v>
      </c>
      <c r="BC41" s="17">
        <f>VLOOKUP(SUBSTITUTE(BB41," ",""),Organizations!$1:$1048576,2,0)</f>
        <v>65</v>
      </c>
      <c r="BD41" s="1" t="s">
        <v>51</v>
      </c>
      <c r="BE41" s="1" t="s">
        <v>178</v>
      </c>
      <c r="BG41" t="s">
        <v>1596</v>
      </c>
    </row>
    <row r="42" spans="1:59" ht="24">
      <c r="A42" s="1" t="s">
        <v>186</v>
      </c>
      <c r="B42" s="1" t="s">
        <v>2070</v>
      </c>
      <c r="C42" s="1" t="s">
        <v>2073</v>
      </c>
      <c r="D42" s="1" t="s">
        <v>2034</v>
      </c>
      <c r="E42" s="3">
        <v>200708</v>
      </c>
      <c r="F42" s="3" t="str">
        <f t="shared" si="0"/>
        <v>FA</v>
      </c>
      <c r="G42" s="3" t="str">
        <f t="shared" si="1"/>
        <v>2007-2008</v>
      </c>
      <c r="H42" s="3" t="str">
        <f t="shared" si="2"/>
        <v>kuali.atp.FA2007-2008</v>
      </c>
      <c r="I42" s="3">
        <v>20070221</v>
      </c>
      <c r="J42" s="1" t="str">
        <f t="shared" si="3"/>
        <v/>
      </c>
      <c r="L42" s="3" t="str">
        <f t="shared" si="4"/>
        <v/>
      </c>
      <c r="M42" s="3" t="str">
        <f t="shared" si="5"/>
        <v/>
      </c>
      <c r="N42" s="3" t="str">
        <f t="shared" si="6"/>
        <v/>
      </c>
      <c r="O42" s="3">
        <v>200908</v>
      </c>
      <c r="P42" s="3">
        <v>19980612</v>
      </c>
      <c r="R42" s="3">
        <v>20070221</v>
      </c>
      <c r="S42" s="2">
        <v>3</v>
      </c>
      <c r="T42" s="2">
        <v>3</v>
      </c>
      <c r="U42" s="1" t="s">
        <v>43</v>
      </c>
      <c r="V42" s="27" t="b">
        <f t="shared" si="7"/>
        <v>1</v>
      </c>
      <c r="W42" s="27" t="b">
        <f t="shared" si="8"/>
        <v>1</v>
      </c>
      <c r="X42" s="28" t="str">
        <f t="shared" si="9"/>
        <v>kuali.resultComponent.grade.letter kuali.resultComponent.grade.passFail</v>
      </c>
      <c r="Z42" s="3">
        <v>20070221</v>
      </c>
      <c r="AA42" s="1" t="s">
        <v>187</v>
      </c>
      <c r="AB42" s="1" t="s">
        <v>188</v>
      </c>
      <c r="AC42" s="3">
        <v>19980716</v>
      </c>
      <c r="AD42" s="1" t="s">
        <v>46</v>
      </c>
      <c r="AF42" s="1" t="s">
        <v>47</v>
      </c>
      <c r="AI42" s="1" t="s">
        <v>48</v>
      </c>
      <c r="AJ42" s="1" t="s">
        <v>48</v>
      </c>
      <c r="AN42" s="3">
        <v>1</v>
      </c>
      <c r="AP42" s="3">
        <v>0</v>
      </c>
      <c r="AQ42" s="3">
        <v>0</v>
      </c>
      <c r="AR42" s="3">
        <v>0</v>
      </c>
      <c r="AS42" s="3">
        <v>0</v>
      </c>
      <c r="AU42" s="3">
        <v>20060316</v>
      </c>
      <c r="AV42" s="3">
        <v>0</v>
      </c>
      <c r="AW42" s="1" t="s">
        <v>189</v>
      </c>
      <c r="AX42" s="3">
        <v>19990302</v>
      </c>
      <c r="AZ42" s="3">
        <v>19980716</v>
      </c>
      <c r="BA42" s="1" t="s">
        <v>179</v>
      </c>
      <c r="BB42" s="21" t="s">
        <v>2390</v>
      </c>
      <c r="BC42" s="17">
        <f>VLOOKUP(SUBSTITUTE(BB42," ",""),Organizations!$1:$1048576,2,0)</f>
        <v>65</v>
      </c>
      <c r="BE42" s="1" t="s">
        <v>189</v>
      </c>
      <c r="BG42" t="s">
        <v>1597</v>
      </c>
    </row>
    <row r="43" spans="1:59" ht="24">
      <c r="A43" s="1" t="s">
        <v>190</v>
      </c>
      <c r="B43" s="1" t="s">
        <v>2070</v>
      </c>
      <c r="C43" s="1" t="s">
        <v>2074</v>
      </c>
      <c r="D43" s="1" t="s">
        <v>2034</v>
      </c>
      <c r="E43" s="3">
        <v>200708</v>
      </c>
      <c r="F43" s="3" t="str">
        <f t="shared" si="0"/>
        <v>FA</v>
      </c>
      <c r="G43" s="3" t="str">
        <f t="shared" si="1"/>
        <v>2007-2008</v>
      </c>
      <c r="H43" s="3" t="str">
        <f t="shared" si="2"/>
        <v>kuali.atp.FA2007-2008</v>
      </c>
      <c r="I43" s="3">
        <v>20070418</v>
      </c>
      <c r="J43" s="1" t="str">
        <f t="shared" si="3"/>
        <v/>
      </c>
      <c r="L43" s="3" t="str">
        <f t="shared" si="4"/>
        <v/>
      </c>
      <c r="M43" s="3" t="str">
        <f t="shared" si="5"/>
        <v/>
      </c>
      <c r="N43" s="3" t="str">
        <f t="shared" si="6"/>
        <v/>
      </c>
      <c r="O43" s="3">
        <v>200801</v>
      </c>
      <c r="P43" s="3">
        <v>19980612</v>
      </c>
      <c r="R43" s="3">
        <v>20070418</v>
      </c>
      <c r="S43" s="2">
        <v>4</v>
      </c>
      <c r="T43" s="2">
        <v>4</v>
      </c>
      <c r="U43" s="1" t="s">
        <v>43</v>
      </c>
      <c r="V43" s="27" t="b">
        <f t="shared" si="7"/>
        <v>1</v>
      </c>
      <c r="W43" s="27" t="b">
        <f t="shared" si="8"/>
        <v>1</v>
      </c>
      <c r="X43" s="28" t="str">
        <f t="shared" si="9"/>
        <v>kuali.resultComponent.grade.letter kuali.resultComponent.grade.passFail</v>
      </c>
      <c r="Z43" s="3">
        <v>20070418</v>
      </c>
      <c r="AA43" s="1" t="s">
        <v>191</v>
      </c>
      <c r="AB43" s="1" t="s">
        <v>192</v>
      </c>
      <c r="AC43" s="3">
        <v>19980716</v>
      </c>
      <c r="AD43" s="1" t="s">
        <v>46</v>
      </c>
      <c r="AF43" s="1" t="s">
        <v>47</v>
      </c>
      <c r="AI43" s="1" t="s">
        <v>48</v>
      </c>
      <c r="AJ43" s="1" t="s">
        <v>48</v>
      </c>
      <c r="AN43" s="3">
        <v>1</v>
      </c>
      <c r="AP43" s="3">
        <v>0</v>
      </c>
      <c r="AQ43" s="3">
        <v>0</v>
      </c>
      <c r="AR43" s="3">
        <v>0</v>
      </c>
      <c r="AS43" s="3">
        <v>0</v>
      </c>
      <c r="AU43" s="3">
        <v>20060410</v>
      </c>
      <c r="AV43" s="3">
        <v>0</v>
      </c>
      <c r="AW43" s="1" t="s">
        <v>178</v>
      </c>
      <c r="AX43" s="3">
        <v>19980716</v>
      </c>
      <c r="AZ43" s="3">
        <v>19980716</v>
      </c>
      <c r="BA43" s="1" t="s">
        <v>179</v>
      </c>
      <c r="BB43" s="21" t="s">
        <v>2390</v>
      </c>
      <c r="BC43" s="17">
        <f>VLOOKUP(SUBSTITUTE(BB43," ",""),Organizations!$1:$1048576,2,0)</f>
        <v>65</v>
      </c>
      <c r="BE43" s="1" t="s">
        <v>178</v>
      </c>
      <c r="BG43" t="s">
        <v>1598</v>
      </c>
    </row>
    <row r="44" spans="1:59" ht="24">
      <c r="A44" s="1" t="s">
        <v>193</v>
      </c>
      <c r="B44" s="1" t="s">
        <v>2070</v>
      </c>
      <c r="C44" s="1" t="s">
        <v>2075</v>
      </c>
      <c r="D44" s="1" t="s">
        <v>2034</v>
      </c>
      <c r="E44" s="3">
        <v>201008</v>
      </c>
      <c r="F44" s="3" t="str">
        <f t="shared" si="0"/>
        <v>FA</v>
      </c>
      <c r="G44" s="3" t="str">
        <f t="shared" si="1"/>
        <v>2010-2011</v>
      </c>
      <c r="H44" s="3" t="str">
        <f t="shared" si="2"/>
        <v>kuali.atp.FA2010-2011</v>
      </c>
      <c r="I44" s="3">
        <v>20100119</v>
      </c>
      <c r="J44" s="1" t="str">
        <f t="shared" si="3"/>
        <v/>
      </c>
      <c r="K44" s="3">
        <v>201008</v>
      </c>
      <c r="L44" s="3" t="str">
        <f t="shared" si="4"/>
        <v>FA</v>
      </c>
      <c r="M44" s="3" t="str">
        <f t="shared" si="5"/>
        <v>2010-2011</v>
      </c>
      <c r="N44" s="3" t="str">
        <f t="shared" si="6"/>
        <v>kuali.atp.FA2010-2011</v>
      </c>
      <c r="P44" s="3">
        <v>20091118</v>
      </c>
      <c r="R44" s="3">
        <v>20091118</v>
      </c>
      <c r="S44" s="2">
        <v>3</v>
      </c>
      <c r="T44" s="2">
        <v>3</v>
      </c>
      <c r="U44" s="1" t="s">
        <v>43</v>
      </c>
      <c r="V44" s="27" t="b">
        <f t="shared" si="7"/>
        <v>1</v>
      </c>
      <c r="W44" s="27" t="b">
        <f t="shared" si="8"/>
        <v>1</v>
      </c>
      <c r="X44" s="28" t="str">
        <f t="shared" si="9"/>
        <v>kuali.resultComponent.grade.letter kuali.resultComponent.grade.passFail</v>
      </c>
      <c r="Z44" s="3">
        <v>20091118</v>
      </c>
      <c r="AA44" s="1" t="s">
        <v>194</v>
      </c>
      <c r="AB44" s="1" t="s">
        <v>195</v>
      </c>
      <c r="AC44" s="3">
        <v>20091118</v>
      </c>
      <c r="AD44" s="1" t="s">
        <v>70</v>
      </c>
      <c r="AF44" s="1" t="s">
        <v>70</v>
      </c>
      <c r="AI44" s="1" t="s">
        <v>48</v>
      </c>
      <c r="AJ44" s="1" t="s">
        <v>48</v>
      </c>
      <c r="AN44" s="3">
        <v>1</v>
      </c>
      <c r="AP44" s="3">
        <v>0</v>
      </c>
      <c r="AQ44" s="3">
        <v>0</v>
      </c>
      <c r="AR44" s="3">
        <v>0</v>
      </c>
      <c r="AS44" s="3">
        <v>0</v>
      </c>
      <c r="AT44" s="1" t="s">
        <v>196</v>
      </c>
      <c r="AU44" s="3">
        <v>20091118</v>
      </c>
      <c r="AV44" s="3">
        <v>0</v>
      </c>
      <c r="AW44" s="1" t="s">
        <v>189</v>
      </c>
      <c r="AX44" s="3">
        <v>20100119</v>
      </c>
      <c r="AZ44" s="3">
        <v>20091118</v>
      </c>
      <c r="BA44" s="1" t="s">
        <v>179</v>
      </c>
      <c r="BB44" s="21" t="s">
        <v>2390</v>
      </c>
      <c r="BC44" s="17">
        <f>VLOOKUP(SUBSTITUTE(BB44," ",""),Organizations!$1:$1048576,2,0)</f>
        <v>65</v>
      </c>
      <c r="BE44" s="1" t="s">
        <v>189</v>
      </c>
      <c r="BG44" t="s">
        <v>1599</v>
      </c>
    </row>
    <row r="45" spans="1:59" ht="24">
      <c r="A45" s="1" t="s">
        <v>197</v>
      </c>
      <c r="B45" s="1" t="s">
        <v>2070</v>
      </c>
      <c r="C45" s="1" t="s">
        <v>2057</v>
      </c>
      <c r="D45" s="1" t="s">
        <v>2034</v>
      </c>
      <c r="E45" s="3">
        <v>199908</v>
      </c>
      <c r="F45" s="3" t="str">
        <f t="shared" si="0"/>
        <v>FA</v>
      </c>
      <c r="G45" s="3" t="str">
        <f t="shared" si="1"/>
        <v>1999-2000</v>
      </c>
      <c r="H45" s="3" t="str">
        <f t="shared" si="2"/>
        <v>kuali.atp.FA1999-2000</v>
      </c>
      <c r="I45" s="3">
        <v>20050817</v>
      </c>
      <c r="J45" s="1" t="str">
        <f t="shared" si="3"/>
        <v/>
      </c>
      <c r="L45" s="3" t="str">
        <f t="shared" si="4"/>
        <v/>
      </c>
      <c r="M45" s="3" t="str">
        <f t="shared" si="5"/>
        <v/>
      </c>
      <c r="N45" s="3" t="str">
        <f t="shared" si="6"/>
        <v/>
      </c>
      <c r="O45" s="3">
        <v>200908</v>
      </c>
      <c r="P45" s="3">
        <v>19980612</v>
      </c>
      <c r="S45" s="2">
        <v>4</v>
      </c>
      <c r="T45" s="2">
        <v>4</v>
      </c>
      <c r="U45" s="1" t="s">
        <v>43</v>
      </c>
      <c r="V45" s="27" t="b">
        <f t="shared" si="7"/>
        <v>1</v>
      </c>
      <c r="W45" s="27" t="b">
        <f t="shared" si="8"/>
        <v>1</v>
      </c>
      <c r="X45" s="28" t="str">
        <f t="shared" si="9"/>
        <v>kuali.resultComponent.grade.letter kuali.resultComponent.grade.passFail</v>
      </c>
      <c r="Z45" s="3">
        <v>19980818</v>
      </c>
      <c r="AA45" s="1" t="s">
        <v>198</v>
      </c>
      <c r="AB45" s="1" t="s">
        <v>199</v>
      </c>
      <c r="AC45" s="3">
        <v>20050817</v>
      </c>
      <c r="AD45" s="1" t="s">
        <v>46</v>
      </c>
      <c r="AF45" s="1" t="s">
        <v>47</v>
      </c>
      <c r="AI45" s="1" t="s">
        <v>48</v>
      </c>
      <c r="AJ45" s="1" t="s">
        <v>48</v>
      </c>
      <c r="AN45" s="3">
        <v>1</v>
      </c>
      <c r="AP45" s="3">
        <v>0</v>
      </c>
      <c r="AQ45" s="3">
        <v>0</v>
      </c>
      <c r="AR45" s="3">
        <v>0</v>
      </c>
      <c r="AS45" s="3">
        <v>0</v>
      </c>
      <c r="AU45" s="3">
        <v>20060410</v>
      </c>
      <c r="AV45" s="3">
        <v>0</v>
      </c>
      <c r="AW45" s="1" t="s">
        <v>178</v>
      </c>
      <c r="AX45" s="3">
        <v>19980818</v>
      </c>
      <c r="AZ45" s="3">
        <v>19980818</v>
      </c>
      <c r="BA45" s="1" t="s">
        <v>179</v>
      </c>
      <c r="BB45" s="21" t="s">
        <v>2390</v>
      </c>
      <c r="BC45" s="17">
        <f>VLOOKUP(SUBSTITUTE(BB45," ",""),Organizations!$1:$1048576,2,0)</f>
        <v>65</v>
      </c>
      <c r="BE45" s="1" t="s">
        <v>178</v>
      </c>
      <c r="BG45" t="s">
        <v>1600</v>
      </c>
    </row>
    <row r="46" spans="1:59" ht="24">
      <c r="A46" s="1" t="s">
        <v>200</v>
      </c>
      <c r="B46" s="1" t="s">
        <v>2070</v>
      </c>
      <c r="C46" s="1" t="s">
        <v>2076</v>
      </c>
      <c r="D46" s="1" t="s">
        <v>2034</v>
      </c>
      <c r="E46" s="3">
        <v>200708</v>
      </c>
      <c r="F46" s="3" t="str">
        <f t="shared" si="0"/>
        <v>FA</v>
      </c>
      <c r="G46" s="3" t="str">
        <f t="shared" si="1"/>
        <v>2007-2008</v>
      </c>
      <c r="H46" s="3" t="str">
        <f t="shared" si="2"/>
        <v>kuali.atp.FA2007-2008</v>
      </c>
      <c r="I46" s="3">
        <v>20070221</v>
      </c>
      <c r="J46" s="1" t="str">
        <f t="shared" si="3"/>
        <v/>
      </c>
      <c r="L46" s="3" t="str">
        <f t="shared" si="4"/>
        <v/>
      </c>
      <c r="M46" s="3" t="str">
        <f t="shared" si="5"/>
        <v/>
      </c>
      <c r="N46" s="3" t="str">
        <f t="shared" si="6"/>
        <v/>
      </c>
      <c r="O46" s="3">
        <v>200908</v>
      </c>
      <c r="P46" s="3">
        <v>19980612</v>
      </c>
      <c r="R46" s="3">
        <v>20070221</v>
      </c>
      <c r="S46" s="2">
        <v>3</v>
      </c>
      <c r="T46" s="2">
        <v>3</v>
      </c>
      <c r="U46" s="1" t="s">
        <v>43</v>
      </c>
      <c r="V46" s="27" t="b">
        <f t="shared" si="7"/>
        <v>1</v>
      </c>
      <c r="W46" s="27" t="b">
        <f t="shared" si="8"/>
        <v>1</v>
      </c>
      <c r="X46" s="28" t="str">
        <f t="shared" si="9"/>
        <v>kuali.resultComponent.grade.letter kuali.resultComponent.grade.passFail</v>
      </c>
      <c r="Z46" s="3">
        <v>20070221</v>
      </c>
      <c r="AA46" s="1" t="s">
        <v>201</v>
      </c>
      <c r="AB46" s="1" t="s">
        <v>202</v>
      </c>
      <c r="AC46" s="3">
        <v>19980716</v>
      </c>
      <c r="AD46" s="1" t="s">
        <v>46</v>
      </c>
      <c r="AF46" s="1" t="s">
        <v>47</v>
      </c>
      <c r="AI46" s="1" t="s">
        <v>48</v>
      </c>
      <c r="AJ46" s="1" t="s">
        <v>48</v>
      </c>
      <c r="AN46" s="3">
        <v>1</v>
      </c>
      <c r="AP46" s="3">
        <v>0</v>
      </c>
      <c r="AQ46" s="3">
        <v>0</v>
      </c>
      <c r="AR46" s="3">
        <v>0</v>
      </c>
      <c r="AS46" s="3">
        <v>0</v>
      </c>
      <c r="AU46" s="3">
        <v>20060410</v>
      </c>
      <c r="AV46" s="3">
        <v>0</v>
      </c>
      <c r="AW46" s="1" t="s">
        <v>189</v>
      </c>
      <c r="AX46" s="3">
        <v>19980716</v>
      </c>
      <c r="AZ46" s="3">
        <v>19980716</v>
      </c>
      <c r="BA46" s="1" t="s">
        <v>179</v>
      </c>
      <c r="BB46" s="21" t="s">
        <v>2390</v>
      </c>
      <c r="BC46" s="17">
        <f>VLOOKUP(SUBSTITUTE(BB46," ",""),Organizations!$1:$1048576,2,0)</f>
        <v>65</v>
      </c>
      <c r="BE46" s="1" t="s">
        <v>189</v>
      </c>
      <c r="BG46" t="s">
        <v>1601</v>
      </c>
    </row>
    <row r="47" spans="1:59" ht="24">
      <c r="A47" s="1" t="s">
        <v>203</v>
      </c>
      <c r="B47" s="1" t="s">
        <v>2070</v>
      </c>
      <c r="C47" s="1" t="s">
        <v>2077</v>
      </c>
      <c r="D47" s="1" t="s">
        <v>2034</v>
      </c>
      <c r="E47" s="3">
        <v>199908</v>
      </c>
      <c r="F47" s="3" t="str">
        <f t="shared" si="0"/>
        <v>FA</v>
      </c>
      <c r="G47" s="3" t="str">
        <f t="shared" si="1"/>
        <v>1999-2000</v>
      </c>
      <c r="H47" s="3" t="str">
        <f t="shared" si="2"/>
        <v>kuali.atp.FA1999-2000</v>
      </c>
      <c r="I47" s="3">
        <v>19980716</v>
      </c>
      <c r="J47" s="1" t="str">
        <f t="shared" si="3"/>
        <v/>
      </c>
      <c r="L47" s="3" t="str">
        <f t="shared" si="4"/>
        <v/>
      </c>
      <c r="M47" s="3" t="str">
        <f t="shared" si="5"/>
        <v/>
      </c>
      <c r="N47" s="3" t="str">
        <f t="shared" si="6"/>
        <v/>
      </c>
      <c r="O47" s="3">
        <v>200908</v>
      </c>
      <c r="P47" s="3">
        <v>19980612</v>
      </c>
      <c r="S47" s="2">
        <v>3</v>
      </c>
      <c r="T47" s="2">
        <v>3</v>
      </c>
      <c r="U47" s="1" t="s">
        <v>43</v>
      </c>
      <c r="V47" s="27" t="b">
        <f t="shared" si="7"/>
        <v>1</v>
      </c>
      <c r="W47" s="27" t="b">
        <f t="shared" si="8"/>
        <v>1</v>
      </c>
      <c r="X47" s="28" t="str">
        <f t="shared" si="9"/>
        <v>kuali.resultComponent.grade.letter kuali.resultComponent.grade.passFail</v>
      </c>
      <c r="Z47" s="3">
        <v>19980716</v>
      </c>
      <c r="AA47" s="1" t="s">
        <v>204</v>
      </c>
      <c r="AB47" s="1" t="s">
        <v>205</v>
      </c>
      <c r="AC47" s="3">
        <v>19980716</v>
      </c>
      <c r="AD47" s="1" t="s">
        <v>46</v>
      </c>
      <c r="AF47" s="1" t="s">
        <v>47</v>
      </c>
      <c r="AI47" s="1" t="s">
        <v>48</v>
      </c>
      <c r="AJ47" s="1" t="s">
        <v>48</v>
      </c>
      <c r="AN47" s="3">
        <v>1</v>
      </c>
      <c r="AP47" s="3">
        <v>0</v>
      </c>
      <c r="AQ47" s="3">
        <v>0</v>
      </c>
      <c r="AR47" s="3">
        <v>0</v>
      </c>
      <c r="AS47" s="3">
        <v>0</v>
      </c>
      <c r="AU47" s="3">
        <v>20060410</v>
      </c>
      <c r="AV47" s="3">
        <v>0</v>
      </c>
      <c r="AW47" s="1" t="s">
        <v>189</v>
      </c>
      <c r="AX47" s="3">
        <v>19980716</v>
      </c>
      <c r="AZ47" s="3">
        <v>19980716</v>
      </c>
      <c r="BA47" s="1" t="s">
        <v>179</v>
      </c>
      <c r="BB47" s="21" t="s">
        <v>2390</v>
      </c>
      <c r="BC47" s="17">
        <f>VLOOKUP(SUBSTITUTE(BB47," ",""),Organizations!$1:$1048576,2,0)</f>
        <v>65</v>
      </c>
      <c r="BE47" s="1" t="s">
        <v>189</v>
      </c>
      <c r="BG47" t="s">
        <v>1602</v>
      </c>
    </row>
    <row r="48" spans="1:59" ht="24">
      <c r="A48" s="1" t="s">
        <v>206</v>
      </c>
      <c r="B48" s="1" t="s">
        <v>2070</v>
      </c>
      <c r="C48" s="1" t="s">
        <v>2078</v>
      </c>
      <c r="D48" s="1" t="s">
        <v>2034</v>
      </c>
      <c r="E48" s="3">
        <v>200508</v>
      </c>
      <c r="F48" s="3" t="str">
        <f t="shared" si="0"/>
        <v>FA</v>
      </c>
      <c r="G48" s="3" t="str">
        <f t="shared" si="1"/>
        <v>2005-2006</v>
      </c>
      <c r="H48" s="3" t="str">
        <f t="shared" si="2"/>
        <v>kuali.atp.FA2005-2006</v>
      </c>
      <c r="I48" s="3">
        <v>20050412</v>
      </c>
      <c r="J48" s="1" t="str">
        <f t="shared" si="3"/>
        <v/>
      </c>
      <c r="L48" s="3" t="str">
        <f t="shared" si="4"/>
        <v/>
      </c>
      <c r="M48" s="3" t="str">
        <f t="shared" si="5"/>
        <v/>
      </c>
      <c r="N48" s="3" t="str">
        <f t="shared" si="6"/>
        <v/>
      </c>
      <c r="O48" s="3">
        <v>200908</v>
      </c>
      <c r="P48" s="3">
        <v>20050311</v>
      </c>
      <c r="S48" s="2">
        <v>3</v>
      </c>
      <c r="T48" s="2">
        <v>3</v>
      </c>
      <c r="U48" s="1" t="s">
        <v>43</v>
      </c>
      <c r="V48" s="27" t="b">
        <f t="shared" si="7"/>
        <v>1</v>
      </c>
      <c r="W48" s="27" t="b">
        <f t="shared" si="8"/>
        <v>1</v>
      </c>
      <c r="X48" s="28" t="str">
        <f t="shared" si="9"/>
        <v>kuali.resultComponent.grade.letter kuali.resultComponent.grade.passFail</v>
      </c>
      <c r="Z48" s="3">
        <v>20050412</v>
      </c>
      <c r="AA48" s="1" t="s">
        <v>207</v>
      </c>
      <c r="AB48" s="1" t="s">
        <v>208</v>
      </c>
      <c r="AC48" s="3">
        <v>20050412</v>
      </c>
      <c r="AD48" s="1" t="s">
        <v>46</v>
      </c>
      <c r="AF48" s="1" t="s">
        <v>47</v>
      </c>
      <c r="AI48" s="1" t="s">
        <v>48</v>
      </c>
      <c r="AJ48" s="1" t="s">
        <v>48</v>
      </c>
      <c r="AN48" s="3">
        <v>1</v>
      </c>
      <c r="AP48" s="3">
        <v>0</v>
      </c>
      <c r="AQ48" s="3">
        <v>0</v>
      </c>
      <c r="AR48" s="3">
        <v>0</v>
      </c>
      <c r="AS48" s="3">
        <v>0</v>
      </c>
      <c r="AU48" s="3">
        <v>20050412</v>
      </c>
      <c r="AV48" s="3">
        <v>0</v>
      </c>
      <c r="AX48" s="3">
        <v>20050412</v>
      </c>
      <c r="AZ48" s="3">
        <v>20050412</v>
      </c>
      <c r="BA48" s="1" t="s">
        <v>179</v>
      </c>
      <c r="BB48" s="21" t="s">
        <v>2390</v>
      </c>
      <c r="BC48" s="17">
        <f>VLOOKUP(SUBSTITUTE(BB48," ",""),Organizations!$1:$1048576,2,0)</f>
        <v>65</v>
      </c>
      <c r="BD48" s="1" t="s">
        <v>51</v>
      </c>
      <c r="BG48" t="s">
        <v>1603</v>
      </c>
    </row>
    <row r="49" spans="1:59" ht="24">
      <c r="A49" s="1" t="s">
        <v>209</v>
      </c>
      <c r="B49" s="1" t="s">
        <v>2070</v>
      </c>
      <c r="C49" s="1" t="s">
        <v>2079</v>
      </c>
      <c r="D49" s="1" t="s">
        <v>2034</v>
      </c>
      <c r="E49" s="3">
        <v>199908</v>
      </c>
      <c r="F49" s="3" t="str">
        <f t="shared" si="0"/>
        <v>FA</v>
      </c>
      <c r="G49" s="3" t="str">
        <f t="shared" si="1"/>
        <v>1999-2000</v>
      </c>
      <c r="H49" s="3" t="str">
        <f t="shared" si="2"/>
        <v>kuali.atp.FA1999-2000</v>
      </c>
      <c r="I49" s="3">
        <v>19980716</v>
      </c>
      <c r="J49" s="1" t="str">
        <f t="shared" si="3"/>
        <v/>
      </c>
      <c r="L49" s="3" t="str">
        <f t="shared" si="4"/>
        <v/>
      </c>
      <c r="M49" s="3" t="str">
        <f t="shared" si="5"/>
        <v/>
      </c>
      <c r="N49" s="3" t="str">
        <f t="shared" si="6"/>
        <v/>
      </c>
      <c r="O49" s="3">
        <v>200908</v>
      </c>
      <c r="P49" s="3">
        <v>19980612</v>
      </c>
      <c r="S49" s="2">
        <v>4</v>
      </c>
      <c r="T49" s="2">
        <v>4</v>
      </c>
      <c r="U49" s="1" t="s">
        <v>43</v>
      </c>
      <c r="V49" s="27" t="b">
        <f t="shared" si="7"/>
        <v>1</v>
      </c>
      <c r="W49" s="27" t="b">
        <f t="shared" si="8"/>
        <v>1</v>
      </c>
      <c r="X49" s="28" t="str">
        <f t="shared" si="9"/>
        <v>kuali.resultComponent.grade.letter kuali.resultComponent.grade.passFail</v>
      </c>
      <c r="Z49" s="3">
        <v>19980716</v>
      </c>
      <c r="AA49" s="1" t="s">
        <v>210</v>
      </c>
      <c r="AB49" s="1" t="s">
        <v>211</v>
      </c>
      <c r="AC49" s="3">
        <v>19980716</v>
      </c>
      <c r="AD49" s="1" t="s">
        <v>46</v>
      </c>
      <c r="AF49" s="1" t="s">
        <v>47</v>
      </c>
      <c r="AI49" s="1" t="s">
        <v>48</v>
      </c>
      <c r="AJ49" s="1" t="s">
        <v>48</v>
      </c>
      <c r="AN49" s="3">
        <v>1</v>
      </c>
      <c r="AP49" s="3">
        <v>0</v>
      </c>
      <c r="AQ49" s="3">
        <v>0</v>
      </c>
      <c r="AR49" s="3">
        <v>0</v>
      </c>
      <c r="AS49" s="3">
        <v>0</v>
      </c>
      <c r="AU49" s="3">
        <v>20070103</v>
      </c>
      <c r="AV49" s="3">
        <v>0</v>
      </c>
      <c r="AX49" s="3">
        <v>19980716</v>
      </c>
      <c r="AZ49" s="3">
        <v>19980716</v>
      </c>
      <c r="BA49" s="1" t="s">
        <v>179</v>
      </c>
      <c r="BB49" s="21" t="s">
        <v>2390</v>
      </c>
      <c r="BC49" s="17">
        <f>VLOOKUP(SUBSTITUTE(BB49," ",""),Organizations!$1:$1048576,2,0)</f>
        <v>65</v>
      </c>
      <c r="BD49" s="1" t="s">
        <v>51</v>
      </c>
      <c r="BG49" t="s">
        <v>1604</v>
      </c>
    </row>
    <row r="50" spans="1:59" ht="24">
      <c r="A50" s="1" t="s">
        <v>212</v>
      </c>
      <c r="B50" s="1" t="s">
        <v>2070</v>
      </c>
      <c r="C50" s="1" t="s">
        <v>2080</v>
      </c>
      <c r="D50" s="1" t="s">
        <v>2034</v>
      </c>
      <c r="E50" s="3">
        <v>200708</v>
      </c>
      <c r="F50" s="3" t="str">
        <f t="shared" si="0"/>
        <v>FA</v>
      </c>
      <c r="G50" s="3" t="str">
        <f t="shared" si="1"/>
        <v>2007-2008</v>
      </c>
      <c r="H50" s="3" t="str">
        <f t="shared" si="2"/>
        <v>kuali.atp.FA2007-2008</v>
      </c>
      <c r="I50" s="3">
        <v>20070221</v>
      </c>
      <c r="J50" s="1" t="str">
        <f t="shared" si="3"/>
        <v/>
      </c>
      <c r="L50" s="3" t="str">
        <f t="shared" si="4"/>
        <v/>
      </c>
      <c r="M50" s="3" t="str">
        <f t="shared" si="5"/>
        <v/>
      </c>
      <c r="N50" s="3" t="str">
        <f t="shared" si="6"/>
        <v/>
      </c>
      <c r="O50" s="3">
        <v>200908</v>
      </c>
      <c r="P50" s="3">
        <v>19980612</v>
      </c>
      <c r="R50" s="3">
        <v>20070221</v>
      </c>
      <c r="S50" s="2">
        <v>4</v>
      </c>
      <c r="T50" s="2">
        <v>4</v>
      </c>
      <c r="U50" s="1" t="s">
        <v>43</v>
      </c>
      <c r="V50" s="27" t="b">
        <f t="shared" si="7"/>
        <v>1</v>
      </c>
      <c r="W50" s="27" t="b">
        <f t="shared" si="8"/>
        <v>1</v>
      </c>
      <c r="X50" s="28" t="str">
        <f t="shared" si="9"/>
        <v>kuali.resultComponent.grade.letter kuali.resultComponent.grade.passFail</v>
      </c>
      <c r="Z50" s="3">
        <v>20070221</v>
      </c>
      <c r="AA50" s="1" t="s">
        <v>213</v>
      </c>
      <c r="AB50" s="1" t="s">
        <v>214</v>
      </c>
      <c r="AC50" s="3">
        <v>19980716</v>
      </c>
      <c r="AD50" s="1" t="s">
        <v>46</v>
      </c>
      <c r="AF50" s="1" t="s">
        <v>47</v>
      </c>
      <c r="AI50" s="1" t="s">
        <v>48</v>
      </c>
      <c r="AJ50" s="1" t="s">
        <v>48</v>
      </c>
      <c r="AN50" s="3">
        <v>1</v>
      </c>
      <c r="AP50" s="3">
        <v>0</v>
      </c>
      <c r="AQ50" s="3">
        <v>0</v>
      </c>
      <c r="AR50" s="3">
        <v>0</v>
      </c>
      <c r="AS50" s="3">
        <v>0</v>
      </c>
      <c r="AU50" s="3">
        <v>20050309</v>
      </c>
      <c r="AV50" s="3">
        <v>0</v>
      </c>
      <c r="AW50" s="1" t="s">
        <v>178</v>
      </c>
      <c r="AX50" s="3">
        <v>19980716</v>
      </c>
      <c r="AZ50" s="3">
        <v>19980716</v>
      </c>
      <c r="BA50" s="1" t="s">
        <v>179</v>
      </c>
      <c r="BB50" s="21" t="s">
        <v>2390</v>
      </c>
      <c r="BC50" s="17">
        <f>VLOOKUP(SUBSTITUTE(BB50," ",""),Organizations!$1:$1048576,2,0)</f>
        <v>65</v>
      </c>
      <c r="BD50" s="1" t="s">
        <v>51</v>
      </c>
      <c r="BE50" s="1" t="s">
        <v>178</v>
      </c>
      <c r="BG50" t="s">
        <v>1605</v>
      </c>
    </row>
    <row r="51" spans="1:59" ht="24">
      <c r="A51" s="1" t="s">
        <v>215</v>
      </c>
      <c r="B51" s="1" t="s">
        <v>2070</v>
      </c>
      <c r="C51" s="1" t="s">
        <v>2081</v>
      </c>
      <c r="D51" s="1" t="s">
        <v>2034</v>
      </c>
      <c r="E51" s="3">
        <v>200708</v>
      </c>
      <c r="F51" s="3" t="str">
        <f t="shared" si="0"/>
        <v>FA</v>
      </c>
      <c r="G51" s="3" t="str">
        <f t="shared" si="1"/>
        <v>2007-2008</v>
      </c>
      <c r="H51" s="3" t="str">
        <f t="shared" si="2"/>
        <v>kuali.atp.FA2007-2008</v>
      </c>
      <c r="I51" s="3">
        <v>20070418</v>
      </c>
      <c r="J51" s="1" t="str">
        <f t="shared" si="3"/>
        <v/>
      </c>
      <c r="L51" s="3" t="str">
        <f t="shared" si="4"/>
        <v/>
      </c>
      <c r="M51" s="3" t="str">
        <f t="shared" si="5"/>
        <v/>
      </c>
      <c r="N51" s="3" t="str">
        <f t="shared" si="6"/>
        <v/>
      </c>
      <c r="O51" s="3">
        <v>200601</v>
      </c>
      <c r="P51" s="3">
        <v>19980612</v>
      </c>
      <c r="R51" s="3">
        <v>20070418</v>
      </c>
      <c r="S51" s="2">
        <v>4</v>
      </c>
      <c r="T51" s="2">
        <v>4</v>
      </c>
      <c r="U51" s="1" t="s">
        <v>43</v>
      </c>
      <c r="V51" s="27" t="b">
        <f t="shared" si="7"/>
        <v>1</v>
      </c>
      <c r="W51" s="27" t="b">
        <f t="shared" si="8"/>
        <v>1</v>
      </c>
      <c r="X51" s="28" t="str">
        <f t="shared" si="9"/>
        <v>kuali.resultComponent.grade.letter kuali.resultComponent.grade.passFail</v>
      </c>
      <c r="Z51" s="3">
        <v>20070418</v>
      </c>
      <c r="AA51" s="1" t="s">
        <v>216</v>
      </c>
      <c r="AB51" s="1" t="s">
        <v>217</v>
      </c>
      <c r="AC51" s="3">
        <v>19980716</v>
      </c>
      <c r="AD51" s="1" t="s">
        <v>46</v>
      </c>
      <c r="AF51" s="1" t="s">
        <v>47</v>
      </c>
      <c r="AI51" s="1" t="s">
        <v>48</v>
      </c>
      <c r="AJ51" s="1" t="s">
        <v>48</v>
      </c>
      <c r="AN51" s="3">
        <v>1</v>
      </c>
      <c r="AP51" s="3">
        <v>0</v>
      </c>
      <c r="AQ51" s="3">
        <v>0</v>
      </c>
      <c r="AR51" s="3">
        <v>0</v>
      </c>
      <c r="AS51" s="3">
        <v>0</v>
      </c>
      <c r="AU51" s="3">
        <v>20050309</v>
      </c>
      <c r="AV51" s="3">
        <v>0</v>
      </c>
      <c r="AW51" s="1" t="s">
        <v>178</v>
      </c>
      <c r="AX51" s="3">
        <v>19980716</v>
      </c>
      <c r="AZ51" s="3">
        <v>19980716</v>
      </c>
      <c r="BA51" s="1" t="s">
        <v>179</v>
      </c>
      <c r="BB51" s="21" t="s">
        <v>2390</v>
      </c>
      <c r="BC51" s="17">
        <f>VLOOKUP(SUBSTITUTE(BB51," ",""),Organizations!$1:$1048576,2,0)</f>
        <v>65</v>
      </c>
      <c r="BE51" s="1" t="s">
        <v>178</v>
      </c>
      <c r="BG51" t="s">
        <v>1606</v>
      </c>
    </row>
    <row r="52" spans="1:59" ht="24">
      <c r="A52" s="1" t="s">
        <v>218</v>
      </c>
      <c r="B52" s="1" t="s">
        <v>2070</v>
      </c>
      <c r="C52" s="1" t="s">
        <v>2082</v>
      </c>
      <c r="D52" s="1" t="s">
        <v>2034</v>
      </c>
      <c r="E52" s="3">
        <v>199908</v>
      </c>
      <c r="F52" s="3" t="str">
        <f t="shared" si="0"/>
        <v>FA</v>
      </c>
      <c r="G52" s="3" t="str">
        <f t="shared" si="1"/>
        <v>1999-2000</v>
      </c>
      <c r="H52" s="3" t="str">
        <f t="shared" si="2"/>
        <v>kuali.atp.FA1999-2000</v>
      </c>
      <c r="I52" s="3">
        <v>20010306</v>
      </c>
      <c r="J52" s="1" t="str">
        <f t="shared" si="3"/>
        <v/>
      </c>
      <c r="L52" s="3" t="str">
        <f t="shared" si="4"/>
        <v/>
      </c>
      <c r="M52" s="3" t="str">
        <f t="shared" si="5"/>
        <v/>
      </c>
      <c r="N52" s="3" t="str">
        <f t="shared" si="6"/>
        <v/>
      </c>
      <c r="O52" s="3">
        <v>200508</v>
      </c>
      <c r="P52" s="3">
        <v>19980612</v>
      </c>
      <c r="S52" s="2">
        <v>1</v>
      </c>
      <c r="T52" s="2">
        <v>4</v>
      </c>
      <c r="U52" s="1" t="s">
        <v>43</v>
      </c>
      <c r="V52" s="27" t="b">
        <f t="shared" si="7"/>
        <v>1</v>
      </c>
      <c r="W52" s="27" t="b">
        <f t="shared" si="8"/>
        <v>1</v>
      </c>
      <c r="X52" s="28" t="str">
        <f t="shared" si="9"/>
        <v>kuali.resultComponent.grade.letter kuali.resultComponent.grade.passFail</v>
      </c>
      <c r="Z52" s="3">
        <v>19980818</v>
      </c>
      <c r="AA52" s="1" t="s">
        <v>219</v>
      </c>
      <c r="AB52" s="1" t="s">
        <v>220</v>
      </c>
      <c r="AC52" s="3">
        <v>20010306</v>
      </c>
      <c r="AD52" s="1" t="s">
        <v>46</v>
      </c>
      <c r="AF52" s="1" t="s">
        <v>47</v>
      </c>
      <c r="AI52" s="1" t="s">
        <v>48</v>
      </c>
      <c r="AJ52" s="1" t="s">
        <v>48</v>
      </c>
      <c r="AM52" s="1" t="s">
        <v>66</v>
      </c>
      <c r="AN52" s="3">
        <v>1</v>
      </c>
      <c r="AP52" s="3">
        <v>0</v>
      </c>
      <c r="AQ52" s="3">
        <v>0</v>
      </c>
      <c r="AR52" s="3">
        <v>0</v>
      </c>
      <c r="AS52" s="3">
        <v>0</v>
      </c>
      <c r="AU52" s="3">
        <v>20060331</v>
      </c>
      <c r="AV52" s="3">
        <v>99</v>
      </c>
      <c r="AX52" s="3">
        <v>19980818</v>
      </c>
      <c r="AZ52" s="3">
        <v>19980818</v>
      </c>
      <c r="BA52" s="1" t="s">
        <v>179</v>
      </c>
      <c r="BB52" s="21" t="s">
        <v>2390</v>
      </c>
      <c r="BC52" s="17">
        <f>VLOOKUP(SUBSTITUTE(BB52," ",""),Organizations!$1:$1048576,2,0)</f>
        <v>65</v>
      </c>
      <c r="BD52" s="1" t="s">
        <v>51</v>
      </c>
      <c r="BG52" t="s">
        <v>1607</v>
      </c>
    </row>
    <row r="53" spans="1:59" ht="24">
      <c r="A53" s="1" t="s">
        <v>221</v>
      </c>
      <c r="B53" s="1" t="s">
        <v>2070</v>
      </c>
      <c r="C53" s="1" t="s">
        <v>2083</v>
      </c>
      <c r="D53" s="1" t="s">
        <v>2034</v>
      </c>
      <c r="E53" s="3">
        <v>200708</v>
      </c>
      <c r="F53" s="3" t="str">
        <f t="shared" si="0"/>
        <v>FA</v>
      </c>
      <c r="G53" s="3" t="str">
        <f t="shared" si="1"/>
        <v>2007-2008</v>
      </c>
      <c r="H53" s="3" t="str">
        <f t="shared" si="2"/>
        <v>kuali.atp.FA2007-2008</v>
      </c>
      <c r="I53" s="3">
        <v>20070103</v>
      </c>
      <c r="J53" s="1" t="str">
        <f t="shared" si="3"/>
        <v/>
      </c>
      <c r="L53" s="3" t="str">
        <f t="shared" si="4"/>
        <v/>
      </c>
      <c r="M53" s="3" t="str">
        <f t="shared" si="5"/>
        <v/>
      </c>
      <c r="N53" s="3" t="str">
        <f t="shared" si="6"/>
        <v/>
      </c>
      <c r="O53" s="3">
        <v>200908</v>
      </c>
      <c r="P53" s="3">
        <v>20061208</v>
      </c>
      <c r="S53" s="2">
        <v>4</v>
      </c>
      <c r="T53" s="2">
        <v>4</v>
      </c>
      <c r="U53" s="1" t="s">
        <v>43</v>
      </c>
      <c r="V53" s="27" t="b">
        <f t="shared" si="7"/>
        <v>1</v>
      </c>
      <c r="W53" s="27" t="b">
        <f t="shared" si="8"/>
        <v>1</v>
      </c>
      <c r="X53" s="28" t="str">
        <f t="shared" si="9"/>
        <v>kuali.resultComponent.grade.letter kuali.resultComponent.grade.passFail</v>
      </c>
      <c r="Z53" s="3">
        <v>20070103</v>
      </c>
      <c r="AA53" s="1" t="s">
        <v>222</v>
      </c>
      <c r="AB53" s="1" t="s">
        <v>223</v>
      </c>
      <c r="AC53" s="3">
        <v>20070103</v>
      </c>
      <c r="AD53" s="1" t="s">
        <v>46</v>
      </c>
      <c r="AF53" s="1" t="s">
        <v>47</v>
      </c>
      <c r="AI53" s="1" t="s">
        <v>48</v>
      </c>
      <c r="AJ53" s="1" t="s">
        <v>48</v>
      </c>
      <c r="AN53" s="3">
        <v>1</v>
      </c>
      <c r="AP53" s="3">
        <v>0</v>
      </c>
      <c r="AQ53" s="3">
        <v>0</v>
      </c>
      <c r="AR53" s="3">
        <v>0</v>
      </c>
      <c r="AS53" s="3">
        <v>0</v>
      </c>
      <c r="AU53" s="3">
        <v>20090804</v>
      </c>
      <c r="AV53" s="3">
        <v>0</v>
      </c>
      <c r="AX53" s="3">
        <v>20070103</v>
      </c>
      <c r="AZ53" s="3">
        <v>20070103</v>
      </c>
      <c r="BA53" s="1" t="s">
        <v>179</v>
      </c>
      <c r="BB53" s="21" t="s">
        <v>2390</v>
      </c>
      <c r="BC53" s="17">
        <f>VLOOKUP(SUBSTITUTE(BB53," ",""),Organizations!$1:$1048576,2,0)</f>
        <v>65</v>
      </c>
      <c r="BD53" s="1" t="s">
        <v>51</v>
      </c>
      <c r="BG53" t="s">
        <v>1608</v>
      </c>
    </row>
    <row r="54" spans="1:59" ht="24">
      <c r="A54" s="1" t="s">
        <v>224</v>
      </c>
      <c r="B54" s="1" t="s">
        <v>2070</v>
      </c>
      <c r="C54" s="1" t="s">
        <v>2084</v>
      </c>
      <c r="D54" s="1" t="s">
        <v>2034</v>
      </c>
      <c r="E54" s="3">
        <v>200701</v>
      </c>
      <c r="F54" s="3" t="str">
        <f t="shared" si="0"/>
        <v>SP</v>
      </c>
      <c r="G54" s="3" t="str">
        <f t="shared" si="1"/>
        <v>2006-2007</v>
      </c>
      <c r="H54" s="3" t="str">
        <f t="shared" si="2"/>
        <v>kuali.atp.SP2006-2007</v>
      </c>
      <c r="I54" s="3">
        <v>20070410</v>
      </c>
      <c r="J54" s="1" t="str">
        <f t="shared" si="3"/>
        <v/>
      </c>
      <c r="L54" s="3" t="str">
        <f t="shared" si="4"/>
        <v/>
      </c>
      <c r="M54" s="3" t="str">
        <f t="shared" si="5"/>
        <v/>
      </c>
      <c r="N54" s="3" t="str">
        <f t="shared" si="6"/>
        <v/>
      </c>
      <c r="O54" s="3">
        <v>200901</v>
      </c>
      <c r="P54" s="3">
        <v>20061219</v>
      </c>
      <c r="S54" s="2">
        <v>3</v>
      </c>
      <c r="T54" s="2">
        <v>3</v>
      </c>
      <c r="U54" s="1" t="s">
        <v>43</v>
      </c>
      <c r="V54" s="27" t="b">
        <f t="shared" si="7"/>
        <v>1</v>
      </c>
      <c r="W54" s="27" t="b">
        <f t="shared" si="8"/>
        <v>1</v>
      </c>
      <c r="X54" s="28" t="str">
        <f t="shared" si="9"/>
        <v>kuali.resultComponent.grade.letter kuali.resultComponent.grade.passFail</v>
      </c>
      <c r="Z54" s="3">
        <v>20061222</v>
      </c>
      <c r="AA54" s="1" t="s">
        <v>225</v>
      </c>
      <c r="AB54" s="1" t="s">
        <v>226</v>
      </c>
      <c r="AC54" s="3">
        <v>20061222</v>
      </c>
      <c r="AD54" s="1" t="s">
        <v>46</v>
      </c>
      <c r="AF54" s="1" t="s">
        <v>47</v>
      </c>
      <c r="AI54" s="1" t="s">
        <v>48</v>
      </c>
      <c r="AJ54" s="1" t="s">
        <v>48</v>
      </c>
      <c r="AN54" s="3">
        <v>1</v>
      </c>
      <c r="AP54" s="3">
        <v>0</v>
      </c>
      <c r="AQ54" s="3">
        <v>0</v>
      </c>
      <c r="AR54" s="3">
        <v>0</v>
      </c>
      <c r="AS54" s="3">
        <v>0</v>
      </c>
      <c r="AU54" s="3">
        <v>20070102</v>
      </c>
      <c r="AV54" s="3">
        <v>0</v>
      </c>
      <c r="AX54" s="3">
        <v>20061222</v>
      </c>
      <c r="AZ54" s="3">
        <v>20061222</v>
      </c>
      <c r="BA54" s="1" t="s">
        <v>179</v>
      </c>
      <c r="BB54" s="21" t="s">
        <v>2390</v>
      </c>
      <c r="BC54" s="17">
        <f>VLOOKUP(SUBSTITUTE(BB54," ",""),Organizations!$1:$1048576,2,0)</f>
        <v>65</v>
      </c>
      <c r="BD54" s="1" t="s">
        <v>51</v>
      </c>
      <c r="BG54" t="s">
        <v>1609</v>
      </c>
    </row>
    <row r="55" spans="1:59" ht="24">
      <c r="A55" s="1" t="s">
        <v>227</v>
      </c>
      <c r="B55" s="1" t="s">
        <v>2070</v>
      </c>
      <c r="C55" s="1" t="s">
        <v>2085</v>
      </c>
      <c r="D55" s="1" t="s">
        <v>2034</v>
      </c>
      <c r="E55" s="3">
        <v>200701</v>
      </c>
      <c r="F55" s="3" t="str">
        <f t="shared" si="0"/>
        <v>SP</v>
      </c>
      <c r="G55" s="3" t="str">
        <f t="shared" si="1"/>
        <v>2006-2007</v>
      </c>
      <c r="H55" s="3" t="str">
        <f t="shared" si="2"/>
        <v>kuali.atp.SP2006-2007</v>
      </c>
      <c r="I55" s="3">
        <v>20061222</v>
      </c>
      <c r="J55" s="1" t="str">
        <f t="shared" si="3"/>
        <v/>
      </c>
      <c r="L55" s="3" t="str">
        <f t="shared" si="4"/>
        <v/>
      </c>
      <c r="M55" s="3" t="str">
        <f t="shared" si="5"/>
        <v/>
      </c>
      <c r="N55" s="3" t="str">
        <f t="shared" si="6"/>
        <v/>
      </c>
      <c r="O55" s="3">
        <v>200901</v>
      </c>
      <c r="P55" s="3">
        <v>20061219</v>
      </c>
      <c r="S55" s="2">
        <v>1</v>
      </c>
      <c r="T55" s="2">
        <v>1</v>
      </c>
      <c r="U55" s="1" t="s">
        <v>43</v>
      </c>
      <c r="V55" s="27" t="b">
        <f t="shared" si="7"/>
        <v>1</v>
      </c>
      <c r="W55" s="27" t="b">
        <f t="shared" si="8"/>
        <v>1</v>
      </c>
      <c r="X55" s="28" t="str">
        <f t="shared" si="9"/>
        <v>kuali.resultComponent.grade.letter kuali.resultComponent.grade.passFail</v>
      </c>
      <c r="Z55" s="3">
        <v>20061222</v>
      </c>
      <c r="AA55" s="1" t="s">
        <v>228</v>
      </c>
      <c r="AB55" s="1" t="s">
        <v>229</v>
      </c>
      <c r="AC55" s="3">
        <v>20061222</v>
      </c>
      <c r="AD55" s="1" t="s">
        <v>46</v>
      </c>
      <c r="AF55" s="1" t="s">
        <v>47</v>
      </c>
      <c r="AI55" s="1" t="s">
        <v>48</v>
      </c>
      <c r="AJ55" s="1" t="s">
        <v>48</v>
      </c>
      <c r="AN55" s="3">
        <v>1</v>
      </c>
      <c r="AP55" s="3">
        <v>0</v>
      </c>
      <c r="AQ55" s="3">
        <v>0</v>
      </c>
      <c r="AR55" s="3">
        <v>0</v>
      </c>
      <c r="AS55" s="3">
        <v>0</v>
      </c>
      <c r="AU55" s="3">
        <v>20080909</v>
      </c>
      <c r="AV55" s="3">
        <v>0</v>
      </c>
      <c r="AX55" s="3">
        <v>20061222</v>
      </c>
      <c r="AZ55" s="3">
        <v>20061222</v>
      </c>
      <c r="BA55" s="1" t="s">
        <v>179</v>
      </c>
      <c r="BB55" s="21" t="s">
        <v>2390</v>
      </c>
      <c r="BC55" s="17">
        <f>VLOOKUP(SUBSTITUTE(BB55," ",""),Organizations!$1:$1048576,2,0)</f>
        <v>65</v>
      </c>
      <c r="BD55" s="1" t="s">
        <v>51</v>
      </c>
      <c r="BG55" t="s">
        <v>1610</v>
      </c>
    </row>
    <row r="56" spans="1:59" ht="24">
      <c r="A56" s="1" t="s">
        <v>230</v>
      </c>
      <c r="B56" s="1" t="s">
        <v>2070</v>
      </c>
      <c r="C56" s="1" t="s">
        <v>2086</v>
      </c>
      <c r="D56" s="1" t="s">
        <v>2034</v>
      </c>
      <c r="E56" s="3">
        <v>200508</v>
      </c>
      <c r="F56" s="3" t="str">
        <f t="shared" si="0"/>
        <v>FA</v>
      </c>
      <c r="G56" s="3" t="str">
        <f t="shared" si="1"/>
        <v>2005-2006</v>
      </c>
      <c r="H56" s="3" t="str">
        <f t="shared" si="2"/>
        <v>kuali.atp.FA2005-2006</v>
      </c>
      <c r="I56" s="3">
        <v>20050412</v>
      </c>
      <c r="J56" s="1" t="str">
        <f t="shared" si="3"/>
        <v/>
      </c>
      <c r="L56" s="3" t="str">
        <f t="shared" si="4"/>
        <v/>
      </c>
      <c r="M56" s="3" t="str">
        <f t="shared" si="5"/>
        <v/>
      </c>
      <c r="N56" s="3" t="str">
        <f t="shared" si="6"/>
        <v/>
      </c>
      <c r="O56" s="3">
        <v>200901</v>
      </c>
      <c r="P56" s="3">
        <v>20041221</v>
      </c>
      <c r="R56" s="3">
        <v>20050311</v>
      </c>
      <c r="S56" s="2">
        <v>4</v>
      </c>
      <c r="T56" s="2">
        <v>4</v>
      </c>
      <c r="U56" s="1" t="s">
        <v>157</v>
      </c>
      <c r="V56" s="27" t="b">
        <f t="shared" si="7"/>
        <v>1</v>
      </c>
      <c r="W56" s="27" t="str">
        <f t="shared" si="8"/>
        <v/>
      </c>
      <c r="X56" s="28" t="str">
        <f t="shared" si="9"/>
        <v>kuali.resultComponent.grade.letter</v>
      </c>
      <c r="Z56" s="3">
        <v>20041221</v>
      </c>
      <c r="AA56" s="1" t="s">
        <v>231</v>
      </c>
      <c r="AB56" s="1" t="s">
        <v>232</v>
      </c>
      <c r="AC56" s="3">
        <v>20041221</v>
      </c>
      <c r="AD56" s="1" t="s">
        <v>46</v>
      </c>
      <c r="AF56" s="1" t="s">
        <v>47</v>
      </c>
      <c r="AI56" s="1" t="s">
        <v>48</v>
      </c>
      <c r="AJ56" s="1" t="s">
        <v>48</v>
      </c>
      <c r="AN56" s="3">
        <v>1</v>
      </c>
      <c r="AP56" s="3">
        <v>0</v>
      </c>
      <c r="AQ56" s="3">
        <v>0</v>
      </c>
      <c r="AR56" s="3">
        <v>0</v>
      </c>
      <c r="AS56" s="3">
        <v>0</v>
      </c>
      <c r="AU56" s="3">
        <v>20060410</v>
      </c>
      <c r="AV56" s="3">
        <v>0</v>
      </c>
      <c r="AX56" s="3">
        <v>20041221</v>
      </c>
      <c r="AZ56" s="3">
        <v>20041221</v>
      </c>
      <c r="BA56" s="1" t="s">
        <v>179</v>
      </c>
      <c r="BB56" s="21" t="s">
        <v>2390</v>
      </c>
      <c r="BC56" s="17">
        <f>VLOOKUP(SUBSTITUTE(BB56," ",""),Organizations!$1:$1048576,2,0)</f>
        <v>65</v>
      </c>
      <c r="BD56" s="1" t="s">
        <v>51</v>
      </c>
      <c r="BG56" t="s">
        <v>1611</v>
      </c>
    </row>
    <row r="57" spans="1:59" ht="24">
      <c r="A57" s="1" t="s">
        <v>233</v>
      </c>
      <c r="B57" s="1" t="s">
        <v>2070</v>
      </c>
      <c r="C57" s="1" t="s">
        <v>2087</v>
      </c>
      <c r="D57" s="1" t="s">
        <v>2034</v>
      </c>
      <c r="E57" s="3">
        <v>199908</v>
      </c>
      <c r="F57" s="3" t="str">
        <f t="shared" si="0"/>
        <v>FA</v>
      </c>
      <c r="G57" s="3" t="str">
        <f t="shared" si="1"/>
        <v>1999-2000</v>
      </c>
      <c r="H57" s="3" t="str">
        <f t="shared" si="2"/>
        <v>kuali.atp.FA1999-2000</v>
      </c>
      <c r="I57" s="3">
        <v>19980818</v>
      </c>
      <c r="J57" s="1" t="str">
        <f t="shared" si="3"/>
        <v/>
      </c>
      <c r="L57" s="3" t="str">
        <f t="shared" si="4"/>
        <v/>
      </c>
      <c r="M57" s="3" t="str">
        <f t="shared" si="5"/>
        <v/>
      </c>
      <c r="N57" s="3" t="str">
        <f t="shared" si="6"/>
        <v/>
      </c>
      <c r="O57" s="3">
        <v>200908</v>
      </c>
      <c r="P57" s="3">
        <v>19980612</v>
      </c>
      <c r="S57" s="2">
        <v>1</v>
      </c>
      <c r="T57" s="2">
        <v>4</v>
      </c>
      <c r="U57" s="1" t="s">
        <v>43</v>
      </c>
      <c r="V57" s="27" t="b">
        <f t="shared" si="7"/>
        <v>1</v>
      </c>
      <c r="W57" s="27" t="b">
        <f t="shared" si="8"/>
        <v>1</v>
      </c>
      <c r="X57" s="28" t="str">
        <f t="shared" si="9"/>
        <v>kuali.resultComponent.grade.letter kuali.resultComponent.grade.passFail</v>
      </c>
      <c r="Z57" s="3">
        <v>19980818</v>
      </c>
      <c r="AA57" s="1" t="s">
        <v>234</v>
      </c>
      <c r="AB57" s="1" t="s">
        <v>235</v>
      </c>
      <c r="AC57" s="3">
        <v>19980818</v>
      </c>
      <c r="AD57" s="1" t="s">
        <v>46</v>
      </c>
      <c r="AF57" s="1" t="s">
        <v>47</v>
      </c>
      <c r="AI57" s="1" t="s">
        <v>48</v>
      </c>
      <c r="AJ57" s="1" t="s">
        <v>48</v>
      </c>
      <c r="AM57" s="1" t="s">
        <v>66</v>
      </c>
      <c r="AN57" s="3">
        <v>1</v>
      </c>
      <c r="AP57" s="3">
        <v>0</v>
      </c>
      <c r="AQ57" s="3">
        <v>0</v>
      </c>
      <c r="AR57" s="3">
        <v>0</v>
      </c>
      <c r="AS57" s="3">
        <v>0</v>
      </c>
      <c r="AU57" s="3">
        <v>20091014</v>
      </c>
      <c r="AV57" s="3">
        <v>99</v>
      </c>
      <c r="AX57" s="3">
        <v>19980818</v>
      </c>
      <c r="AZ57" s="3">
        <v>19980818</v>
      </c>
      <c r="BA57" s="1" t="s">
        <v>179</v>
      </c>
      <c r="BB57" s="21" t="s">
        <v>2390</v>
      </c>
      <c r="BC57" s="17">
        <f>VLOOKUP(SUBSTITUTE(BB57," ",""),Organizations!$1:$1048576,2,0)</f>
        <v>65</v>
      </c>
      <c r="BD57" s="1" t="s">
        <v>51</v>
      </c>
      <c r="BG57" t="s">
        <v>1612</v>
      </c>
    </row>
    <row r="58" spans="1:59" ht="24">
      <c r="A58" s="1" t="s">
        <v>236</v>
      </c>
      <c r="B58" s="1" t="s">
        <v>2070</v>
      </c>
      <c r="C58" s="1" t="s">
        <v>2088</v>
      </c>
      <c r="D58" s="1" t="s">
        <v>2034</v>
      </c>
      <c r="E58" s="3">
        <v>199908</v>
      </c>
      <c r="F58" s="3" t="str">
        <f t="shared" si="0"/>
        <v>FA</v>
      </c>
      <c r="G58" s="3" t="str">
        <f t="shared" si="1"/>
        <v>1999-2000</v>
      </c>
      <c r="H58" s="3" t="str">
        <f t="shared" si="2"/>
        <v>kuali.atp.FA1999-2000</v>
      </c>
      <c r="I58" s="3">
        <v>19980716</v>
      </c>
      <c r="J58" s="1" t="str">
        <f t="shared" si="3"/>
        <v/>
      </c>
      <c r="L58" s="3" t="str">
        <f t="shared" si="4"/>
        <v/>
      </c>
      <c r="M58" s="3" t="str">
        <f t="shared" si="5"/>
        <v/>
      </c>
      <c r="N58" s="3" t="str">
        <f t="shared" si="6"/>
        <v/>
      </c>
      <c r="O58" s="3">
        <v>200905</v>
      </c>
      <c r="P58" s="3">
        <v>19980612</v>
      </c>
      <c r="S58" s="2">
        <v>3</v>
      </c>
      <c r="T58" s="2">
        <v>3</v>
      </c>
      <c r="U58" s="1" t="s">
        <v>43</v>
      </c>
      <c r="V58" s="27" t="b">
        <f t="shared" si="7"/>
        <v>1</v>
      </c>
      <c r="W58" s="27" t="b">
        <f t="shared" si="8"/>
        <v>1</v>
      </c>
      <c r="X58" s="28" t="str">
        <f t="shared" si="9"/>
        <v>kuali.resultComponent.grade.letter kuali.resultComponent.grade.passFail</v>
      </c>
      <c r="Z58" s="3">
        <v>19980716</v>
      </c>
      <c r="AA58" s="1" t="s">
        <v>237</v>
      </c>
      <c r="AB58" s="1" t="s">
        <v>238</v>
      </c>
      <c r="AC58" s="3">
        <v>19980716</v>
      </c>
      <c r="AD58" s="1" t="s">
        <v>46</v>
      </c>
      <c r="AF58" s="1" t="s">
        <v>47</v>
      </c>
      <c r="AI58" s="1" t="s">
        <v>48</v>
      </c>
      <c r="AJ58" s="1" t="s">
        <v>48</v>
      </c>
      <c r="AN58" s="3">
        <v>1</v>
      </c>
      <c r="AP58" s="3">
        <v>0</v>
      </c>
      <c r="AQ58" s="3">
        <v>0</v>
      </c>
      <c r="AR58" s="3">
        <v>0</v>
      </c>
      <c r="AS58" s="3">
        <v>0</v>
      </c>
      <c r="AU58" s="3">
        <v>20050309</v>
      </c>
      <c r="AV58" s="3">
        <v>0</v>
      </c>
      <c r="AX58" s="3">
        <v>19980716</v>
      </c>
      <c r="AZ58" s="3">
        <v>19980716</v>
      </c>
      <c r="BA58" s="1" t="s">
        <v>179</v>
      </c>
      <c r="BB58" s="21" t="s">
        <v>2390</v>
      </c>
      <c r="BC58" s="17">
        <f>VLOOKUP(SUBSTITUTE(BB58," ",""),Organizations!$1:$1048576,2,0)</f>
        <v>65</v>
      </c>
      <c r="BD58" s="1" t="s">
        <v>51</v>
      </c>
      <c r="BG58" t="s">
        <v>1613</v>
      </c>
    </row>
    <row r="59" spans="1:59" ht="24">
      <c r="A59" s="1" t="s">
        <v>239</v>
      </c>
      <c r="B59" s="1" t="s">
        <v>2070</v>
      </c>
      <c r="C59" s="1" t="s">
        <v>2089</v>
      </c>
      <c r="D59" s="1" t="s">
        <v>2034</v>
      </c>
      <c r="E59" s="3">
        <v>199908</v>
      </c>
      <c r="F59" s="3" t="str">
        <f t="shared" si="0"/>
        <v>FA</v>
      </c>
      <c r="G59" s="3" t="str">
        <f t="shared" si="1"/>
        <v>1999-2000</v>
      </c>
      <c r="H59" s="3" t="str">
        <f t="shared" si="2"/>
        <v>kuali.atp.FA1999-2000</v>
      </c>
      <c r="I59" s="3">
        <v>19980818</v>
      </c>
      <c r="J59" s="1" t="str">
        <f t="shared" si="3"/>
        <v/>
      </c>
      <c r="L59" s="3" t="str">
        <f t="shared" si="4"/>
        <v/>
      </c>
      <c r="M59" s="3" t="str">
        <f t="shared" si="5"/>
        <v/>
      </c>
      <c r="N59" s="3" t="str">
        <f t="shared" si="6"/>
        <v/>
      </c>
      <c r="O59" s="3">
        <v>200908</v>
      </c>
      <c r="P59" s="3">
        <v>19980612</v>
      </c>
      <c r="S59" s="2">
        <v>1</v>
      </c>
      <c r="T59" s="2">
        <v>4</v>
      </c>
      <c r="U59" s="1" t="s">
        <v>43</v>
      </c>
      <c r="V59" s="27" t="b">
        <f t="shared" si="7"/>
        <v>1</v>
      </c>
      <c r="W59" s="27" t="b">
        <f t="shared" si="8"/>
        <v>1</v>
      </c>
      <c r="X59" s="28" t="str">
        <f t="shared" si="9"/>
        <v>kuali.resultComponent.grade.letter kuali.resultComponent.grade.passFail</v>
      </c>
      <c r="Z59" s="3">
        <v>19980818</v>
      </c>
      <c r="AA59" s="1" t="s">
        <v>240</v>
      </c>
      <c r="AB59" s="1" t="s">
        <v>241</v>
      </c>
      <c r="AC59" s="3">
        <v>19980818</v>
      </c>
      <c r="AD59" s="1" t="s">
        <v>46</v>
      </c>
      <c r="AF59" s="1" t="s">
        <v>47</v>
      </c>
      <c r="AI59" s="1" t="s">
        <v>48</v>
      </c>
      <c r="AJ59" s="1" t="s">
        <v>48</v>
      </c>
      <c r="AM59" s="1" t="s">
        <v>66</v>
      </c>
      <c r="AN59" s="3">
        <v>1</v>
      </c>
      <c r="AP59" s="3">
        <v>0</v>
      </c>
      <c r="AQ59" s="3">
        <v>0</v>
      </c>
      <c r="AR59" s="3">
        <v>0</v>
      </c>
      <c r="AS59" s="3">
        <v>0</v>
      </c>
      <c r="AU59" s="3">
        <v>20050309</v>
      </c>
      <c r="AV59" s="3">
        <v>99</v>
      </c>
      <c r="AX59" s="3">
        <v>19980818</v>
      </c>
      <c r="AZ59" s="3">
        <v>19980818</v>
      </c>
      <c r="BA59" s="1" t="s">
        <v>179</v>
      </c>
      <c r="BB59" s="21" t="s">
        <v>2390</v>
      </c>
      <c r="BC59" s="17">
        <f>VLOOKUP(SUBSTITUTE(BB59," ",""),Organizations!$1:$1048576,2,0)</f>
        <v>65</v>
      </c>
      <c r="BD59" s="1" t="s">
        <v>51</v>
      </c>
      <c r="BG59" t="s">
        <v>1614</v>
      </c>
    </row>
    <row r="60" spans="1:59" ht="24">
      <c r="A60" s="1" t="s">
        <v>242</v>
      </c>
      <c r="B60" s="1" t="s">
        <v>2070</v>
      </c>
      <c r="C60" s="1" t="s">
        <v>2090</v>
      </c>
      <c r="D60" s="1" t="s">
        <v>2034</v>
      </c>
      <c r="E60" s="3">
        <v>199908</v>
      </c>
      <c r="F60" s="3" t="str">
        <f t="shared" si="0"/>
        <v>FA</v>
      </c>
      <c r="G60" s="3" t="str">
        <f t="shared" si="1"/>
        <v>1999-2000</v>
      </c>
      <c r="H60" s="3" t="str">
        <f t="shared" si="2"/>
        <v>kuali.atp.FA1999-2000</v>
      </c>
      <c r="I60" s="3">
        <v>19980716</v>
      </c>
      <c r="J60" s="1" t="str">
        <f t="shared" si="3"/>
        <v/>
      </c>
      <c r="L60" s="3" t="str">
        <f t="shared" si="4"/>
        <v/>
      </c>
      <c r="M60" s="3" t="str">
        <f t="shared" si="5"/>
        <v/>
      </c>
      <c r="N60" s="3" t="str">
        <f t="shared" si="6"/>
        <v/>
      </c>
      <c r="O60" s="3">
        <v>200908</v>
      </c>
      <c r="P60" s="3">
        <v>19980612</v>
      </c>
      <c r="S60" s="2">
        <v>3</v>
      </c>
      <c r="T60" s="2">
        <v>3</v>
      </c>
      <c r="U60" s="1" t="s">
        <v>43</v>
      </c>
      <c r="V60" s="27" t="b">
        <f t="shared" si="7"/>
        <v>1</v>
      </c>
      <c r="W60" s="27" t="b">
        <f t="shared" si="8"/>
        <v>1</v>
      </c>
      <c r="X60" s="28" t="str">
        <f t="shared" si="9"/>
        <v>kuali.resultComponent.grade.letter kuali.resultComponent.grade.passFail</v>
      </c>
      <c r="Z60" s="3">
        <v>19980716</v>
      </c>
      <c r="AA60" s="1" t="s">
        <v>243</v>
      </c>
      <c r="AB60" s="1" t="s">
        <v>244</v>
      </c>
      <c r="AC60" s="3">
        <v>19980716</v>
      </c>
      <c r="AD60" s="1" t="s">
        <v>46</v>
      </c>
      <c r="AF60" s="1" t="s">
        <v>47</v>
      </c>
      <c r="AI60" s="1" t="s">
        <v>48</v>
      </c>
      <c r="AJ60" s="1" t="s">
        <v>48</v>
      </c>
      <c r="AN60" s="3">
        <v>1</v>
      </c>
      <c r="AP60" s="3">
        <v>0</v>
      </c>
      <c r="AQ60" s="3">
        <v>0</v>
      </c>
      <c r="AR60" s="3">
        <v>0</v>
      </c>
      <c r="AS60" s="3">
        <v>0</v>
      </c>
      <c r="AU60" s="3">
        <v>20050309</v>
      </c>
      <c r="AV60" s="3">
        <v>0</v>
      </c>
      <c r="AX60" s="3">
        <v>19980716</v>
      </c>
      <c r="AZ60" s="3">
        <v>19980716</v>
      </c>
      <c r="BA60" s="1" t="s">
        <v>179</v>
      </c>
      <c r="BB60" s="21" t="s">
        <v>2390</v>
      </c>
      <c r="BC60" s="17">
        <f>VLOOKUP(SUBSTITUTE(BB60," ",""),Organizations!$1:$1048576,2,0)</f>
        <v>65</v>
      </c>
      <c r="BD60" s="1" t="s">
        <v>51</v>
      </c>
      <c r="BG60" t="s">
        <v>1615</v>
      </c>
    </row>
    <row r="61" spans="1:59" ht="24">
      <c r="A61" s="1" t="s">
        <v>245</v>
      </c>
      <c r="B61" s="1" t="s">
        <v>2070</v>
      </c>
      <c r="C61" s="1" t="s">
        <v>2091</v>
      </c>
      <c r="D61" s="1" t="s">
        <v>2034</v>
      </c>
      <c r="E61" s="3">
        <v>199908</v>
      </c>
      <c r="F61" s="3" t="str">
        <f t="shared" si="0"/>
        <v>FA</v>
      </c>
      <c r="G61" s="3" t="str">
        <f t="shared" si="1"/>
        <v>1999-2000</v>
      </c>
      <c r="H61" s="3" t="str">
        <f t="shared" si="2"/>
        <v>kuali.atp.FA1999-2000</v>
      </c>
      <c r="I61" s="3">
        <v>19980716</v>
      </c>
      <c r="J61" s="1" t="str">
        <f t="shared" si="3"/>
        <v/>
      </c>
      <c r="L61" s="3" t="str">
        <f t="shared" si="4"/>
        <v/>
      </c>
      <c r="M61" s="3" t="str">
        <f t="shared" si="5"/>
        <v/>
      </c>
      <c r="N61" s="3" t="str">
        <f t="shared" si="6"/>
        <v/>
      </c>
      <c r="O61" s="3">
        <v>200908</v>
      </c>
      <c r="P61" s="3">
        <v>19980612</v>
      </c>
      <c r="S61" s="2">
        <v>4</v>
      </c>
      <c r="T61" s="2">
        <v>4</v>
      </c>
      <c r="U61" s="1" t="s">
        <v>246</v>
      </c>
      <c r="V61" s="27" t="str">
        <f t="shared" si="7"/>
        <v/>
      </c>
      <c r="W61" s="27" t="b">
        <f t="shared" si="8"/>
        <v>1</v>
      </c>
      <c r="X61" s="28" t="str">
        <f t="shared" si="9"/>
        <v>kuali.resultComponent.grade.letter kuali.resultComponent.grade.passFail</v>
      </c>
      <c r="Z61" s="3">
        <v>19980716</v>
      </c>
      <c r="AA61" s="1" t="s">
        <v>247</v>
      </c>
      <c r="AB61" s="1" t="s">
        <v>248</v>
      </c>
      <c r="AC61" s="3">
        <v>19980716</v>
      </c>
      <c r="AD61" s="1" t="s">
        <v>46</v>
      </c>
      <c r="AF61" s="1" t="s">
        <v>47</v>
      </c>
      <c r="AI61" s="1" t="s">
        <v>48</v>
      </c>
      <c r="AJ61" s="1" t="s">
        <v>48</v>
      </c>
      <c r="AN61" s="3">
        <v>1</v>
      </c>
      <c r="AP61" s="3">
        <v>0</v>
      </c>
      <c r="AQ61" s="3">
        <v>0</v>
      </c>
      <c r="AR61" s="3">
        <v>0</v>
      </c>
      <c r="AS61" s="3">
        <v>0</v>
      </c>
      <c r="AU61" s="3">
        <v>20100409</v>
      </c>
      <c r="AV61" s="3">
        <v>0</v>
      </c>
      <c r="AX61" s="3">
        <v>19980716</v>
      </c>
      <c r="AZ61" s="3">
        <v>19980716</v>
      </c>
      <c r="BA61" s="1" t="s">
        <v>179</v>
      </c>
      <c r="BB61" s="21" t="s">
        <v>2390</v>
      </c>
      <c r="BC61" s="17">
        <f>VLOOKUP(SUBSTITUTE(BB61," ",""),Organizations!$1:$1048576,2,0)</f>
        <v>65</v>
      </c>
      <c r="BD61" s="1" t="s">
        <v>51</v>
      </c>
      <c r="BG61" t="s">
        <v>1616</v>
      </c>
    </row>
    <row r="62" spans="1:59" ht="24">
      <c r="A62" s="1" t="s">
        <v>249</v>
      </c>
      <c r="B62" s="1" t="s">
        <v>2070</v>
      </c>
      <c r="C62" s="1" t="s">
        <v>2092</v>
      </c>
      <c r="D62" s="1" t="s">
        <v>2034</v>
      </c>
      <c r="E62" s="3">
        <v>199908</v>
      </c>
      <c r="F62" s="3" t="str">
        <f t="shared" si="0"/>
        <v>FA</v>
      </c>
      <c r="G62" s="3" t="str">
        <f t="shared" si="1"/>
        <v>1999-2000</v>
      </c>
      <c r="H62" s="3" t="str">
        <f t="shared" si="2"/>
        <v>kuali.atp.FA1999-2000</v>
      </c>
      <c r="I62" s="3">
        <v>19980717</v>
      </c>
      <c r="J62" s="1" t="str">
        <f t="shared" si="3"/>
        <v/>
      </c>
      <c r="L62" s="3" t="str">
        <f t="shared" si="4"/>
        <v/>
      </c>
      <c r="M62" s="3" t="str">
        <f t="shared" si="5"/>
        <v/>
      </c>
      <c r="N62" s="3" t="str">
        <f t="shared" si="6"/>
        <v/>
      </c>
      <c r="O62" s="3">
        <v>200808</v>
      </c>
      <c r="P62" s="3">
        <v>19980612</v>
      </c>
      <c r="S62" s="2">
        <v>2</v>
      </c>
      <c r="T62" s="2">
        <v>2</v>
      </c>
      <c r="U62" s="1" t="s">
        <v>43</v>
      </c>
      <c r="V62" s="27" t="b">
        <f t="shared" si="7"/>
        <v>1</v>
      </c>
      <c r="W62" s="27" t="b">
        <f t="shared" si="8"/>
        <v>1</v>
      </c>
      <c r="X62" s="28" t="str">
        <f t="shared" si="9"/>
        <v>kuali.resultComponent.grade.letter kuali.resultComponent.grade.passFail</v>
      </c>
      <c r="Z62" s="3">
        <v>19980717</v>
      </c>
      <c r="AA62" s="1" t="s">
        <v>250</v>
      </c>
      <c r="AB62" s="1" t="s">
        <v>251</v>
      </c>
      <c r="AC62" s="3">
        <v>19980717</v>
      </c>
      <c r="AD62" s="1" t="s">
        <v>46</v>
      </c>
      <c r="AF62" s="1" t="s">
        <v>47</v>
      </c>
      <c r="AI62" s="1" t="s">
        <v>48</v>
      </c>
      <c r="AJ62" s="1" t="s">
        <v>48</v>
      </c>
      <c r="AN62" s="3">
        <v>1</v>
      </c>
      <c r="AP62" s="3">
        <v>0</v>
      </c>
      <c r="AQ62" s="3">
        <v>0</v>
      </c>
      <c r="AR62" s="3">
        <v>0</v>
      </c>
      <c r="AS62" s="3">
        <v>0</v>
      </c>
      <c r="AU62" s="3">
        <v>19990115</v>
      </c>
      <c r="AV62" s="3">
        <v>0</v>
      </c>
      <c r="AX62" s="3">
        <v>19980717</v>
      </c>
      <c r="AZ62" s="3">
        <v>19980717</v>
      </c>
      <c r="BA62" s="1" t="s">
        <v>179</v>
      </c>
      <c r="BB62" s="21" t="s">
        <v>2390</v>
      </c>
      <c r="BC62" s="17">
        <f>VLOOKUP(SUBSTITUTE(BB62," ",""),Organizations!$1:$1048576,2,0)</f>
        <v>65</v>
      </c>
      <c r="BD62" s="1" t="s">
        <v>51</v>
      </c>
      <c r="BG62" t="s">
        <v>1617</v>
      </c>
    </row>
    <row r="63" spans="1:59" ht="24">
      <c r="A63" s="1" t="s">
        <v>252</v>
      </c>
      <c r="B63" s="1" t="s">
        <v>2070</v>
      </c>
      <c r="C63" s="1" t="s">
        <v>2093</v>
      </c>
      <c r="D63" s="1" t="s">
        <v>2034</v>
      </c>
      <c r="E63" s="3">
        <v>199908</v>
      </c>
      <c r="F63" s="3" t="str">
        <f t="shared" si="0"/>
        <v>FA</v>
      </c>
      <c r="G63" s="3" t="str">
        <f t="shared" si="1"/>
        <v>1999-2000</v>
      </c>
      <c r="H63" s="3" t="str">
        <f t="shared" si="2"/>
        <v>kuali.atp.FA1999-2000</v>
      </c>
      <c r="I63" s="3">
        <v>19980717</v>
      </c>
      <c r="J63" s="1" t="str">
        <f t="shared" si="3"/>
        <v/>
      </c>
      <c r="L63" s="3" t="str">
        <f t="shared" si="4"/>
        <v/>
      </c>
      <c r="M63" s="3" t="str">
        <f t="shared" si="5"/>
        <v/>
      </c>
      <c r="N63" s="3" t="str">
        <f t="shared" si="6"/>
        <v/>
      </c>
      <c r="O63" s="3">
        <v>200901</v>
      </c>
      <c r="P63" s="3">
        <v>19980612</v>
      </c>
      <c r="S63" s="2">
        <v>3</v>
      </c>
      <c r="T63" s="2">
        <v>3</v>
      </c>
      <c r="U63" s="1" t="s">
        <v>43</v>
      </c>
      <c r="V63" s="27" t="b">
        <f t="shared" si="7"/>
        <v>1</v>
      </c>
      <c r="W63" s="27" t="b">
        <f t="shared" si="8"/>
        <v>1</v>
      </c>
      <c r="X63" s="28" t="str">
        <f t="shared" si="9"/>
        <v>kuali.resultComponent.grade.letter kuali.resultComponent.grade.passFail</v>
      </c>
      <c r="Z63" s="3">
        <v>19980717</v>
      </c>
      <c r="AA63" s="1" t="s">
        <v>253</v>
      </c>
      <c r="AB63" s="1" t="s">
        <v>254</v>
      </c>
      <c r="AC63" s="3">
        <v>19980717</v>
      </c>
      <c r="AD63" s="1" t="s">
        <v>46</v>
      </c>
      <c r="AF63" s="1" t="s">
        <v>47</v>
      </c>
      <c r="AI63" s="1" t="s">
        <v>48</v>
      </c>
      <c r="AJ63" s="1" t="s">
        <v>48</v>
      </c>
      <c r="AN63" s="3">
        <v>1</v>
      </c>
      <c r="AP63" s="3">
        <v>0</v>
      </c>
      <c r="AQ63" s="3">
        <v>0</v>
      </c>
      <c r="AR63" s="3">
        <v>0</v>
      </c>
      <c r="AS63" s="3">
        <v>0</v>
      </c>
      <c r="AU63" s="3">
        <v>20050328</v>
      </c>
      <c r="AV63" s="3">
        <v>0</v>
      </c>
      <c r="AX63" s="3">
        <v>19980717</v>
      </c>
      <c r="AZ63" s="3">
        <v>19980717</v>
      </c>
      <c r="BA63" s="1" t="s">
        <v>179</v>
      </c>
      <c r="BB63" s="21" t="s">
        <v>2390</v>
      </c>
      <c r="BC63" s="17">
        <f>VLOOKUP(SUBSTITUTE(BB63," ",""),Organizations!$1:$1048576,2,0)</f>
        <v>65</v>
      </c>
      <c r="BD63" s="1" t="s">
        <v>51</v>
      </c>
      <c r="BG63" t="s">
        <v>1618</v>
      </c>
    </row>
    <row r="64" spans="1:59" ht="24">
      <c r="A64" s="1" t="s">
        <v>255</v>
      </c>
      <c r="B64" s="1" t="s">
        <v>2070</v>
      </c>
      <c r="C64" s="1" t="s">
        <v>2094</v>
      </c>
      <c r="D64" s="1" t="s">
        <v>2034</v>
      </c>
      <c r="E64" s="3">
        <v>199908</v>
      </c>
      <c r="F64" s="3" t="str">
        <f t="shared" si="0"/>
        <v>FA</v>
      </c>
      <c r="G64" s="3" t="str">
        <f t="shared" si="1"/>
        <v>1999-2000</v>
      </c>
      <c r="H64" s="3" t="str">
        <f t="shared" si="2"/>
        <v>kuali.atp.FA1999-2000</v>
      </c>
      <c r="I64" s="3">
        <v>19990115</v>
      </c>
      <c r="J64" s="1" t="str">
        <f t="shared" si="3"/>
        <v/>
      </c>
      <c r="L64" s="3" t="str">
        <f t="shared" si="4"/>
        <v/>
      </c>
      <c r="M64" s="3" t="str">
        <f t="shared" si="5"/>
        <v/>
      </c>
      <c r="N64" s="3" t="str">
        <f t="shared" si="6"/>
        <v/>
      </c>
      <c r="O64" s="3">
        <v>200508</v>
      </c>
      <c r="P64" s="3">
        <v>19980612</v>
      </c>
      <c r="S64" s="2">
        <v>3</v>
      </c>
      <c r="T64" s="2">
        <v>3</v>
      </c>
      <c r="U64" s="1" t="s">
        <v>43</v>
      </c>
      <c r="V64" s="27" t="b">
        <f t="shared" si="7"/>
        <v>1</v>
      </c>
      <c r="W64" s="27" t="b">
        <f t="shared" si="8"/>
        <v>1</v>
      </c>
      <c r="X64" s="28" t="str">
        <f t="shared" si="9"/>
        <v>kuali.resultComponent.grade.letter kuali.resultComponent.grade.passFail</v>
      </c>
      <c r="Z64" s="3">
        <v>19990115</v>
      </c>
      <c r="AA64" s="1" t="s">
        <v>256</v>
      </c>
      <c r="AB64" s="1" t="s">
        <v>257</v>
      </c>
      <c r="AC64" s="3">
        <v>19990115</v>
      </c>
      <c r="AD64" s="1" t="s">
        <v>46</v>
      </c>
      <c r="AF64" s="1" t="s">
        <v>47</v>
      </c>
      <c r="AI64" s="1" t="s">
        <v>48</v>
      </c>
      <c r="AJ64" s="1" t="s">
        <v>48</v>
      </c>
      <c r="AN64" s="3">
        <v>1</v>
      </c>
      <c r="AP64" s="3">
        <v>0</v>
      </c>
      <c r="AQ64" s="3">
        <v>0</v>
      </c>
      <c r="AR64" s="3">
        <v>0</v>
      </c>
      <c r="AS64" s="3">
        <v>0</v>
      </c>
      <c r="AT64" s="1" t="s">
        <v>71</v>
      </c>
      <c r="AU64" s="3">
        <v>20050328</v>
      </c>
      <c r="AV64" s="3">
        <v>0</v>
      </c>
      <c r="AX64" s="3">
        <v>19990115</v>
      </c>
      <c r="AZ64" s="3">
        <v>19990115</v>
      </c>
      <c r="BA64" s="1" t="s">
        <v>179</v>
      </c>
      <c r="BB64" s="21" t="s">
        <v>2390</v>
      </c>
      <c r="BC64" s="17">
        <f>VLOOKUP(SUBSTITUTE(BB64," ",""),Organizations!$1:$1048576,2,0)</f>
        <v>65</v>
      </c>
      <c r="BD64" s="1" t="s">
        <v>51</v>
      </c>
      <c r="BG64" t="s">
        <v>1619</v>
      </c>
    </row>
    <row r="65" spans="1:59" ht="24">
      <c r="A65" s="1" t="s">
        <v>258</v>
      </c>
      <c r="B65" s="1" t="s">
        <v>2070</v>
      </c>
      <c r="C65" s="1" t="s">
        <v>2095</v>
      </c>
      <c r="D65" s="1" t="s">
        <v>2034</v>
      </c>
      <c r="E65" s="3">
        <v>199908</v>
      </c>
      <c r="F65" s="3" t="str">
        <f t="shared" si="0"/>
        <v>FA</v>
      </c>
      <c r="G65" s="3" t="str">
        <f t="shared" si="1"/>
        <v>1999-2000</v>
      </c>
      <c r="H65" s="3" t="str">
        <f t="shared" si="2"/>
        <v>kuali.atp.FA1999-2000</v>
      </c>
      <c r="I65" s="3">
        <v>19980717</v>
      </c>
      <c r="J65" s="1" t="str">
        <f t="shared" si="3"/>
        <v/>
      </c>
      <c r="L65" s="3" t="str">
        <f t="shared" si="4"/>
        <v/>
      </c>
      <c r="M65" s="3" t="str">
        <f t="shared" si="5"/>
        <v/>
      </c>
      <c r="N65" s="3" t="str">
        <f t="shared" si="6"/>
        <v/>
      </c>
      <c r="O65" s="3">
        <v>200908</v>
      </c>
      <c r="P65" s="3">
        <v>19980612</v>
      </c>
      <c r="S65" s="2">
        <v>3</v>
      </c>
      <c r="T65" s="2">
        <v>3</v>
      </c>
      <c r="U65" s="1" t="s">
        <v>43</v>
      </c>
      <c r="V65" s="27" t="b">
        <f t="shared" si="7"/>
        <v>1</v>
      </c>
      <c r="W65" s="27" t="b">
        <f t="shared" si="8"/>
        <v>1</v>
      </c>
      <c r="X65" s="28" t="str">
        <f t="shared" si="9"/>
        <v>kuali.resultComponent.grade.letter kuali.resultComponent.grade.passFail</v>
      </c>
      <c r="Z65" s="3">
        <v>19980717</v>
      </c>
      <c r="AA65" s="1" t="s">
        <v>259</v>
      </c>
      <c r="AB65" s="1" t="s">
        <v>260</v>
      </c>
      <c r="AC65" s="3">
        <v>19980717</v>
      </c>
      <c r="AD65" s="1" t="s">
        <v>46</v>
      </c>
      <c r="AF65" s="1" t="s">
        <v>47</v>
      </c>
      <c r="AI65" s="1" t="s">
        <v>48</v>
      </c>
      <c r="AJ65" s="1" t="s">
        <v>48</v>
      </c>
      <c r="AN65" s="3">
        <v>1</v>
      </c>
      <c r="AP65" s="3">
        <v>0</v>
      </c>
      <c r="AQ65" s="3">
        <v>0</v>
      </c>
      <c r="AR65" s="3">
        <v>0</v>
      </c>
      <c r="AS65" s="3">
        <v>0</v>
      </c>
      <c r="AU65" s="3">
        <v>20050328</v>
      </c>
      <c r="AV65" s="3">
        <v>0</v>
      </c>
      <c r="AX65" s="3">
        <v>19980717</v>
      </c>
      <c r="AZ65" s="3">
        <v>19980717</v>
      </c>
      <c r="BA65" s="1" t="s">
        <v>179</v>
      </c>
      <c r="BB65" s="21" t="s">
        <v>2390</v>
      </c>
      <c r="BC65" s="17">
        <f>VLOOKUP(SUBSTITUTE(BB65," ",""),Organizations!$1:$1048576,2,0)</f>
        <v>65</v>
      </c>
      <c r="BD65" s="1" t="s">
        <v>51</v>
      </c>
      <c r="BG65" t="s">
        <v>1620</v>
      </c>
    </row>
    <row r="66" spans="1:59" ht="24">
      <c r="A66" s="1" t="s">
        <v>261</v>
      </c>
      <c r="B66" s="1" t="s">
        <v>2070</v>
      </c>
      <c r="C66" s="1" t="s">
        <v>2096</v>
      </c>
      <c r="D66" s="1" t="s">
        <v>2034</v>
      </c>
      <c r="E66" s="3">
        <v>199908</v>
      </c>
      <c r="F66" s="3" t="str">
        <f t="shared" ref="F66:F129" si="10">IF(RIGHT(E66,2)="01","SP",IF(RIGHT(E66,2)="05","SU",IF(RIGHT(E66,2)="08","FA",IF(RIGHT(E66,2)="12","WI","ERROR"))))</f>
        <v>FA</v>
      </c>
      <c r="G66" s="3" t="str">
        <f t="shared" ref="G66:G129" si="11">IF(E66&lt;199000,"1990-1991",IF(OR(RIGHT(E66,2)="01",RIGHT(E66,2)="05"),LEFT(E66,4)-1&amp;"-"&amp;LEFT(E66,4),LEFT(E66,4)&amp;"-"&amp;LEFT(E66,4)+1))</f>
        <v>1999-2000</v>
      </c>
      <c r="H66" s="3" t="str">
        <f t="shared" ref="H66:H129" si="12">"kuali.atp."&amp;F66&amp;G66</f>
        <v>kuali.atp.FA1999-2000</v>
      </c>
      <c r="I66" s="3">
        <v>19980717</v>
      </c>
      <c r="J66" s="1" t="str">
        <f t="shared" ref="J66:J129" si="13">IF(ISBLANK(K66),"",IF(E66&gt;K66,"BAD",""))</f>
        <v/>
      </c>
      <c r="L66" s="3" t="str">
        <f t="shared" ref="L66:L129" si="14">IF(ISBLANK(K66),"",IF(RIGHT(K66,2)="01","SP",IF(RIGHT(K66,2)="05","SU",IF(RIGHT(K66,2)="08","FA",IF(RIGHT(K66,2)="12","WI","ERROR")))))</f>
        <v/>
      </c>
      <c r="M66" s="3" t="str">
        <f t="shared" ref="M66:M129" si="15">IF(ISBLANK(K66),"",IF(K66&lt;199000,"1990-1991",IF(OR(RIGHT(K66,2)="01",RIGHT(K66,2)="05"),LEFT(K66,4)-1&amp;"-"&amp;LEFT(K66,4),LEFT(K66,4)&amp;"-"&amp;LEFT(K66,4)+1)))</f>
        <v/>
      </c>
      <c r="N66" s="3" t="str">
        <f t="shared" ref="N66:N129" si="16">IF(ISBLANK(K66),"","kuali.atp."&amp;L66&amp;M66)</f>
        <v/>
      </c>
      <c r="O66" s="3">
        <v>200908</v>
      </c>
      <c r="P66" s="3">
        <v>19980612</v>
      </c>
      <c r="S66" s="2">
        <v>3</v>
      </c>
      <c r="T66" s="2">
        <v>3</v>
      </c>
      <c r="U66" s="1" t="s">
        <v>43</v>
      </c>
      <c r="V66" s="27" t="b">
        <f t="shared" si="7"/>
        <v>1</v>
      </c>
      <c r="W66" s="27" t="b">
        <f t="shared" si="8"/>
        <v>1</v>
      </c>
      <c r="X66" s="28" t="str">
        <f t="shared" si="9"/>
        <v>kuali.resultComponent.grade.letter kuali.resultComponent.grade.passFail</v>
      </c>
      <c r="Z66" s="3">
        <v>19980717</v>
      </c>
      <c r="AA66" s="1" t="s">
        <v>262</v>
      </c>
      <c r="AB66" s="1" t="s">
        <v>263</v>
      </c>
      <c r="AC66" s="3">
        <v>19980717</v>
      </c>
      <c r="AD66" s="1" t="s">
        <v>46</v>
      </c>
      <c r="AF66" s="1" t="s">
        <v>47</v>
      </c>
      <c r="AI66" s="1" t="s">
        <v>48</v>
      </c>
      <c r="AJ66" s="1" t="s">
        <v>48</v>
      </c>
      <c r="AN66" s="3">
        <v>1</v>
      </c>
      <c r="AP66" s="3">
        <v>0</v>
      </c>
      <c r="AQ66" s="3">
        <v>0</v>
      </c>
      <c r="AR66" s="3">
        <v>0</v>
      </c>
      <c r="AS66" s="3">
        <v>0</v>
      </c>
      <c r="AU66" s="3">
        <v>20090922</v>
      </c>
      <c r="AV66" s="3">
        <v>0</v>
      </c>
      <c r="AX66" s="3">
        <v>19980717</v>
      </c>
      <c r="AZ66" s="3">
        <v>19980717</v>
      </c>
      <c r="BA66" s="1" t="s">
        <v>179</v>
      </c>
      <c r="BB66" s="21" t="s">
        <v>2390</v>
      </c>
      <c r="BC66" s="17">
        <f>VLOOKUP(SUBSTITUTE(BB66," ",""),Organizations!$1:$1048576,2,0)</f>
        <v>65</v>
      </c>
      <c r="BD66" s="1" t="s">
        <v>51</v>
      </c>
      <c r="BG66" t="s">
        <v>1621</v>
      </c>
    </row>
    <row r="67" spans="1:59" ht="24">
      <c r="A67" s="1" t="s">
        <v>264</v>
      </c>
      <c r="B67" s="1" t="s">
        <v>2070</v>
      </c>
      <c r="C67" s="1" t="s">
        <v>2097</v>
      </c>
      <c r="D67" s="1" t="s">
        <v>2098</v>
      </c>
      <c r="E67" s="3">
        <v>200008</v>
      </c>
      <c r="F67" s="3" t="str">
        <f t="shared" si="10"/>
        <v>FA</v>
      </c>
      <c r="G67" s="3" t="str">
        <f t="shared" si="11"/>
        <v>2000-2001</v>
      </c>
      <c r="H67" s="3" t="str">
        <f t="shared" si="12"/>
        <v>kuali.atp.FA2000-2001</v>
      </c>
      <c r="I67" s="3">
        <v>20000107</v>
      </c>
      <c r="J67" s="1" t="str">
        <f t="shared" si="13"/>
        <v/>
      </c>
      <c r="L67" s="3" t="str">
        <f t="shared" si="14"/>
        <v/>
      </c>
      <c r="M67" s="3" t="str">
        <f t="shared" si="15"/>
        <v/>
      </c>
      <c r="N67" s="3" t="str">
        <f t="shared" si="16"/>
        <v/>
      </c>
      <c r="O67" s="3">
        <v>200908</v>
      </c>
      <c r="P67" s="3">
        <v>19980612</v>
      </c>
      <c r="R67" s="3">
        <v>20000107</v>
      </c>
      <c r="S67" s="2">
        <v>1</v>
      </c>
      <c r="T67" s="2">
        <v>1</v>
      </c>
      <c r="U67" s="1" t="s">
        <v>126</v>
      </c>
      <c r="V67" s="27" t="str">
        <f t="shared" ref="V67:V130" si="17">IF(ISERROR(FIND("A",U67)),"",TRUE)</f>
        <v/>
      </c>
      <c r="W67" s="27" t="str">
        <f t="shared" ref="W67:W130" si="18">IF(ISERROR(FIND("P",U67)),"",TRUE)</f>
        <v/>
      </c>
      <c r="X67" s="28" t="str">
        <f t="shared" ref="X67:X130" si="19">IF(OR(U67="R",U67="RA"),"kuali.resultComponent.grade.letter",IF(OR(U67="RP",U67="RPA"),"kuali.resultComponent.grade.letter kuali.resultComponent.grade.passFail",IF(U67="S","kuali.resultComponent.grade.satisfactory","")))</f>
        <v>kuali.resultComponent.grade.letter</v>
      </c>
      <c r="Z67" s="3">
        <v>19990115</v>
      </c>
      <c r="AA67" s="1" t="s">
        <v>265</v>
      </c>
      <c r="AB67" s="1" t="s">
        <v>266</v>
      </c>
      <c r="AC67" s="3">
        <v>19990115</v>
      </c>
      <c r="AD67" s="1" t="s">
        <v>46</v>
      </c>
      <c r="AF67" s="1" t="s">
        <v>47</v>
      </c>
      <c r="AI67" s="1" t="s">
        <v>48</v>
      </c>
      <c r="AJ67" s="1" t="s">
        <v>48</v>
      </c>
      <c r="AN67" s="3">
        <v>1</v>
      </c>
      <c r="AP67" s="3">
        <v>0</v>
      </c>
      <c r="AQ67" s="3">
        <v>0</v>
      </c>
      <c r="AR67" s="3">
        <v>0</v>
      </c>
      <c r="AS67" s="3">
        <v>0</v>
      </c>
      <c r="AU67" s="3">
        <v>19990115</v>
      </c>
      <c r="AV67" s="3">
        <v>0</v>
      </c>
      <c r="AX67" s="3">
        <v>19990115</v>
      </c>
      <c r="AZ67" s="3">
        <v>19990115</v>
      </c>
      <c r="BA67" s="1" t="s">
        <v>179</v>
      </c>
      <c r="BB67" s="21" t="s">
        <v>2390</v>
      </c>
      <c r="BC67" s="17">
        <f>VLOOKUP(SUBSTITUTE(BB67," ",""),Organizations!$1:$1048576,2,0)</f>
        <v>65</v>
      </c>
      <c r="BD67" s="1" t="s">
        <v>51</v>
      </c>
      <c r="BG67" t="s">
        <v>1622</v>
      </c>
    </row>
    <row r="68" spans="1:59" ht="24">
      <c r="A68" s="1" t="s">
        <v>267</v>
      </c>
      <c r="B68" s="1" t="s">
        <v>2070</v>
      </c>
      <c r="C68" s="1" t="s">
        <v>2099</v>
      </c>
      <c r="D68" s="1" t="s">
        <v>2034</v>
      </c>
      <c r="E68" s="3">
        <v>199908</v>
      </c>
      <c r="F68" s="3" t="str">
        <f t="shared" si="10"/>
        <v>FA</v>
      </c>
      <c r="G68" s="3" t="str">
        <f t="shared" si="11"/>
        <v>1999-2000</v>
      </c>
      <c r="H68" s="3" t="str">
        <f t="shared" si="12"/>
        <v>kuali.atp.FA1999-2000</v>
      </c>
      <c r="I68" s="3">
        <v>19990115</v>
      </c>
      <c r="J68" s="1" t="str">
        <f t="shared" si="13"/>
        <v/>
      </c>
      <c r="L68" s="3" t="str">
        <f t="shared" si="14"/>
        <v/>
      </c>
      <c r="M68" s="3" t="str">
        <f t="shared" si="15"/>
        <v/>
      </c>
      <c r="N68" s="3" t="str">
        <f t="shared" si="16"/>
        <v/>
      </c>
      <c r="O68" s="3">
        <v>200908</v>
      </c>
      <c r="P68" s="3">
        <v>19980612</v>
      </c>
      <c r="S68" s="2">
        <v>1</v>
      </c>
      <c r="T68" s="2">
        <v>3</v>
      </c>
      <c r="U68" s="1" t="s">
        <v>43</v>
      </c>
      <c r="V68" s="27" t="b">
        <f t="shared" si="17"/>
        <v>1</v>
      </c>
      <c r="W68" s="27" t="b">
        <f t="shared" si="18"/>
        <v>1</v>
      </c>
      <c r="X68" s="28" t="str">
        <f t="shared" si="19"/>
        <v>kuali.resultComponent.grade.letter kuali.resultComponent.grade.passFail</v>
      </c>
      <c r="Z68" s="3">
        <v>19980818</v>
      </c>
      <c r="AA68" s="1" t="s">
        <v>268</v>
      </c>
      <c r="AB68" s="1" t="s">
        <v>269</v>
      </c>
      <c r="AC68" s="3">
        <v>19990115</v>
      </c>
      <c r="AD68" s="1" t="s">
        <v>46</v>
      </c>
      <c r="AF68" s="1" t="s">
        <v>47</v>
      </c>
      <c r="AI68" s="1" t="s">
        <v>48</v>
      </c>
      <c r="AJ68" s="1" t="s">
        <v>48</v>
      </c>
      <c r="AM68" s="1" t="s">
        <v>66</v>
      </c>
      <c r="AN68" s="3">
        <v>1</v>
      </c>
      <c r="AP68" s="3">
        <v>0</v>
      </c>
      <c r="AQ68" s="3">
        <v>0</v>
      </c>
      <c r="AR68" s="3">
        <v>0</v>
      </c>
      <c r="AS68" s="3">
        <v>0</v>
      </c>
      <c r="AU68" s="3">
        <v>20050328</v>
      </c>
      <c r="AV68" s="3">
        <v>99</v>
      </c>
      <c r="AX68" s="3">
        <v>19980818</v>
      </c>
      <c r="AZ68" s="3">
        <v>19980818</v>
      </c>
      <c r="BA68" s="1" t="s">
        <v>179</v>
      </c>
      <c r="BB68" s="21" t="s">
        <v>2390</v>
      </c>
      <c r="BC68" s="17">
        <f>VLOOKUP(SUBSTITUTE(BB68," ",""),Organizations!$1:$1048576,2,0)</f>
        <v>65</v>
      </c>
      <c r="BD68" s="1" t="s">
        <v>51</v>
      </c>
      <c r="BG68" t="s">
        <v>1623</v>
      </c>
    </row>
    <row r="69" spans="1:59" ht="24">
      <c r="A69" s="1" t="s">
        <v>270</v>
      </c>
      <c r="B69" s="1" t="s">
        <v>2070</v>
      </c>
      <c r="C69" s="1" t="s">
        <v>2099</v>
      </c>
      <c r="D69" s="1" t="s">
        <v>2098</v>
      </c>
      <c r="E69" s="3">
        <v>199908</v>
      </c>
      <c r="F69" s="3" t="str">
        <f t="shared" si="10"/>
        <v>FA</v>
      </c>
      <c r="G69" s="3" t="str">
        <f t="shared" si="11"/>
        <v>1999-2000</v>
      </c>
      <c r="H69" s="3" t="str">
        <f t="shared" si="12"/>
        <v>kuali.atp.FA1999-2000</v>
      </c>
      <c r="I69" s="3">
        <v>20050328</v>
      </c>
      <c r="J69" s="1" t="str">
        <f t="shared" si="13"/>
        <v/>
      </c>
      <c r="L69" s="3" t="str">
        <f t="shared" si="14"/>
        <v/>
      </c>
      <c r="M69" s="3" t="str">
        <f t="shared" si="15"/>
        <v/>
      </c>
      <c r="N69" s="3" t="str">
        <f t="shared" si="16"/>
        <v/>
      </c>
      <c r="O69" s="3">
        <v>200908</v>
      </c>
      <c r="P69" s="3">
        <v>19980612</v>
      </c>
      <c r="S69" s="2">
        <v>1</v>
      </c>
      <c r="T69" s="2">
        <v>4</v>
      </c>
      <c r="U69" s="1" t="s">
        <v>126</v>
      </c>
      <c r="V69" s="27" t="str">
        <f t="shared" si="17"/>
        <v/>
      </c>
      <c r="W69" s="27" t="str">
        <f t="shared" si="18"/>
        <v/>
      </c>
      <c r="X69" s="28" t="str">
        <f t="shared" si="19"/>
        <v>kuali.resultComponent.grade.letter</v>
      </c>
      <c r="Z69" s="3">
        <v>19990226</v>
      </c>
      <c r="AA69" s="1" t="s">
        <v>271</v>
      </c>
      <c r="AB69" s="1" t="s">
        <v>272</v>
      </c>
      <c r="AC69" s="3">
        <v>19990226</v>
      </c>
      <c r="AD69" s="1" t="s">
        <v>46</v>
      </c>
      <c r="AF69" s="1" t="s">
        <v>47</v>
      </c>
      <c r="AI69" s="1" t="s">
        <v>48</v>
      </c>
      <c r="AJ69" s="1" t="s">
        <v>48</v>
      </c>
      <c r="AN69" s="3">
        <v>1</v>
      </c>
      <c r="AP69" s="3">
        <v>0</v>
      </c>
      <c r="AQ69" s="3">
        <v>0</v>
      </c>
      <c r="AR69" s="3">
        <v>0</v>
      </c>
      <c r="AS69" s="3">
        <v>0</v>
      </c>
      <c r="AU69" s="3">
        <v>20060331</v>
      </c>
      <c r="AV69" s="3">
        <v>8</v>
      </c>
      <c r="AX69" s="3">
        <v>19990226</v>
      </c>
      <c r="AZ69" s="3">
        <v>19990226</v>
      </c>
      <c r="BA69" s="1" t="s">
        <v>179</v>
      </c>
      <c r="BB69" s="21" t="s">
        <v>2390</v>
      </c>
      <c r="BC69" s="17">
        <f>VLOOKUP(SUBSTITUTE(BB69," ",""),Organizations!$1:$1048576,2,0)</f>
        <v>65</v>
      </c>
      <c r="BD69" s="1" t="s">
        <v>51</v>
      </c>
      <c r="BG69" t="s">
        <v>1624</v>
      </c>
    </row>
    <row r="70" spans="1:59" ht="24">
      <c r="A70" s="1" t="s">
        <v>273</v>
      </c>
      <c r="B70" s="1" t="s">
        <v>2070</v>
      </c>
      <c r="C70" s="1" t="s">
        <v>2100</v>
      </c>
      <c r="D70" s="1" t="s">
        <v>2034</v>
      </c>
      <c r="E70" s="3">
        <v>200408</v>
      </c>
      <c r="F70" s="3" t="str">
        <f t="shared" si="10"/>
        <v>FA</v>
      </c>
      <c r="G70" s="3" t="str">
        <f t="shared" si="11"/>
        <v>2004-2005</v>
      </c>
      <c r="H70" s="3" t="str">
        <f t="shared" si="12"/>
        <v>kuali.atp.FA2004-2005</v>
      </c>
      <c r="I70" s="3">
        <v>20071107</v>
      </c>
      <c r="J70" s="1" t="str">
        <f t="shared" si="13"/>
        <v/>
      </c>
      <c r="L70" s="3" t="str">
        <f t="shared" si="14"/>
        <v/>
      </c>
      <c r="M70" s="3" t="str">
        <f t="shared" si="15"/>
        <v/>
      </c>
      <c r="N70" s="3" t="str">
        <f t="shared" si="16"/>
        <v/>
      </c>
      <c r="O70" s="3">
        <v>200908</v>
      </c>
      <c r="P70" s="3">
        <v>20040309</v>
      </c>
      <c r="R70" s="3">
        <v>20040312</v>
      </c>
      <c r="S70" s="2">
        <v>4</v>
      </c>
      <c r="T70" s="2">
        <v>4</v>
      </c>
      <c r="U70" s="1" t="s">
        <v>43</v>
      </c>
      <c r="V70" s="27" t="b">
        <f t="shared" si="17"/>
        <v>1</v>
      </c>
      <c r="W70" s="27" t="b">
        <f t="shared" si="18"/>
        <v>1</v>
      </c>
      <c r="X70" s="28" t="str">
        <f t="shared" si="19"/>
        <v>kuali.resultComponent.grade.letter kuali.resultComponent.grade.passFail</v>
      </c>
      <c r="Z70" s="3">
        <v>20040309</v>
      </c>
      <c r="AA70" s="1" t="s">
        <v>274</v>
      </c>
      <c r="AB70" s="1" t="s">
        <v>275</v>
      </c>
      <c r="AC70" s="3">
        <v>20071107</v>
      </c>
      <c r="AD70" s="1" t="s">
        <v>46</v>
      </c>
      <c r="AF70" s="1" t="s">
        <v>47</v>
      </c>
      <c r="AI70" s="1" t="s">
        <v>48</v>
      </c>
      <c r="AJ70" s="1" t="s">
        <v>48</v>
      </c>
      <c r="AN70" s="3">
        <v>1</v>
      </c>
      <c r="AP70" s="3">
        <v>0</v>
      </c>
      <c r="AQ70" s="3">
        <v>0</v>
      </c>
      <c r="AR70" s="3">
        <v>0</v>
      </c>
      <c r="AS70" s="3">
        <v>0</v>
      </c>
      <c r="AU70" s="3">
        <v>20080506</v>
      </c>
      <c r="AV70" s="3">
        <v>0</v>
      </c>
      <c r="AX70" s="3">
        <v>20040309</v>
      </c>
      <c r="AZ70" s="3">
        <v>20040309</v>
      </c>
      <c r="BA70" s="1" t="s">
        <v>179</v>
      </c>
      <c r="BB70" s="21" t="s">
        <v>2390</v>
      </c>
      <c r="BC70" s="17">
        <f>VLOOKUP(SUBSTITUTE(BB70," ",""),Organizations!$1:$1048576,2,0)</f>
        <v>65</v>
      </c>
      <c r="BD70" s="1" t="s">
        <v>51</v>
      </c>
      <c r="BG70" t="s">
        <v>1625</v>
      </c>
    </row>
    <row r="71" spans="1:59" ht="24">
      <c r="A71" s="1" t="s">
        <v>276</v>
      </c>
      <c r="B71" s="1" t="s">
        <v>2070</v>
      </c>
      <c r="C71" s="1" t="s">
        <v>2101</v>
      </c>
      <c r="D71" s="1" t="s">
        <v>2034</v>
      </c>
      <c r="E71" s="3">
        <v>199908</v>
      </c>
      <c r="F71" s="3" t="str">
        <f t="shared" si="10"/>
        <v>FA</v>
      </c>
      <c r="G71" s="3" t="str">
        <f t="shared" si="11"/>
        <v>1999-2000</v>
      </c>
      <c r="H71" s="3" t="str">
        <f t="shared" si="12"/>
        <v>kuali.atp.FA1999-2000</v>
      </c>
      <c r="I71" s="3">
        <v>19990115</v>
      </c>
      <c r="J71" s="1" t="str">
        <f t="shared" si="13"/>
        <v/>
      </c>
      <c r="L71" s="3" t="str">
        <f t="shared" si="14"/>
        <v/>
      </c>
      <c r="M71" s="3" t="str">
        <f t="shared" si="15"/>
        <v/>
      </c>
      <c r="N71" s="3" t="str">
        <f t="shared" si="16"/>
        <v/>
      </c>
      <c r="O71" s="3">
        <v>200908</v>
      </c>
      <c r="P71" s="3">
        <v>19980612</v>
      </c>
      <c r="S71" s="2">
        <v>1</v>
      </c>
      <c r="T71" s="2">
        <v>2</v>
      </c>
      <c r="U71" s="1" t="s">
        <v>43</v>
      </c>
      <c r="V71" s="27" t="b">
        <f t="shared" si="17"/>
        <v>1</v>
      </c>
      <c r="W71" s="27" t="b">
        <f t="shared" si="18"/>
        <v>1</v>
      </c>
      <c r="X71" s="28" t="str">
        <f t="shared" si="19"/>
        <v>kuali.resultComponent.grade.letter kuali.resultComponent.grade.passFail</v>
      </c>
      <c r="Z71" s="3">
        <v>19980818</v>
      </c>
      <c r="AA71" s="1" t="s">
        <v>277</v>
      </c>
      <c r="AB71" s="1" t="s">
        <v>278</v>
      </c>
      <c r="AC71" s="3">
        <v>19990115</v>
      </c>
      <c r="AD71" s="1" t="s">
        <v>46</v>
      </c>
      <c r="AF71" s="1" t="s">
        <v>47</v>
      </c>
      <c r="AI71" s="1" t="s">
        <v>48</v>
      </c>
      <c r="AJ71" s="1" t="s">
        <v>48</v>
      </c>
      <c r="AM71" s="1" t="s">
        <v>66</v>
      </c>
      <c r="AN71" s="3">
        <v>1</v>
      </c>
      <c r="AP71" s="3">
        <v>0</v>
      </c>
      <c r="AQ71" s="3">
        <v>0</v>
      </c>
      <c r="AR71" s="3">
        <v>0</v>
      </c>
      <c r="AS71" s="3">
        <v>0</v>
      </c>
      <c r="AU71" s="3">
        <v>20050328</v>
      </c>
      <c r="AV71" s="3">
        <v>99</v>
      </c>
      <c r="AX71" s="3">
        <v>19980818</v>
      </c>
      <c r="AZ71" s="3">
        <v>19980818</v>
      </c>
      <c r="BA71" s="1" t="s">
        <v>179</v>
      </c>
      <c r="BB71" s="21" t="s">
        <v>2390</v>
      </c>
      <c r="BC71" s="17">
        <f>VLOOKUP(SUBSTITUTE(BB71," ",""),Organizations!$1:$1048576,2,0)</f>
        <v>65</v>
      </c>
      <c r="BD71" s="1" t="s">
        <v>51</v>
      </c>
      <c r="BG71" t="s">
        <v>1626</v>
      </c>
    </row>
    <row r="72" spans="1:59" ht="24">
      <c r="A72" s="1" t="s">
        <v>279</v>
      </c>
      <c r="B72" s="1" t="s">
        <v>2070</v>
      </c>
      <c r="C72" s="1" t="s">
        <v>2102</v>
      </c>
      <c r="D72" s="1" t="s">
        <v>2034</v>
      </c>
      <c r="E72" s="3">
        <v>199908</v>
      </c>
      <c r="F72" s="3" t="str">
        <f t="shared" si="10"/>
        <v>FA</v>
      </c>
      <c r="G72" s="3" t="str">
        <f t="shared" si="11"/>
        <v>1999-2000</v>
      </c>
      <c r="H72" s="3" t="str">
        <f t="shared" si="12"/>
        <v>kuali.atp.FA1999-2000</v>
      </c>
      <c r="I72" s="3">
        <v>20070405</v>
      </c>
      <c r="J72" s="1" t="str">
        <f t="shared" si="13"/>
        <v/>
      </c>
      <c r="K72" s="3">
        <v>200108</v>
      </c>
      <c r="L72" s="3" t="str">
        <f t="shared" si="14"/>
        <v>FA</v>
      </c>
      <c r="M72" s="3" t="str">
        <f t="shared" si="15"/>
        <v>2001-2002</v>
      </c>
      <c r="N72" s="3" t="str">
        <f t="shared" si="16"/>
        <v>kuali.atp.FA2001-2002</v>
      </c>
      <c r="O72" s="3">
        <v>200105</v>
      </c>
      <c r="P72" s="3">
        <v>19980612</v>
      </c>
      <c r="Q72" s="3">
        <v>20070405</v>
      </c>
      <c r="R72" s="3">
        <v>20070405</v>
      </c>
      <c r="S72" s="2">
        <v>3</v>
      </c>
      <c r="T72" s="2">
        <v>3</v>
      </c>
      <c r="U72" s="1" t="s">
        <v>43</v>
      </c>
      <c r="V72" s="27" t="b">
        <f t="shared" si="17"/>
        <v>1</v>
      </c>
      <c r="W72" s="27" t="b">
        <f t="shared" si="18"/>
        <v>1</v>
      </c>
      <c r="X72" s="28" t="str">
        <f t="shared" si="19"/>
        <v>kuali.resultComponent.grade.letter kuali.resultComponent.grade.passFail</v>
      </c>
      <c r="Z72" s="3">
        <v>19980717</v>
      </c>
      <c r="AA72" s="1" t="s">
        <v>280</v>
      </c>
      <c r="AB72" s="1" t="s">
        <v>281</v>
      </c>
      <c r="AC72" s="3">
        <v>19980717</v>
      </c>
      <c r="AD72" s="1" t="s">
        <v>70</v>
      </c>
      <c r="AF72" s="1" t="s">
        <v>70</v>
      </c>
      <c r="AI72" s="1" t="s">
        <v>48</v>
      </c>
      <c r="AJ72" s="1" t="s">
        <v>48</v>
      </c>
      <c r="AN72" s="3">
        <v>1</v>
      </c>
      <c r="AP72" s="3">
        <v>0</v>
      </c>
      <c r="AQ72" s="3">
        <v>0</v>
      </c>
      <c r="AR72" s="3">
        <v>0</v>
      </c>
      <c r="AS72" s="3">
        <v>0</v>
      </c>
      <c r="AU72" s="3">
        <v>20050328</v>
      </c>
      <c r="AV72" s="3">
        <v>0</v>
      </c>
      <c r="AX72" s="3">
        <v>19980717</v>
      </c>
      <c r="AZ72" s="3">
        <v>19980717</v>
      </c>
      <c r="BA72" s="1" t="s">
        <v>179</v>
      </c>
      <c r="BB72" s="21" t="s">
        <v>2390</v>
      </c>
      <c r="BC72" s="17">
        <f>VLOOKUP(SUBSTITUTE(BB72," ",""),Organizations!$1:$1048576,2,0)</f>
        <v>65</v>
      </c>
      <c r="BD72" s="1" t="s">
        <v>51</v>
      </c>
      <c r="BG72" t="s">
        <v>1627</v>
      </c>
    </row>
    <row r="73" spans="1:59" ht="24">
      <c r="A73" s="1" t="s">
        <v>282</v>
      </c>
      <c r="B73" s="1" t="s">
        <v>2070</v>
      </c>
      <c r="C73" s="1" t="s">
        <v>2103</v>
      </c>
      <c r="D73" s="1" t="s">
        <v>2034</v>
      </c>
      <c r="E73" s="3">
        <v>199908</v>
      </c>
      <c r="F73" s="3" t="str">
        <f t="shared" si="10"/>
        <v>FA</v>
      </c>
      <c r="G73" s="3" t="str">
        <f t="shared" si="11"/>
        <v>1999-2000</v>
      </c>
      <c r="H73" s="3" t="str">
        <f t="shared" si="12"/>
        <v>kuali.atp.FA1999-2000</v>
      </c>
      <c r="I73" s="3">
        <v>20070405</v>
      </c>
      <c r="J73" s="1" t="str">
        <f t="shared" si="13"/>
        <v/>
      </c>
      <c r="K73" s="3">
        <v>200108</v>
      </c>
      <c r="L73" s="3" t="str">
        <f t="shared" si="14"/>
        <v>FA</v>
      </c>
      <c r="M73" s="3" t="str">
        <f t="shared" si="15"/>
        <v>2001-2002</v>
      </c>
      <c r="N73" s="3" t="str">
        <f t="shared" si="16"/>
        <v>kuali.atp.FA2001-2002</v>
      </c>
      <c r="O73" s="3">
        <v>200105</v>
      </c>
      <c r="P73" s="3">
        <v>19980612</v>
      </c>
      <c r="Q73" s="3">
        <v>20070405</v>
      </c>
      <c r="R73" s="3">
        <v>20070405</v>
      </c>
      <c r="S73" s="2">
        <v>1</v>
      </c>
      <c r="T73" s="2">
        <v>1</v>
      </c>
      <c r="U73" s="1" t="s">
        <v>43</v>
      </c>
      <c r="V73" s="27" t="b">
        <f t="shared" si="17"/>
        <v>1</v>
      </c>
      <c r="W73" s="27" t="b">
        <f t="shared" si="18"/>
        <v>1</v>
      </c>
      <c r="X73" s="28" t="str">
        <f t="shared" si="19"/>
        <v>kuali.resultComponent.grade.letter kuali.resultComponent.grade.passFail</v>
      </c>
      <c r="Z73" s="3">
        <v>19980717</v>
      </c>
      <c r="AA73" s="1" t="s">
        <v>283</v>
      </c>
      <c r="AB73" s="1" t="s">
        <v>284</v>
      </c>
      <c r="AC73" s="3">
        <v>19980717</v>
      </c>
      <c r="AD73" s="1" t="s">
        <v>70</v>
      </c>
      <c r="AF73" s="1" t="s">
        <v>70</v>
      </c>
      <c r="AI73" s="1" t="s">
        <v>48</v>
      </c>
      <c r="AJ73" s="1" t="s">
        <v>48</v>
      </c>
      <c r="AN73" s="3">
        <v>1</v>
      </c>
      <c r="AP73" s="3">
        <v>0</v>
      </c>
      <c r="AQ73" s="3">
        <v>0</v>
      </c>
      <c r="AR73" s="3">
        <v>0</v>
      </c>
      <c r="AS73" s="3">
        <v>0</v>
      </c>
      <c r="AU73" s="3">
        <v>20050328</v>
      </c>
      <c r="AV73" s="3">
        <v>0</v>
      </c>
      <c r="AX73" s="3">
        <v>19980717</v>
      </c>
      <c r="AZ73" s="3">
        <v>19980717</v>
      </c>
      <c r="BA73" s="1" t="s">
        <v>179</v>
      </c>
      <c r="BB73" s="21" t="s">
        <v>2390</v>
      </c>
      <c r="BC73" s="17">
        <f>VLOOKUP(SUBSTITUTE(BB73," ",""),Organizations!$1:$1048576,2,0)</f>
        <v>65</v>
      </c>
      <c r="BD73" s="1" t="s">
        <v>51</v>
      </c>
      <c r="BG73" t="s">
        <v>1628</v>
      </c>
    </row>
    <row r="74" spans="1:59" ht="24">
      <c r="A74" s="1" t="s">
        <v>285</v>
      </c>
      <c r="B74" s="1" t="s">
        <v>2070</v>
      </c>
      <c r="C74" s="1" t="s">
        <v>2104</v>
      </c>
      <c r="D74" s="1" t="s">
        <v>2034</v>
      </c>
      <c r="E74" s="3">
        <v>199908</v>
      </c>
      <c r="F74" s="3" t="str">
        <f t="shared" si="10"/>
        <v>FA</v>
      </c>
      <c r="G74" s="3" t="str">
        <f t="shared" si="11"/>
        <v>1999-2000</v>
      </c>
      <c r="H74" s="3" t="str">
        <f t="shared" si="12"/>
        <v>kuali.atp.FA1999-2000</v>
      </c>
      <c r="I74" s="3">
        <v>19980717</v>
      </c>
      <c r="J74" s="1" t="str">
        <f t="shared" si="13"/>
        <v/>
      </c>
      <c r="L74" s="3" t="str">
        <f t="shared" si="14"/>
        <v/>
      </c>
      <c r="M74" s="3" t="str">
        <f t="shared" si="15"/>
        <v/>
      </c>
      <c r="N74" s="3" t="str">
        <f t="shared" si="16"/>
        <v/>
      </c>
      <c r="O74" s="3">
        <v>200908</v>
      </c>
      <c r="P74" s="3">
        <v>19980612</v>
      </c>
      <c r="S74" s="2">
        <v>3</v>
      </c>
      <c r="T74" s="2">
        <v>3</v>
      </c>
      <c r="U74" s="1" t="s">
        <v>43</v>
      </c>
      <c r="V74" s="27" t="b">
        <f t="shared" si="17"/>
        <v>1</v>
      </c>
      <c r="W74" s="27" t="b">
        <f t="shared" si="18"/>
        <v>1</v>
      </c>
      <c r="X74" s="28" t="str">
        <f t="shared" si="19"/>
        <v>kuali.resultComponent.grade.letter kuali.resultComponent.grade.passFail</v>
      </c>
      <c r="Z74" s="3">
        <v>19980717</v>
      </c>
      <c r="AA74" s="1" t="s">
        <v>286</v>
      </c>
      <c r="AB74" s="1" t="s">
        <v>287</v>
      </c>
      <c r="AC74" s="3">
        <v>19980717</v>
      </c>
      <c r="AD74" s="1" t="s">
        <v>46</v>
      </c>
      <c r="AF74" s="1" t="s">
        <v>47</v>
      </c>
      <c r="AI74" s="1" t="s">
        <v>48</v>
      </c>
      <c r="AJ74" s="1" t="s">
        <v>48</v>
      </c>
      <c r="AN74" s="3">
        <v>1</v>
      </c>
      <c r="AP74" s="3">
        <v>0</v>
      </c>
      <c r="AQ74" s="3">
        <v>0</v>
      </c>
      <c r="AR74" s="3">
        <v>0</v>
      </c>
      <c r="AS74" s="3">
        <v>0</v>
      </c>
      <c r="AU74" s="3">
        <v>20050328</v>
      </c>
      <c r="AV74" s="3">
        <v>0</v>
      </c>
      <c r="AX74" s="3">
        <v>19980717</v>
      </c>
      <c r="AZ74" s="3">
        <v>19980717</v>
      </c>
      <c r="BA74" s="1" t="s">
        <v>179</v>
      </c>
      <c r="BB74" s="21" t="s">
        <v>2390</v>
      </c>
      <c r="BC74" s="17">
        <f>VLOOKUP(SUBSTITUTE(BB74," ",""),Organizations!$1:$1048576,2,0)</f>
        <v>65</v>
      </c>
      <c r="BD74" s="1" t="s">
        <v>51</v>
      </c>
      <c r="BG74" t="s">
        <v>1629</v>
      </c>
    </row>
    <row r="75" spans="1:59" ht="24">
      <c r="A75" s="1" t="s">
        <v>288</v>
      </c>
      <c r="B75" s="1" t="s">
        <v>2070</v>
      </c>
      <c r="C75" s="1" t="s">
        <v>2105</v>
      </c>
      <c r="D75" s="1" t="s">
        <v>2034</v>
      </c>
      <c r="E75" s="3">
        <v>200008</v>
      </c>
      <c r="F75" s="3" t="str">
        <f t="shared" si="10"/>
        <v>FA</v>
      </c>
      <c r="G75" s="3" t="str">
        <f t="shared" si="11"/>
        <v>2000-2001</v>
      </c>
      <c r="H75" s="3" t="str">
        <f t="shared" si="12"/>
        <v>kuali.atp.FA2000-2001</v>
      </c>
      <c r="I75" s="3">
        <v>20000317</v>
      </c>
      <c r="J75" s="1" t="str">
        <f t="shared" si="13"/>
        <v/>
      </c>
      <c r="L75" s="3" t="str">
        <f t="shared" si="14"/>
        <v/>
      </c>
      <c r="M75" s="3" t="str">
        <f t="shared" si="15"/>
        <v/>
      </c>
      <c r="N75" s="3" t="str">
        <f t="shared" si="16"/>
        <v/>
      </c>
      <c r="O75" s="3">
        <v>200908</v>
      </c>
      <c r="P75" s="3">
        <v>20000107</v>
      </c>
      <c r="R75" s="3">
        <v>20000317</v>
      </c>
      <c r="S75" s="2">
        <v>1</v>
      </c>
      <c r="T75" s="2">
        <v>1</v>
      </c>
      <c r="U75" s="1" t="s">
        <v>43</v>
      </c>
      <c r="V75" s="27" t="b">
        <f t="shared" si="17"/>
        <v>1</v>
      </c>
      <c r="W75" s="27" t="b">
        <f t="shared" si="18"/>
        <v>1</v>
      </c>
      <c r="X75" s="28" t="str">
        <f t="shared" si="19"/>
        <v>kuali.resultComponent.grade.letter kuali.resultComponent.grade.passFail</v>
      </c>
      <c r="Z75" s="3">
        <v>20000107</v>
      </c>
      <c r="AA75" s="1" t="s">
        <v>289</v>
      </c>
      <c r="AB75" s="1" t="s">
        <v>290</v>
      </c>
      <c r="AC75" s="3">
        <v>20000107</v>
      </c>
      <c r="AD75" s="1" t="s">
        <v>46</v>
      </c>
      <c r="AF75" s="1" t="s">
        <v>47</v>
      </c>
      <c r="AI75" s="1" t="s">
        <v>48</v>
      </c>
      <c r="AJ75" s="1" t="s">
        <v>48</v>
      </c>
      <c r="AN75" s="3">
        <v>1</v>
      </c>
      <c r="AP75" s="3">
        <v>0</v>
      </c>
      <c r="AQ75" s="3">
        <v>0</v>
      </c>
      <c r="AR75" s="3">
        <v>0</v>
      </c>
      <c r="AS75" s="3">
        <v>0</v>
      </c>
      <c r="AU75" s="3">
        <v>20050328</v>
      </c>
      <c r="AV75" s="3">
        <v>0</v>
      </c>
      <c r="AX75" s="3">
        <v>20000107</v>
      </c>
      <c r="AZ75" s="3">
        <v>20000107</v>
      </c>
      <c r="BA75" s="1" t="s">
        <v>179</v>
      </c>
      <c r="BB75" s="21" t="s">
        <v>2390</v>
      </c>
      <c r="BC75" s="17">
        <f>VLOOKUP(SUBSTITUTE(BB75," ",""),Organizations!$1:$1048576,2,0)</f>
        <v>65</v>
      </c>
      <c r="BD75" s="1" t="s">
        <v>51</v>
      </c>
      <c r="BG75" t="s">
        <v>1630</v>
      </c>
    </row>
    <row r="76" spans="1:59" ht="24">
      <c r="A76" s="1" t="s">
        <v>291</v>
      </c>
      <c r="B76" s="1" t="s">
        <v>2070</v>
      </c>
      <c r="C76" s="1" t="s">
        <v>2106</v>
      </c>
      <c r="D76" s="1" t="s">
        <v>2034</v>
      </c>
      <c r="E76" s="3">
        <v>199908</v>
      </c>
      <c r="F76" s="3" t="str">
        <f t="shared" si="10"/>
        <v>FA</v>
      </c>
      <c r="G76" s="3" t="str">
        <f t="shared" si="11"/>
        <v>1999-2000</v>
      </c>
      <c r="H76" s="3" t="str">
        <f t="shared" si="12"/>
        <v>kuali.atp.FA1999-2000</v>
      </c>
      <c r="I76" s="3">
        <v>19980717</v>
      </c>
      <c r="J76" s="1" t="str">
        <f t="shared" si="13"/>
        <v/>
      </c>
      <c r="L76" s="3" t="str">
        <f t="shared" si="14"/>
        <v/>
      </c>
      <c r="M76" s="3" t="str">
        <f t="shared" si="15"/>
        <v/>
      </c>
      <c r="N76" s="3" t="str">
        <f t="shared" si="16"/>
        <v/>
      </c>
      <c r="O76" s="3">
        <v>200901</v>
      </c>
      <c r="P76" s="3">
        <v>19980612</v>
      </c>
      <c r="S76" s="2">
        <v>3</v>
      </c>
      <c r="T76" s="2">
        <v>3</v>
      </c>
      <c r="U76" s="1" t="s">
        <v>126</v>
      </c>
      <c r="V76" s="27" t="str">
        <f t="shared" si="17"/>
        <v/>
      </c>
      <c r="W76" s="27" t="str">
        <f t="shared" si="18"/>
        <v/>
      </c>
      <c r="X76" s="28" t="str">
        <f t="shared" si="19"/>
        <v>kuali.resultComponent.grade.letter</v>
      </c>
      <c r="Z76" s="3">
        <v>19980717</v>
      </c>
      <c r="AA76" s="1" t="s">
        <v>292</v>
      </c>
      <c r="AB76" s="1" t="s">
        <v>293</v>
      </c>
      <c r="AC76" s="3">
        <v>19980717</v>
      </c>
      <c r="AD76" s="1" t="s">
        <v>46</v>
      </c>
      <c r="AF76" s="1" t="s">
        <v>47</v>
      </c>
      <c r="AI76" s="1" t="s">
        <v>48</v>
      </c>
      <c r="AJ76" s="1" t="s">
        <v>48</v>
      </c>
      <c r="AN76" s="3">
        <v>1</v>
      </c>
      <c r="AP76" s="3">
        <v>0</v>
      </c>
      <c r="AQ76" s="3">
        <v>0</v>
      </c>
      <c r="AR76" s="3">
        <v>0</v>
      </c>
      <c r="AS76" s="3">
        <v>0</v>
      </c>
      <c r="AU76" s="3">
        <v>20090804</v>
      </c>
      <c r="AV76" s="3">
        <v>0</v>
      </c>
      <c r="AX76" s="3">
        <v>19980717</v>
      </c>
      <c r="AZ76" s="3">
        <v>19980717</v>
      </c>
      <c r="BA76" s="1" t="s">
        <v>179</v>
      </c>
      <c r="BB76" s="21" t="s">
        <v>2390</v>
      </c>
      <c r="BC76" s="17">
        <f>VLOOKUP(SUBSTITUTE(BB76," ",""),Organizations!$1:$1048576,2,0)</f>
        <v>65</v>
      </c>
      <c r="BD76" s="1" t="s">
        <v>51</v>
      </c>
      <c r="BG76" t="s">
        <v>1631</v>
      </c>
    </row>
    <row r="77" spans="1:59" ht="24">
      <c r="A77" s="1" t="s">
        <v>294</v>
      </c>
      <c r="B77" s="1" t="s">
        <v>2070</v>
      </c>
      <c r="C77" s="1" t="s">
        <v>2107</v>
      </c>
      <c r="D77" s="1" t="s">
        <v>2034</v>
      </c>
      <c r="E77" s="3">
        <v>199908</v>
      </c>
      <c r="F77" s="3" t="str">
        <f t="shared" si="10"/>
        <v>FA</v>
      </c>
      <c r="G77" s="3" t="str">
        <f t="shared" si="11"/>
        <v>1999-2000</v>
      </c>
      <c r="H77" s="3" t="str">
        <f t="shared" si="12"/>
        <v>kuali.atp.FA1999-2000</v>
      </c>
      <c r="I77" s="3">
        <v>20000313</v>
      </c>
      <c r="J77" s="1" t="str">
        <f t="shared" si="13"/>
        <v/>
      </c>
      <c r="K77" s="3">
        <v>199908</v>
      </c>
      <c r="L77" s="3" t="str">
        <f t="shared" si="14"/>
        <v>FA</v>
      </c>
      <c r="M77" s="3" t="str">
        <f t="shared" si="15"/>
        <v>1999-2000</v>
      </c>
      <c r="N77" s="3" t="str">
        <f t="shared" si="16"/>
        <v>kuali.atp.FA1999-2000</v>
      </c>
      <c r="O77" s="3">
        <v>200908</v>
      </c>
      <c r="P77" s="3">
        <v>19980612</v>
      </c>
      <c r="Q77" s="3">
        <v>20000313</v>
      </c>
      <c r="S77" s="2">
        <v>1</v>
      </c>
      <c r="T77" s="2">
        <v>1</v>
      </c>
      <c r="U77" s="1" t="s">
        <v>126</v>
      </c>
      <c r="V77" s="27" t="str">
        <f t="shared" si="17"/>
        <v/>
      </c>
      <c r="W77" s="27" t="str">
        <f t="shared" si="18"/>
        <v/>
      </c>
      <c r="X77" s="28" t="str">
        <f t="shared" si="19"/>
        <v>kuali.resultComponent.grade.letter</v>
      </c>
      <c r="Z77" s="3">
        <v>19980818</v>
      </c>
      <c r="AA77" s="1" t="s">
        <v>295</v>
      </c>
      <c r="AB77" s="1" t="s">
        <v>296</v>
      </c>
      <c r="AC77" s="3">
        <v>19990115</v>
      </c>
      <c r="AD77" s="1" t="s">
        <v>46</v>
      </c>
      <c r="AF77" s="1" t="s">
        <v>47</v>
      </c>
      <c r="AI77" s="1" t="s">
        <v>48</v>
      </c>
      <c r="AJ77" s="1" t="s">
        <v>48</v>
      </c>
      <c r="AM77" s="1" t="s">
        <v>66</v>
      </c>
      <c r="AN77" s="3">
        <v>1</v>
      </c>
      <c r="AP77" s="3">
        <v>0</v>
      </c>
      <c r="AQ77" s="3">
        <v>0</v>
      </c>
      <c r="AR77" s="3">
        <v>0</v>
      </c>
      <c r="AS77" s="3">
        <v>0</v>
      </c>
      <c r="AU77" s="3">
        <v>19990115</v>
      </c>
      <c r="AV77" s="3">
        <v>99</v>
      </c>
      <c r="AX77" s="3">
        <v>19980818</v>
      </c>
      <c r="AZ77" s="3">
        <v>19980818</v>
      </c>
      <c r="BA77" s="1" t="s">
        <v>179</v>
      </c>
      <c r="BB77" s="21" t="s">
        <v>2390</v>
      </c>
      <c r="BC77" s="17">
        <f>VLOOKUP(SUBSTITUTE(BB77," ",""),Organizations!$1:$1048576,2,0)</f>
        <v>65</v>
      </c>
      <c r="BD77" s="1" t="s">
        <v>51</v>
      </c>
      <c r="BG77" t="s">
        <v>1632</v>
      </c>
    </row>
    <row r="78" spans="1:59" ht="24">
      <c r="A78" s="1" t="s">
        <v>297</v>
      </c>
      <c r="B78" s="1" t="s">
        <v>2070</v>
      </c>
      <c r="C78" s="1" t="s">
        <v>2107</v>
      </c>
      <c r="D78" s="1" t="s">
        <v>2098</v>
      </c>
      <c r="E78" s="3">
        <v>199908</v>
      </c>
      <c r="F78" s="3" t="str">
        <f t="shared" si="10"/>
        <v>FA</v>
      </c>
      <c r="G78" s="3" t="str">
        <f t="shared" si="11"/>
        <v>1999-2000</v>
      </c>
      <c r="H78" s="3" t="str">
        <f t="shared" si="12"/>
        <v>kuali.atp.FA1999-2000</v>
      </c>
      <c r="I78" s="3">
        <v>19990406</v>
      </c>
      <c r="J78" s="1" t="str">
        <f t="shared" si="13"/>
        <v/>
      </c>
      <c r="L78" s="3" t="str">
        <f t="shared" si="14"/>
        <v/>
      </c>
      <c r="M78" s="3" t="str">
        <f t="shared" si="15"/>
        <v/>
      </c>
      <c r="N78" s="3" t="str">
        <f t="shared" si="16"/>
        <v/>
      </c>
      <c r="O78" s="3">
        <v>200908</v>
      </c>
      <c r="P78" s="3">
        <v>19980612</v>
      </c>
      <c r="S78" s="2">
        <v>1</v>
      </c>
      <c r="T78" s="2">
        <v>1</v>
      </c>
      <c r="U78" s="1" t="s">
        <v>43</v>
      </c>
      <c r="V78" s="27" t="b">
        <f t="shared" si="17"/>
        <v>1</v>
      </c>
      <c r="W78" s="27" t="b">
        <f t="shared" si="18"/>
        <v>1</v>
      </c>
      <c r="X78" s="28" t="str">
        <f t="shared" si="19"/>
        <v>kuali.resultComponent.grade.letter kuali.resultComponent.grade.passFail</v>
      </c>
      <c r="Z78" s="3">
        <v>19990201</v>
      </c>
      <c r="AA78" s="1" t="s">
        <v>295</v>
      </c>
      <c r="AB78" s="1" t="s">
        <v>298</v>
      </c>
      <c r="AC78" s="3">
        <v>19990406</v>
      </c>
      <c r="AD78" s="1" t="s">
        <v>46</v>
      </c>
      <c r="AF78" s="1" t="s">
        <v>47</v>
      </c>
      <c r="AI78" s="1" t="s">
        <v>48</v>
      </c>
      <c r="AJ78" s="1" t="s">
        <v>48</v>
      </c>
      <c r="AN78" s="3">
        <v>1</v>
      </c>
      <c r="AP78" s="3">
        <v>0</v>
      </c>
      <c r="AQ78" s="3">
        <v>0</v>
      </c>
      <c r="AR78" s="3">
        <v>0</v>
      </c>
      <c r="AS78" s="3">
        <v>0</v>
      </c>
      <c r="AU78" s="3">
        <v>19990802</v>
      </c>
      <c r="AV78" s="3">
        <v>0</v>
      </c>
      <c r="AX78" s="3">
        <v>19990201</v>
      </c>
      <c r="AZ78" s="3">
        <v>19990201</v>
      </c>
      <c r="BA78" s="1" t="s">
        <v>179</v>
      </c>
      <c r="BB78" s="21" t="s">
        <v>2390</v>
      </c>
      <c r="BC78" s="17">
        <f>VLOOKUP(SUBSTITUTE(BB78," ",""),Organizations!$1:$1048576,2,0)</f>
        <v>65</v>
      </c>
      <c r="BD78" s="1" t="s">
        <v>51</v>
      </c>
      <c r="BG78" t="s">
        <v>1622</v>
      </c>
    </row>
    <row r="79" spans="1:59" ht="24">
      <c r="A79" s="1" t="s">
        <v>299</v>
      </c>
      <c r="B79" s="1" t="s">
        <v>2070</v>
      </c>
      <c r="C79" s="1" t="s">
        <v>2108</v>
      </c>
      <c r="D79" s="1" t="s">
        <v>2034</v>
      </c>
      <c r="E79" s="3">
        <v>199908</v>
      </c>
      <c r="F79" s="3" t="str">
        <f t="shared" si="10"/>
        <v>FA</v>
      </c>
      <c r="G79" s="3" t="str">
        <f t="shared" si="11"/>
        <v>1999-2000</v>
      </c>
      <c r="H79" s="3" t="str">
        <f t="shared" si="12"/>
        <v>kuali.atp.FA1999-2000</v>
      </c>
      <c r="I79" s="3">
        <v>19990115</v>
      </c>
      <c r="J79" s="1" t="str">
        <f t="shared" si="13"/>
        <v/>
      </c>
      <c r="L79" s="3" t="str">
        <f t="shared" si="14"/>
        <v/>
      </c>
      <c r="M79" s="3" t="str">
        <f t="shared" si="15"/>
        <v/>
      </c>
      <c r="N79" s="3" t="str">
        <f t="shared" si="16"/>
        <v/>
      </c>
      <c r="O79" s="3">
        <v>200908</v>
      </c>
      <c r="P79" s="3">
        <v>19980612</v>
      </c>
      <c r="S79" s="2">
        <v>1</v>
      </c>
      <c r="T79" s="2">
        <v>3</v>
      </c>
      <c r="U79" s="1" t="s">
        <v>43</v>
      </c>
      <c r="V79" s="27" t="b">
        <f t="shared" si="17"/>
        <v>1</v>
      </c>
      <c r="W79" s="27" t="b">
        <f t="shared" si="18"/>
        <v>1</v>
      </c>
      <c r="X79" s="28" t="str">
        <f t="shared" si="19"/>
        <v>kuali.resultComponent.grade.letter kuali.resultComponent.grade.passFail</v>
      </c>
      <c r="Z79" s="3">
        <v>19980818</v>
      </c>
      <c r="AA79" s="1" t="s">
        <v>300</v>
      </c>
      <c r="AB79" s="1" t="s">
        <v>301</v>
      </c>
      <c r="AC79" s="3">
        <v>19990115</v>
      </c>
      <c r="AD79" s="1" t="s">
        <v>46</v>
      </c>
      <c r="AF79" s="1" t="s">
        <v>47</v>
      </c>
      <c r="AI79" s="1" t="s">
        <v>48</v>
      </c>
      <c r="AJ79" s="1" t="s">
        <v>48</v>
      </c>
      <c r="AM79" s="1" t="s">
        <v>66</v>
      </c>
      <c r="AN79" s="3">
        <v>1</v>
      </c>
      <c r="AP79" s="3">
        <v>0</v>
      </c>
      <c r="AQ79" s="3">
        <v>0</v>
      </c>
      <c r="AR79" s="3">
        <v>0</v>
      </c>
      <c r="AS79" s="3">
        <v>0</v>
      </c>
      <c r="AU79" s="3">
        <v>20060331</v>
      </c>
      <c r="AV79" s="3">
        <v>99</v>
      </c>
      <c r="AX79" s="3">
        <v>19980818</v>
      </c>
      <c r="AZ79" s="3">
        <v>19980818</v>
      </c>
      <c r="BA79" s="1" t="s">
        <v>179</v>
      </c>
      <c r="BB79" s="21" t="s">
        <v>2390</v>
      </c>
      <c r="BC79" s="17">
        <f>VLOOKUP(SUBSTITUTE(BB79," ",""),Organizations!$1:$1048576,2,0)</f>
        <v>65</v>
      </c>
      <c r="BD79" s="1" t="s">
        <v>51</v>
      </c>
      <c r="BG79" t="s">
        <v>1633</v>
      </c>
    </row>
    <row r="80" spans="1:59" ht="24">
      <c r="A80" s="1" t="s">
        <v>302</v>
      </c>
      <c r="B80" s="1" t="s">
        <v>2070</v>
      </c>
      <c r="C80" s="1" t="s">
        <v>2108</v>
      </c>
      <c r="D80" s="1" t="s">
        <v>2098</v>
      </c>
      <c r="E80" s="3">
        <v>199908</v>
      </c>
      <c r="F80" s="3" t="str">
        <f t="shared" si="10"/>
        <v>FA</v>
      </c>
      <c r="G80" s="3" t="str">
        <f t="shared" si="11"/>
        <v>1999-2000</v>
      </c>
      <c r="H80" s="3" t="str">
        <f t="shared" si="12"/>
        <v>kuali.atp.FA1999-2000</v>
      </c>
      <c r="I80" s="3">
        <v>20020128</v>
      </c>
      <c r="J80" s="1" t="str">
        <f t="shared" si="13"/>
        <v/>
      </c>
      <c r="L80" s="3" t="str">
        <f t="shared" si="14"/>
        <v/>
      </c>
      <c r="M80" s="3" t="str">
        <f t="shared" si="15"/>
        <v/>
      </c>
      <c r="N80" s="3" t="str">
        <f t="shared" si="16"/>
        <v/>
      </c>
      <c r="O80" s="3">
        <v>200908</v>
      </c>
      <c r="P80" s="3">
        <v>19980612</v>
      </c>
      <c r="S80" s="2">
        <v>1</v>
      </c>
      <c r="T80" s="2">
        <v>2</v>
      </c>
      <c r="U80" s="1" t="s">
        <v>126</v>
      </c>
      <c r="V80" s="27" t="str">
        <f t="shared" si="17"/>
        <v/>
      </c>
      <c r="W80" s="27" t="str">
        <f t="shared" si="18"/>
        <v/>
      </c>
      <c r="X80" s="28" t="str">
        <f t="shared" si="19"/>
        <v>kuali.resultComponent.grade.letter</v>
      </c>
      <c r="Z80" s="3">
        <v>19990226</v>
      </c>
      <c r="AA80" s="1" t="s">
        <v>303</v>
      </c>
      <c r="AB80" s="1" t="s">
        <v>304</v>
      </c>
      <c r="AC80" s="3">
        <v>19990406</v>
      </c>
      <c r="AD80" s="1" t="s">
        <v>46</v>
      </c>
      <c r="AF80" s="1" t="s">
        <v>47</v>
      </c>
      <c r="AI80" s="1" t="s">
        <v>48</v>
      </c>
      <c r="AJ80" s="1" t="s">
        <v>48</v>
      </c>
      <c r="AN80" s="3">
        <v>1</v>
      </c>
      <c r="AP80" s="3">
        <v>0</v>
      </c>
      <c r="AQ80" s="3">
        <v>0</v>
      </c>
      <c r="AR80" s="3">
        <v>0</v>
      </c>
      <c r="AS80" s="3">
        <v>0</v>
      </c>
      <c r="AU80" s="3">
        <v>20060331</v>
      </c>
      <c r="AV80" s="3">
        <v>8</v>
      </c>
      <c r="AX80" s="3">
        <v>19990226</v>
      </c>
      <c r="AZ80" s="3">
        <v>19990226</v>
      </c>
      <c r="BA80" s="1" t="s">
        <v>179</v>
      </c>
      <c r="BB80" s="21" t="s">
        <v>2390</v>
      </c>
      <c r="BC80" s="17">
        <f>VLOOKUP(SUBSTITUTE(BB80," ",""),Organizations!$1:$1048576,2,0)</f>
        <v>65</v>
      </c>
      <c r="BD80" s="1" t="s">
        <v>51</v>
      </c>
      <c r="BG80" t="s">
        <v>1634</v>
      </c>
    </row>
    <row r="81" spans="1:59" ht="24">
      <c r="A81" s="1" t="s">
        <v>305</v>
      </c>
      <c r="B81" s="1" t="s">
        <v>2070</v>
      </c>
      <c r="C81" s="1" t="s">
        <v>2109</v>
      </c>
      <c r="D81" s="1" t="s">
        <v>2034</v>
      </c>
      <c r="E81" s="3">
        <v>199908</v>
      </c>
      <c r="F81" s="3" t="str">
        <f t="shared" si="10"/>
        <v>FA</v>
      </c>
      <c r="G81" s="3" t="str">
        <f t="shared" si="11"/>
        <v>1999-2000</v>
      </c>
      <c r="H81" s="3" t="str">
        <f t="shared" si="12"/>
        <v>kuali.atp.FA1999-2000</v>
      </c>
      <c r="I81" s="3">
        <v>19980716</v>
      </c>
      <c r="J81" s="1" t="str">
        <f t="shared" si="13"/>
        <v/>
      </c>
      <c r="L81" s="3" t="str">
        <f t="shared" si="14"/>
        <v/>
      </c>
      <c r="M81" s="3" t="str">
        <f t="shared" si="15"/>
        <v/>
      </c>
      <c r="N81" s="3" t="str">
        <f t="shared" si="16"/>
        <v/>
      </c>
      <c r="O81" s="3">
        <v>200908</v>
      </c>
      <c r="P81" s="3">
        <v>19980612</v>
      </c>
      <c r="S81" s="2">
        <v>3</v>
      </c>
      <c r="T81" s="2">
        <v>3</v>
      </c>
      <c r="U81" s="1" t="s">
        <v>43</v>
      </c>
      <c r="V81" s="27" t="b">
        <f t="shared" si="17"/>
        <v>1</v>
      </c>
      <c r="W81" s="27" t="b">
        <f t="shared" si="18"/>
        <v>1</v>
      </c>
      <c r="X81" s="28" t="str">
        <f t="shared" si="19"/>
        <v>kuali.resultComponent.grade.letter kuali.resultComponent.grade.passFail</v>
      </c>
      <c r="Z81" s="3">
        <v>19980716</v>
      </c>
      <c r="AA81" s="1" t="s">
        <v>306</v>
      </c>
      <c r="AB81" s="1" t="s">
        <v>307</v>
      </c>
      <c r="AC81" s="3">
        <v>19980716</v>
      </c>
      <c r="AD81" s="1" t="s">
        <v>115</v>
      </c>
      <c r="AF81" s="1" t="s">
        <v>47</v>
      </c>
      <c r="AI81" s="1" t="s">
        <v>48</v>
      </c>
      <c r="AJ81" s="1" t="s">
        <v>48</v>
      </c>
      <c r="AN81" s="3">
        <v>1</v>
      </c>
      <c r="AP81" s="3">
        <v>0</v>
      </c>
      <c r="AQ81" s="3">
        <v>0</v>
      </c>
      <c r="AR81" s="3">
        <v>0</v>
      </c>
      <c r="AS81" s="3">
        <v>0</v>
      </c>
      <c r="AU81" s="3">
        <v>20050328</v>
      </c>
      <c r="AV81" s="3">
        <v>0</v>
      </c>
      <c r="AX81" s="3">
        <v>19980716</v>
      </c>
      <c r="AZ81" s="3">
        <v>19980716</v>
      </c>
      <c r="BA81" s="1" t="s">
        <v>179</v>
      </c>
      <c r="BB81" s="21" t="s">
        <v>2390</v>
      </c>
      <c r="BC81" s="17">
        <f>VLOOKUP(SUBSTITUTE(BB81," ",""),Organizations!$1:$1048576,2,0)</f>
        <v>65</v>
      </c>
      <c r="BD81" s="1" t="s">
        <v>51</v>
      </c>
      <c r="BG81" t="s">
        <v>1635</v>
      </c>
    </row>
    <row r="82" spans="1:59" ht="24">
      <c r="A82" s="1" t="s">
        <v>308</v>
      </c>
      <c r="B82" s="1" t="s">
        <v>2070</v>
      </c>
      <c r="C82" s="1" t="s">
        <v>2110</v>
      </c>
      <c r="D82" s="1" t="s">
        <v>2034</v>
      </c>
      <c r="E82" s="3">
        <v>199908</v>
      </c>
      <c r="F82" s="3" t="str">
        <f t="shared" si="10"/>
        <v>FA</v>
      </c>
      <c r="G82" s="3" t="str">
        <f t="shared" si="11"/>
        <v>1999-2000</v>
      </c>
      <c r="H82" s="3" t="str">
        <f t="shared" si="12"/>
        <v>kuali.atp.FA1999-2000</v>
      </c>
      <c r="I82" s="3">
        <v>19980716</v>
      </c>
      <c r="J82" s="1" t="str">
        <f t="shared" si="13"/>
        <v/>
      </c>
      <c r="L82" s="3" t="str">
        <f t="shared" si="14"/>
        <v/>
      </c>
      <c r="M82" s="3" t="str">
        <f t="shared" si="15"/>
        <v/>
      </c>
      <c r="N82" s="3" t="str">
        <f t="shared" si="16"/>
        <v/>
      </c>
      <c r="O82" s="3">
        <v>200901</v>
      </c>
      <c r="P82" s="3">
        <v>19980612</v>
      </c>
      <c r="S82" s="2">
        <v>4</v>
      </c>
      <c r="T82" s="2">
        <v>4</v>
      </c>
      <c r="U82" s="1" t="s">
        <v>43</v>
      </c>
      <c r="V82" s="27" t="b">
        <f t="shared" si="17"/>
        <v>1</v>
      </c>
      <c r="W82" s="27" t="b">
        <f t="shared" si="18"/>
        <v>1</v>
      </c>
      <c r="X82" s="28" t="str">
        <f t="shared" si="19"/>
        <v>kuali.resultComponent.grade.letter kuali.resultComponent.grade.passFail</v>
      </c>
      <c r="Z82" s="3">
        <v>19980716</v>
      </c>
      <c r="AA82" s="1" t="s">
        <v>309</v>
      </c>
      <c r="AB82" s="1" t="s">
        <v>310</v>
      </c>
      <c r="AC82" s="3">
        <v>19980716</v>
      </c>
      <c r="AD82" s="1" t="s">
        <v>115</v>
      </c>
      <c r="AF82" s="1" t="s">
        <v>47</v>
      </c>
      <c r="AI82" s="1" t="s">
        <v>48</v>
      </c>
      <c r="AJ82" s="1" t="s">
        <v>48</v>
      </c>
      <c r="AN82" s="3">
        <v>1</v>
      </c>
      <c r="AP82" s="3">
        <v>0</v>
      </c>
      <c r="AQ82" s="3">
        <v>0</v>
      </c>
      <c r="AR82" s="3">
        <v>0</v>
      </c>
      <c r="AS82" s="3">
        <v>0</v>
      </c>
      <c r="AU82" s="3">
        <v>20050328</v>
      </c>
      <c r="AV82" s="3">
        <v>0</v>
      </c>
      <c r="AX82" s="3">
        <v>19980716</v>
      </c>
      <c r="AZ82" s="3">
        <v>19980716</v>
      </c>
      <c r="BA82" s="1" t="s">
        <v>179</v>
      </c>
      <c r="BB82" s="21" t="s">
        <v>2390</v>
      </c>
      <c r="BC82" s="17">
        <f>VLOOKUP(SUBSTITUTE(BB82," ",""),Organizations!$1:$1048576,2,0)</f>
        <v>65</v>
      </c>
      <c r="BD82" s="1" t="s">
        <v>51</v>
      </c>
      <c r="BG82" t="s">
        <v>1636</v>
      </c>
    </row>
    <row r="83" spans="1:59" ht="24">
      <c r="A83" s="1" t="s">
        <v>311</v>
      </c>
      <c r="B83" s="1" t="s">
        <v>2070</v>
      </c>
      <c r="C83" s="1" t="s">
        <v>2111</v>
      </c>
      <c r="D83" s="1" t="s">
        <v>2034</v>
      </c>
      <c r="E83" s="3">
        <v>199908</v>
      </c>
      <c r="F83" s="3" t="str">
        <f t="shared" si="10"/>
        <v>FA</v>
      </c>
      <c r="G83" s="3" t="str">
        <f t="shared" si="11"/>
        <v>1999-2000</v>
      </c>
      <c r="H83" s="3" t="str">
        <f t="shared" si="12"/>
        <v>kuali.atp.FA1999-2000</v>
      </c>
      <c r="I83" s="3">
        <v>19980716</v>
      </c>
      <c r="J83" s="1" t="str">
        <f t="shared" si="13"/>
        <v/>
      </c>
      <c r="L83" s="3" t="str">
        <f t="shared" si="14"/>
        <v/>
      </c>
      <c r="M83" s="3" t="str">
        <f t="shared" si="15"/>
        <v/>
      </c>
      <c r="N83" s="3" t="str">
        <f t="shared" si="16"/>
        <v/>
      </c>
      <c r="O83" s="3">
        <v>200908</v>
      </c>
      <c r="P83" s="3">
        <v>19980612</v>
      </c>
      <c r="S83" s="2">
        <v>3</v>
      </c>
      <c r="T83" s="2">
        <v>3</v>
      </c>
      <c r="U83" s="1" t="s">
        <v>43</v>
      </c>
      <c r="V83" s="27" t="b">
        <f t="shared" si="17"/>
        <v>1</v>
      </c>
      <c r="W83" s="27" t="b">
        <f t="shared" si="18"/>
        <v>1</v>
      </c>
      <c r="X83" s="28" t="str">
        <f t="shared" si="19"/>
        <v>kuali.resultComponent.grade.letter kuali.resultComponent.grade.passFail</v>
      </c>
      <c r="Z83" s="3">
        <v>19980716</v>
      </c>
      <c r="AA83" s="1" t="s">
        <v>312</v>
      </c>
      <c r="AB83" s="1" t="s">
        <v>313</v>
      </c>
      <c r="AC83" s="3">
        <v>19980716</v>
      </c>
      <c r="AD83" s="1" t="s">
        <v>115</v>
      </c>
      <c r="AF83" s="1" t="s">
        <v>47</v>
      </c>
      <c r="AI83" s="1" t="s">
        <v>48</v>
      </c>
      <c r="AJ83" s="1" t="s">
        <v>48</v>
      </c>
      <c r="AN83" s="3">
        <v>1</v>
      </c>
      <c r="AP83" s="3">
        <v>0</v>
      </c>
      <c r="AQ83" s="3">
        <v>0</v>
      </c>
      <c r="AR83" s="3">
        <v>0</v>
      </c>
      <c r="AS83" s="3">
        <v>0</v>
      </c>
      <c r="AU83" s="3">
        <v>20051214</v>
      </c>
      <c r="AV83" s="3">
        <v>0</v>
      </c>
      <c r="AX83" s="3">
        <v>19980716</v>
      </c>
      <c r="AZ83" s="3">
        <v>19980716</v>
      </c>
      <c r="BA83" s="1" t="s">
        <v>179</v>
      </c>
      <c r="BB83" s="21" t="s">
        <v>2390</v>
      </c>
      <c r="BC83" s="17">
        <f>VLOOKUP(SUBSTITUTE(BB83," ",""),Organizations!$1:$1048576,2,0)</f>
        <v>65</v>
      </c>
      <c r="BD83" s="1" t="s">
        <v>51</v>
      </c>
      <c r="BG83" t="s">
        <v>1637</v>
      </c>
    </row>
    <row r="84" spans="1:59" ht="24">
      <c r="A84" s="1" t="s">
        <v>314</v>
      </c>
      <c r="B84" s="1" t="s">
        <v>2070</v>
      </c>
      <c r="C84" s="1" t="s">
        <v>2112</v>
      </c>
      <c r="D84" s="1" t="s">
        <v>2034</v>
      </c>
      <c r="E84" s="3">
        <v>200508</v>
      </c>
      <c r="F84" s="3" t="str">
        <f t="shared" si="10"/>
        <v>FA</v>
      </c>
      <c r="G84" s="3" t="str">
        <f t="shared" si="11"/>
        <v>2005-2006</v>
      </c>
      <c r="H84" s="3" t="str">
        <f t="shared" si="12"/>
        <v>kuali.atp.FA2005-2006</v>
      </c>
      <c r="I84" s="3">
        <v>20050504</v>
      </c>
      <c r="J84" s="1" t="str">
        <f t="shared" si="13"/>
        <v/>
      </c>
      <c r="L84" s="3" t="str">
        <f t="shared" si="14"/>
        <v/>
      </c>
      <c r="M84" s="3" t="str">
        <f t="shared" si="15"/>
        <v/>
      </c>
      <c r="N84" s="3" t="str">
        <f t="shared" si="16"/>
        <v/>
      </c>
      <c r="O84" s="3">
        <v>200908</v>
      </c>
      <c r="P84" s="3">
        <v>20050311</v>
      </c>
      <c r="R84" s="3">
        <v>20050311</v>
      </c>
      <c r="S84" s="2">
        <v>3</v>
      </c>
      <c r="T84" s="2">
        <v>3</v>
      </c>
      <c r="U84" s="1" t="s">
        <v>43</v>
      </c>
      <c r="V84" s="27" t="b">
        <f t="shared" si="17"/>
        <v>1</v>
      </c>
      <c r="W84" s="27" t="b">
        <f t="shared" si="18"/>
        <v>1</v>
      </c>
      <c r="X84" s="28" t="str">
        <f t="shared" si="19"/>
        <v>kuali.resultComponent.grade.letter kuali.resultComponent.grade.passFail</v>
      </c>
      <c r="Z84" s="3">
        <v>19980716</v>
      </c>
      <c r="AA84" s="1" t="s">
        <v>315</v>
      </c>
      <c r="AB84" s="1" t="s">
        <v>316</v>
      </c>
      <c r="AC84" s="3">
        <v>20050412</v>
      </c>
      <c r="AD84" s="1" t="s">
        <v>115</v>
      </c>
      <c r="AF84" s="1" t="s">
        <v>47</v>
      </c>
      <c r="AI84" s="1" t="s">
        <v>48</v>
      </c>
      <c r="AJ84" s="1" t="s">
        <v>48</v>
      </c>
      <c r="AN84" s="3">
        <v>1</v>
      </c>
      <c r="AP84" s="3">
        <v>0</v>
      </c>
      <c r="AQ84" s="3">
        <v>0</v>
      </c>
      <c r="AR84" s="3">
        <v>0</v>
      </c>
      <c r="AS84" s="3">
        <v>0</v>
      </c>
      <c r="AU84" s="3">
        <v>20080506</v>
      </c>
      <c r="AV84" s="3">
        <v>0</v>
      </c>
      <c r="AX84" s="3">
        <v>19980716</v>
      </c>
      <c r="AZ84" s="3">
        <v>19980716</v>
      </c>
      <c r="BA84" s="1" t="s">
        <v>179</v>
      </c>
      <c r="BB84" s="21" t="s">
        <v>2390</v>
      </c>
      <c r="BC84" s="17">
        <f>VLOOKUP(SUBSTITUTE(BB84," ",""),Organizations!$1:$1048576,2,0)</f>
        <v>65</v>
      </c>
      <c r="BD84" s="1" t="s">
        <v>51</v>
      </c>
      <c r="BG84" t="s">
        <v>1638</v>
      </c>
    </row>
    <row r="85" spans="1:59" ht="24">
      <c r="A85" s="1" t="s">
        <v>317</v>
      </c>
      <c r="B85" s="1" t="s">
        <v>2070</v>
      </c>
      <c r="C85" s="1" t="s">
        <v>2113</v>
      </c>
      <c r="D85" s="1" t="s">
        <v>2034</v>
      </c>
      <c r="E85" s="3">
        <v>199908</v>
      </c>
      <c r="F85" s="3" t="str">
        <f t="shared" si="10"/>
        <v>FA</v>
      </c>
      <c r="G85" s="3" t="str">
        <f t="shared" si="11"/>
        <v>1999-2000</v>
      </c>
      <c r="H85" s="3" t="str">
        <f t="shared" si="12"/>
        <v>kuali.atp.FA1999-2000</v>
      </c>
      <c r="I85" s="3">
        <v>19980716</v>
      </c>
      <c r="J85" s="1" t="str">
        <f t="shared" si="13"/>
        <v/>
      </c>
      <c r="L85" s="3" t="str">
        <f t="shared" si="14"/>
        <v/>
      </c>
      <c r="M85" s="3" t="str">
        <f t="shared" si="15"/>
        <v/>
      </c>
      <c r="N85" s="3" t="str">
        <f t="shared" si="16"/>
        <v/>
      </c>
      <c r="O85" s="3">
        <v>200801</v>
      </c>
      <c r="P85" s="3">
        <v>19980612</v>
      </c>
      <c r="S85" s="2">
        <v>3</v>
      </c>
      <c r="T85" s="2">
        <v>3</v>
      </c>
      <c r="U85" s="1" t="s">
        <v>43</v>
      </c>
      <c r="V85" s="27" t="b">
        <f t="shared" si="17"/>
        <v>1</v>
      </c>
      <c r="W85" s="27" t="b">
        <f t="shared" si="18"/>
        <v>1</v>
      </c>
      <c r="X85" s="28" t="str">
        <f t="shared" si="19"/>
        <v>kuali.resultComponent.grade.letter kuali.resultComponent.grade.passFail</v>
      </c>
      <c r="Z85" s="3">
        <v>19980716</v>
      </c>
      <c r="AA85" s="1" t="s">
        <v>318</v>
      </c>
      <c r="AB85" s="1" t="s">
        <v>319</v>
      </c>
      <c r="AC85" s="3">
        <v>19980716</v>
      </c>
      <c r="AD85" s="1" t="s">
        <v>115</v>
      </c>
      <c r="AF85" s="1" t="s">
        <v>47</v>
      </c>
      <c r="AI85" s="1" t="s">
        <v>48</v>
      </c>
      <c r="AJ85" s="1" t="s">
        <v>48</v>
      </c>
      <c r="AN85" s="3">
        <v>1</v>
      </c>
      <c r="AP85" s="3">
        <v>0</v>
      </c>
      <c r="AQ85" s="3">
        <v>0</v>
      </c>
      <c r="AR85" s="3">
        <v>0</v>
      </c>
      <c r="AS85" s="3">
        <v>0</v>
      </c>
      <c r="AU85" s="3">
        <v>20090804</v>
      </c>
      <c r="AV85" s="3">
        <v>0</v>
      </c>
      <c r="AX85" s="3">
        <v>19980716</v>
      </c>
      <c r="AZ85" s="3">
        <v>19980716</v>
      </c>
      <c r="BA85" s="1" t="s">
        <v>179</v>
      </c>
      <c r="BB85" s="21" t="s">
        <v>2390</v>
      </c>
      <c r="BC85" s="17">
        <f>VLOOKUP(SUBSTITUTE(BB85," ",""),Organizations!$1:$1048576,2,0)</f>
        <v>65</v>
      </c>
      <c r="BD85" s="1" t="s">
        <v>51</v>
      </c>
      <c r="BG85" t="s">
        <v>1639</v>
      </c>
    </row>
    <row r="86" spans="1:59" ht="24">
      <c r="A86" s="1" t="s">
        <v>320</v>
      </c>
      <c r="B86" s="1" t="s">
        <v>2070</v>
      </c>
      <c r="C86" s="1" t="s">
        <v>2114</v>
      </c>
      <c r="D86" s="1" t="s">
        <v>2034</v>
      </c>
      <c r="E86" s="3">
        <v>200408</v>
      </c>
      <c r="F86" s="3" t="str">
        <f t="shared" si="10"/>
        <v>FA</v>
      </c>
      <c r="G86" s="3" t="str">
        <f t="shared" si="11"/>
        <v>2004-2005</v>
      </c>
      <c r="H86" s="3" t="str">
        <f t="shared" si="12"/>
        <v>kuali.atp.FA2004-2005</v>
      </c>
      <c r="I86" s="3">
        <v>20040429</v>
      </c>
      <c r="J86" s="1" t="str">
        <f t="shared" si="13"/>
        <v/>
      </c>
      <c r="L86" s="3" t="str">
        <f t="shared" si="14"/>
        <v/>
      </c>
      <c r="M86" s="3" t="str">
        <f t="shared" si="15"/>
        <v/>
      </c>
      <c r="N86" s="3" t="str">
        <f t="shared" si="16"/>
        <v/>
      </c>
      <c r="O86" s="3">
        <v>200908</v>
      </c>
      <c r="P86" s="3">
        <v>20040309</v>
      </c>
      <c r="R86" s="3">
        <v>20040429</v>
      </c>
      <c r="S86" s="2">
        <v>3</v>
      </c>
      <c r="T86" s="2">
        <v>3</v>
      </c>
      <c r="U86" s="1" t="s">
        <v>43</v>
      </c>
      <c r="V86" s="27" t="b">
        <f t="shared" si="17"/>
        <v>1</v>
      </c>
      <c r="W86" s="27" t="b">
        <f t="shared" si="18"/>
        <v>1</v>
      </c>
      <c r="X86" s="28" t="str">
        <f t="shared" si="19"/>
        <v>kuali.resultComponent.grade.letter kuali.resultComponent.grade.passFail</v>
      </c>
      <c r="Z86" s="3">
        <v>20040309</v>
      </c>
      <c r="AA86" s="1" t="s">
        <v>321</v>
      </c>
      <c r="AB86" s="1" t="s">
        <v>322</v>
      </c>
      <c r="AC86" s="3">
        <v>20040309</v>
      </c>
      <c r="AD86" s="1" t="s">
        <v>115</v>
      </c>
      <c r="AF86" s="1" t="s">
        <v>47</v>
      </c>
      <c r="AI86" s="1" t="s">
        <v>48</v>
      </c>
      <c r="AJ86" s="1" t="s">
        <v>48</v>
      </c>
      <c r="AN86" s="3">
        <v>1</v>
      </c>
      <c r="AP86" s="3">
        <v>0</v>
      </c>
      <c r="AQ86" s="3">
        <v>0</v>
      </c>
      <c r="AR86" s="3">
        <v>0</v>
      </c>
      <c r="AS86" s="3">
        <v>0</v>
      </c>
      <c r="AU86" s="3">
        <v>20050328</v>
      </c>
      <c r="AV86" s="3">
        <v>0</v>
      </c>
      <c r="AW86" s="1" t="s">
        <v>166</v>
      </c>
      <c r="AX86" s="3">
        <v>20040429</v>
      </c>
      <c r="AZ86" s="3">
        <v>20040429</v>
      </c>
      <c r="BA86" s="1" t="s">
        <v>179</v>
      </c>
      <c r="BB86" s="21" t="s">
        <v>2390</v>
      </c>
      <c r="BC86" s="17">
        <f>VLOOKUP(SUBSTITUTE(BB86," ",""),Organizations!$1:$1048576,2,0)</f>
        <v>65</v>
      </c>
      <c r="BD86" s="1" t="s">
        <v>51</v>
      </c>
      <c r="BG86" t="s">
        <v>1640</v>
      </c>
    </row>
    <row r="87" spans="1:59" ht="24">
      <c r="A87" s="1" t="s">
        <v>323</v>
      </c>
      <c r="B87" s="1" t="s">
        <v>2070</v>
      </c>
      <c r="C87" s="1" t="s">
        <v>2115</v>
      </c>
      <c r="D87" s="1" t="s">
        <v>2034</v>
      </c>
      <c r="E87" s="3">
        <v>199908</v>
      </c>
      <c r="F87" s="3" t="str">
        <f t="shared" si="10"/>
        <v>FA</v>
      </c>
      <c r="G87" s="3" t="str">
        <f t="shared" si="11"/>
        <v>1999-2000</v>
      </c>
      <c r="H87" s="3" t="str">
        <f t="shared" si="12"/>
        <v>kuali.atp.FA1999-2000</v>
      </c>
      <c r="I87" s="3">
        <v>19980716</v>
      </c>
      <c r="J87" s="1" t="str">
        <f t="shared" si="13"/>
        <v/>
      </c>
      <c r="L87" s="3" t="str">
        <f t="shared" si="14"/>
        <v/>
      </c>
      <c r="M87" s="3" t="str">
        <f t="shared" si="15"/>
        <v/>
      </c>
      <c r="N87" s="3" t="str">
        <f t="shared" si="16"/>
        <v/>
      </c>
      <c r="O87" s="3">
        <v>200908</v>
      </c>
      <c r="P87" s="3">
        <v>19980612</v>
      </c>
      <c r="S87" s="2">
        <v>3</v>
      </c>
      <c r="T87" s="2">
        <v>3</v>
      </c>
      <c r="U87" s="1" t="s">
        <v>43</v>
      </c>
      <c r="V87" s="27" t="b">
        <f t="shared" si="17"/>
        <v>1</v>
      </c>
      <c r="W87" s="27" t="b">
        <f t="shared" si="18"/>
        <v>1</v>
      </c>
      <c r="X87" s="28" t="str">
        <f t="shared" si="19"/>
        <v>kuali.resultComponent.grade.letter kuali.resultComponent.grade.passFail</v>
      </c>
      <c r="Z87" s="3">
        <v>19980716</v>
      </c>
      <c r="AA87" s="1" t="s">
        <v>324</v>
      </c>
      <c r="AB87" s="1" t="s">
        <v>325</v>
      </c>
      <c r="AC87" s="3">
        <v>19980716</v>
      </c>
      <c r="AD87" s="1" t="s">
        <v>115</v>
      </c>
      <c r="AF87" s="1" t="s">
        <v>47</v>
      </c>
      <c r="AI87" s="1" t="s">
        <v>48</v>
      </c>
      <c r="AJ87" s="1" t="s">
        <v>48</v>
      </c>
      <c r="AN87" s="3">
        <v>1</v>
      </c>
      <c r="AP87" s="3">
        <v>0</v>
      </c>
      <c r="AQ87" s="3">
        <v>0</v>
      </c>
      <c r="AR87" s="3">
        <v>0</v>
      </c>
      <c r="AS87" s="3">
        <v>0</v>
      </c>
      <c r="AU87" s="3">
        <v>20090804</v>
      </c>
      <c r="AV87" s="3">
        <v>0</v>
      </c>
      <c r="AX87" s="3">
        <v>19980716</v>
      </c>
      <c r="AZ87" s="3">
        <v>19980716</v>
      </c>
      <c r="BA87" s="1" t="s">
        <v>179</v>
      </c>
      <c r="BB87" s="21" t="s">
        <v>2390</v>
      </c>
      <c r="BC87" s="17">
        <f>VLOOKUP(SUBSTITUTE(BB87," ",""),Organizations!$1:$1048576,2,0)</f>
        <v>65</v>
      </c>
      <c r="BD87" s="1" t="s">
        <v>51</v>
      </c>
      <c r="BG87" t="s">
        <v>1641</v>
      </c>
    </row>
    <row r="88" spans="1:59" ht="24">
      <c r="A88" s="1" t="s">
        <v>326</v>
      </c>
      <c r="B88" s="1" t="s">
        <v>2070</v>
      </c>
      <c r="C88" s="1" t="s">
        <v>2116</v>
      </c>
      <c r="D88" s="1" t="s">
        <v>2034</v>
      </c>
      <c r="E88" s="3">
        <v>199908</v>
      </c>
      <c r="F88" s="3" t="str">
        <f t="shared" si="10"/>
        <v>FA</v>
      </c>
      <c r="G88" s="3" t="str">
        <f t="shared" si="11"/>
        <v>1999-2000</v>
      </c>
      <c r="H88" s="3" t="str">
        <f t="shared" si="12"/>
        <v>kuali.atp.FA1999-2000</v>
      </c>
      <c r="I88" s="3">
        <v>19980716</v>
      </c>
      <c r="J88" s="1" t="str">
        <f t="shared" si="13"/>
        <v/>
      </c>
      <c r="L88" s="3" t="str">
        <f t="shared" si="14"/>
        <v/>
      </c>
      <c r="M88" s="3" t="str">
        <f t="shared" si="15"/>
        <v/>
      </c>
      <c r="N88" s="3" t="str">
        <f t="shared" si="16"/>
        <v/>
      </c>
      <c r="O88" s="3">
        <v>200908</v>
      </c>
      <c r="P88" s="3">
        <v>19980612</v>
      </c>
      <c r="S88" s="2">
        <v>4</v>
      </c>
      <c r="T88" s="2">
        <v>4</v>
      </c>
      <c r="U88" s="1" t="s">
        <v>43</v>
      </c>
      <c r="V88" s="27" t="b">
        <f t="shared" si="17"/>
        <v>1</v>
      </c>
      <c r="W88" s="27" t="b">
        <f t="shared" si="18"/>
        <v>1</v>
      </c>
      <c r="X88" s="28" t="str">
        <f t="shared" si="19"/>
        <v>kuali.resultComponent.grade.letter kuali.resultComponent.grade.passFail</v>
      </c>
      <c r="Z88" s="3">
        <v>19980716</v>
      </c>
      <c r="AA88" s="1" t="s">
        <v>327</v>
      </c>
      <c r="AB88" s="1" t="s">
        <v>328</v>
      </c>
      <c r="AC88" s="3">
        <v>19980716</v>
      </c>
      <c r="AD88" s="1" t="s">
        <v>115</v>
      </c>
      <c r="AF88" s="1" t="s">
        <v>47</v>
      </c>
      <c r="AI88" s="1" t="s">
        <v>48</v>
      </c>
      <c r="AJ88" s="1" t="s">
        <v>48</v>
      </c>
      <c r="AN88" s="3">
        <v>1</v>
      </c>
      <c r="AP88" s="3">
        <v>0</v>
      </c>
      <c r="AQ88" s="3">
        <v>0</v>
      </c>
      <c r="AR88" s="3">
        <v>0</v>
      </c>
      <c r="AS88" s="3">
        <v>0</v>
      </c>
      <c r="AU88" s="3">
        <v>20090804</v>
      </c>
      <c r="AV88" s="3">
        <v>0</v>
      </c>
      <c r="AX88" s="3">
        <v>19980716</v>
      </c>
      <c r="AZ88" s="3">
        <v>19980716</v>
      </c>
      <c r="BA88" s="1" t="s">
        <v>179</v>
      </c>
      <c r="BB88" s="21" t="s">
        <v>2390</v>
      </c>
      <c r="BC88" s="17">
        <f>VLOOKUP(SUBSTITUTE(BB88," ",""),Organizations!$1:$1048576,2,0)</f>
        <v>65</v>
      </c>
      <c r="BD88" s="1" t="s">
        <v>51</v>
      </c>
      <c r="BG88" t="s">
        <v>1642</v>
      </c>
    </row>
    <row r="89" spans="1:59" ht="24">
      <c r="A89" s="1" t="s">
        <v>329</v>
      </c>
      <c r="B89" s="1" t="s">
        <v>2070</v>
      </c>
      <c r="C89" s="1" t="s">
        <v>2117</v>
      </c>
      <c r="D89" s="1" t="s">
        <v>2034</v>
      </c>
      <c r="E89" s="3">
        <v>199908</v>
      </c>
      <c r="F89" s="3" t="str">
        <f t="shared" si="10"/>
        <v>FA</v>
      </c>
      <c r="G89" s="3" t="str">
        <f t="shared" si="11"/>
        <v>1999-2000</v>
      </c>
      <c r="H89" s="3" t="str">
        <f t="shared" si="12"/>
        <v>kuali.atp.FA1999-2000</v>
      </c>
      <c r="I89" s="3">
        <v>19980716</v>
      </c>
      <c r="J89" s="1" t="str">
        <f t="shared" si="13"/>
        <v/>
      </c>
      <c r="L89" s="3" t="str">
        <f t="shared" si="14"/>
        <v/>
      </c>
      <c r="M89" s="3" t="str">
        <f t="shared" si="15"/>
        <v/>
      </c>
      <c r="N89" s="3" t="str">
        <f t="shared" si="16"/>
        <v/>
      </c>
      <c r="O89" s="3">
        <v>200908</v>
      </c>
      <c r="P89" s="3">
        <v>19980612</v>
      </c>
      <c r="S89" s="2">
        <v>3</v>
      </c>
      <c r="T89" s="2">
        <v>3</v>
      </c>
      <c r="U89" s="1" t="s">
        <v>126</v>
      </c>
      <c r="V89" s="27" t="str">
        <f t="shared" si="17"/>
        <v/>
      </c>
      <c r="W89" s="27" t="str">
        <f t="shared" si="18"/>
        <v/>
      </c>
      <c r="X89" s="28" t="str">
        <f t="shared" si="19"/>
        <v>kuali.resultComponent.grade.letter</v>
      </c>
      <c r="Z89" s="3">
        <v>19980716</v>
      </c>
      <c r="AA89" s="1" t="s">
        <v>330</v>
      </c>
      <c r="AB89" s="1" t="s">
        <v>331</v>
      </c>
      <c r="AC89" s="3">
        <v>19980716</v>
      </c>
      <c r="AD89" s="1" t="s">
        <v>115</v>
      </c>
      <c r="AF89" s="1" t="s">
        <v>47</v>
      </c>
      <c r="AI89" s="1" t="s">
        <v>48</v>
      </c>
      <c r="AJ89" s="1" t="s">
        <v>48</v>
      </c>
      <c r="AN89" s="3">
        <v>1</v>
      </c>
      <c r="AP89" s="3">
        <v>0</v>
      </c>
      <c r="AQ89" s="3">
        <v>0</v>
      </c>
      <c r="AR89" s="3">
        <v>0</v>
      </c>
      <c r="AS89" s="3">
        <v>0</v>
      </c>
      <c r="AU89" s="3">
        <v>20090804</v>
      </c>
      <c r="AV89" s="3">
        <v>0</v>
      </c>
      <c r="AX89" s="3">
        <v>19980716</v>
      </c>
      <c r="AZ89" s="3">
        <v>19980716</v>
      </c>
      <c r="BA89" s="1" t="s">
        <v>179</v>
      </c>
      <c r="BB89" s="21" t="s">
        <v>2390</v>
      </c>
      <c r="BC89" s="17">
        <f>VLOOKUP(SUBSTITUTE(BB89," ",""),Organizations!$1:$1048576,2,0)</f>
        <v>65</v>
      </c>
      <c r="BD89" s="1" t="s">
        <v>51</v>
      </c>
      <c r="BG89" t="s">
        <v>1643</v>
      </c>
    </row>
    <row r="90" spans="1:59" ht="24">
      <c r="A90" s="1" t="s">
        <v>332</v>
      </c>
      <c r="B90" s="1" t="s">
        <v>2070</v>
      </c>
      <c r="C90" s="1" t="s">
        <v>2118</v>
      </c>
      <c r="D90" s="1" t="s">
        <v>2034</v>
      </c>
      <c r="E90" s="3">
        <v>199908</v>
      </c>
      <c r="F90" s="3" t="str">
        <f t="shared" si="10"/>
        <v>FA</v>
      </c>
      <c r="G90" s="3" t="str">
        <f t="shared" si="11"/>
        <v>1999-2000</v>
      </c>
      <c r="H90" s="3" t="str">
        <f t="shared" si="12"/>
        <v>kuali.atp.FA1999-2000</v>
      </c>
      <c r="I90" s="3">
        <v>19980716</v>
      </c>
      <c r="J90" s="1" t="str">
        <f t="shared" si="13"/>
        <v/>
      </c>
      <c r="L90" s="3" t="str">
        <f t="shared" si="14"/>
        <v/>
      </c>
      <c r="M90" s="3" t="str">
        <f t="shared" si="15"/>
        <v/>
      </c>
      <c r="N90" s="3" t="str">
        <f t="shared" si="16"/>
        <v/>
      </c>
      <c r="O90" s="3">
        <v>200901</v>
      </c>
      <c r="P90" s="3">
        <v>19980612</v>
      </c>
      <c r="S90" s="2">
        <v>2</v>
      </c>
      <c r="T90" s="2">
        <v>2</v>
      </c>
      <c r="U90" s="1" t="s">
        <v>126</v>
      </c>
      <c r="V90" s="27" t="str">
        <f t="shared" si="17"/>
        <v/>
      </c>
      <c r="W90" s="27" t="str">
        <f t="shared" si="18"/>
        <v/>
      </c>
      <c r="X90" s="28" t="str">
        <f t="shared" si="19"/>
        <v>kuali.resultComponent.grade.letter</v>
      </c>
      <c r="Z90" s="3">
        <v>19980716</v>
      </c>
      <c r="AA90" s="1" t="s">
        <v>333</v>
      </c>
      <c r="AB90" s="1" t="s">
        <v>334</v>
      </c>
      <c r="AC90" s="3">
        <v>19980716</v>
      </c>
      <c r="AD90" s="1" t="s">
        <v>115</v>
      </c>
      <c r="AF90" s="1" t="s">
        <v>47</v>
      </c>
      <c r="AI90" s="1" t="s">
        <v>48</v>
      </c>
      <c r="AJ90" s="1" t="s">
        <v>48</v>
      </c>
      <c r="AN90" s="3">
        <v>1</v>
      </c>
      <c r="AP90" s="3">
        <v>0</v>
      </c>
      <c r="AQ90" s="3">
        <v>0</v>
      </c>
      <c r="AR90" s="3">
        <v>0</v>
      </c>
      <c r="AS90" s="3">
        <v>0</v>
      </c>
      <c r="AU90" s="3">
        <v>20050328</v>
      </c>
      <c r="AV90" s="3">
        <v>0</v>
      </c>
      <c r="AX90" s="3">
        <v>19980716</v>
      </c>
      <c r="AZ90" s="3">
        <v>19980716</v>
      </c>
      <c r="BA90" s="1" t="s">
        <v>179</v>
      </c>
      <c r="BB90" s="21" t="s">
        <v>2390</v>
      </c>
      <c r="BC90" s="17">
        <f>VLOOKUP(SUBSTITUTE(BB90," ",""),Organizations!$1:$1048576,2,0)</f>
        <v>65</v>
      </c>
      <c r="BD90" s="1" t="s">
        <v>51</v>
      </c>
      <c r="BG90" t="s">
        <v>1644</v>
      </c>
    </row>
    <row r="91" spans="1:59" ht="24">
      <c r="A91" s="1" t="s">
        <v>335</v>
      </c>
      <c r="B91" s="1" t="s">
        <v>2070</v>
      </c>
      <c r="C91" s="1" t="s">
        <v>2119</v>
      </c>
      <c r="D91" s="1" t="s">
        <v>2034</v>
      </c>
      <c r="E91" s="3">
        <v>199908</v>
      </c>
      <c r="F91" s="3" t="str">
        <f t="shared" si="10"/>
        <v>FA</v>
      </c>
      <c r="G91" s="3" t="str">
        <f t="shared" si="11"/>
        <v>1999-2000</v>
      </c>
      <c r="H91" s="3" t="str">
        <f t="shared" si="12"/>
        <v>kuali.atp.FA1999-2000</v>
      </c>
      <c r="I91" s="3">
        <v>19980716</v>
      </c>
      <c r="J91" s="1" t="str">
        <f t="shared" si="13"/>
        <v/>
      </c>
      <c r="L91" s="3" t="str">
        <f t="shared" si="14"/>
        <v/>
      </c>
      <c r="M91" s="3" t="str">
        <f t="shared" si="15"/>
        <v/>
      </c>
      <c r="N91" s="3" t="str">
        <f t="shared" si="16"/>
        <v/>
      </c>
      <c r="O91" s="3">
        <v>200908</v>
      </c>
      <c r="P91" s="3">
        <v>19980612</v>
      </c>
      <c r="S91" s="2">
        <v>4</v>
      </c>
      <c r="T91" s="2">
        <v>4</v>
      </c>
      <c r="U91" s="1" t="s">
        <v>43</v>
      </c>
      <c r="V91" s="27" t="b">
        <f t="shared" si="17"/>
        <v>1</v>
      </c>
      <c r="W91" s="27" t="b">
        <f t="shared" si="18"/>
        <v>1</v>
      </c>
      <c r="X91" s="28" t="str">
        <f t="shared" si="19"/>
        <v>kuali.resultComponent.grade.letter kuali.resultComponent.grade.passFail</v>
      </c>
      <c r="Z91" s="3">
        <v>19980716</v>
      </c>
      <c r="AA91" s="1" t="s">
        <v>336</v>
      </c>
      <c r="AB91" s="1" t="s">
        <v>337</v>
      </c>
      <c r="AC91" s="3">
        <v>19980716</v>
      </c>
      <c r="AD91" s="1" t="s">
        <v>115</v>
      </c>
      <c r="AF91" s="1" t="s">
        <v>47</v>
      </c>
      <c r="AI91" s="1" t="s">
        <v>48</v>
      </c>
      <c r="AJ91" s="1" t="s">
        <v>48</v>
      </c>
      <c r="AN91" s="3">
        <v>1</v>
      </c>
      <c r="AP91" s="3">
        <v>0</v>
      </c>
      <c r="AQ91" s="3">
        <v>0</v>
      </c>
      <c r="AR91" s="3">
        <v>0</v>
      </c>
      <c r="AS91" s="3">
        <v>0</v>
      </c>
      <c r="AU91" s="3">
        <v>20080507</v>
      </c>
      <c r="AV91" s="3">
        <v>0</v>
      </c>
      <c r="AX91" s="3">
        <v>19980716</v>
      </c>
      <c r="AZ91" s="3">
        <v>19980716</v>
      </c>
      <c r="BA91" s="1" t="s">
        <v>179</v>
      </c>
      <c r="BB91" s="21" t="s">
        <v>2390</v>
      </c>
      <c r="BC91" s="17">
        <f>VLOOKUP(SUBSTITUTE(BB91," ",""),Organizations!$1:$1048576,2,0)</f>
        <v>65</v>
      </c>
      <c r="BD91" s="1" t="s">
        <v>51</v>
      </c>
      <c r="BG91" t="s">
        <v>1645</v>
      </c>
    </row>
    <row r="92" spans="1:59" ht="24">
      <c r="A92" s="1" t="s">
        <v>338</v>
      </c>
      <c r="B92" s="1" t="s">
        <v>2070</v>
      </c>
      <c r="C92" s="1" t="s">
        <v>2120</v>
      </c>
      <c r="D92" s="1" t="s">
        <v>2034</v>
      </c>
      <c r="E92" s="3">
        <v>199908</v>
      </c>
      <c r="F92" s="3" t="str">
        <f t="shared" si="10"/>
        <v>FA</v>
      </c>
      <c r="G92" s="3" t="str">
        <f t="shared" si="11"/>
        <v>1999-2000</v>
      </c>
      <c r="H92" s="3" t="str">
        <f t="shared" si="12"/>
        <v>kuali.atp.FA1999-2000</v>
      </c>
      <c r="I92" s="3">
        <v>20050817</v>
      </c>
      <c r="J92" s="1" t="str">
        <f t="shared" si="13"/>
        <v/>
      </c>
      <c r="L92" s="3" t="str">
        <f t="shared" si="14"/>
        <v/>
      </c>
      <c r="M92" s="3" t="str">
        <f t="shared" si="15"/>
        <v/>
      </c>
      <c r="N92" s="3" t="str">
        <f t="shared" si="16"/>
        <v/>
      </c>
      <c r="O92" s="3">
        <v>200908</v>
      </c>
      <c r="P92" s="3">
        <v>19980612</v>
      </c>
      <c r="S92" s="2">
        <v>3</v>
      </c>
      <c r="T92" s="2">
        <v>3</v>
      </c>
      <c r="U92" s="1" t="s">
        <v>43</v>
      </c>
      <c r="V92" s="27" t="b">
        <f t="shared" si="17"/>
        <v>1</v>
      </c>
      <c r="W92" s="27" t="b">
        <f t="shared" si="18"/>
        <v>1</v>
      </c>
      <c r="X92" s="28" t="str">
        <f t="shared" si="19"/>
        <v>kuali.resultComponent.grade.letter kuali.resultComponent.grade.passFail</v>
      </c>
      <c r="Z92" s="3">
        <v>19980716</v>
      </c>
      <c r="AA92" s="1" t="s">
        <v>339</v>
      </c>
      <c r="AB92" s="1" t="s">
        <v>340</v>
      </c>
      <c r="AC92" s="3">
        <v>20050817</v>
      </c>
      <c r="AD92" s="1" t="s">
        <v>115</v>
      </c>
      <c r="AF92" s="1" t="s">
        <v>47</v>
      </c>
      <c r="AI92" s="1" t="s">
        <v>48</v>
      </c>
      <c r="AJ92" s="1" t="s">
        <v>48</v>
      </c>
      <c r="AN92" s="3">
        <v>1</v>
      </c>
      <c r="AP92" s="3">
        <v>0</v>
      </c>
      <c r="AQ92" s="3">
        <v>0</v>
      </c>
      <c r="AR92" s="3">
        <v>0</v>
      </c>
      <c r="AS92" s="3">
        <v>0</v>
      </c>
      <c r="AU92" s="3">
        <v>20050328</v>
      </c>
      <c r="AV92" s="3">
        <v>0</v>
      </c>
      <c r="AX92" s="3">
        <v>19980716</v>
      </c>
      <c r="AZ92" s="3">
        <v>19980716</v>
      </c>
      <c r="BA92" s="1" t="s">
        <v>179</v>
      </c>
      <c r="BB92" s="21" t="s">
        <v>2390</v>
      </c>
      <c r="BC92" s="17">
        <f>VLOOKUP(SUBSTITUTE(BB92," ",""),Organizations!$1:$1048576,2,0)</f>
        <v>65</v>
      </c>
      <c r="BD92" s="1" t="s">
        <v>51</v>
      </c>
      <c r="BG92" t="s">
        <v>1646</v>
      </c>
    </row>
    <row r="93" spans="1:59" ht="24">
      <c r="A93" s="1" t="s">
        <v>341</v>
      </c>
      <c r="B93" s="1" t="s">
        <v>2070</v>
      </c>
      <c r="C93" s="1" t="s">
        <v>2121</v>
      </c>
      <c r="D93" s="1" t="s">
        <v>2034</v>
      </c>
      <c r="E93" s="3">
        <v>199908</v>
      </c>
      <c r="F93" s="3" t="str">
        <f t="shared" si="10"/>
        <v>FA</v>
      </c>
      <c r="G93" s="3" t="str">
        <f t="shared" si="11"/>
        <v>1999-2000</v>
      </c>
      <c r="H93" s="3" t="str">
        <f t="shared" si="12"/>
        <v>kuali.atp.FA1999-2000</v>
      </c>
      <c r="I93" s="3">
        <v>19980717</v>
      </c>
      <c r="J93" s="1" t="str">
        <f t="shared" si="13"/>
        <v/>
      </c>
      <c r="L93" s="3" t="str">
        <f t="shared" si="14"/>
        <v/>
      </c>
      <c r="M93" s="3" t="str">
        <f t="shared" si="15"/>
        <v/>
      </c>
      <c r="N93" s="3" t="str">
        <f t="shared" si="16"/>
        <v/>
      </c>
      <c r="O93" s="3">
        <v>200908</v>
      </c>
      <c r="P93" s="3">
        <v>19980612</v>
      </c>
      <c r="S93" s="2">
        <v>3</v>
      </c>
      <c r="T93" s="2">
        <v>3</v>
      </c>
      <c r="U93" s="1" t="s">
        <v>246</v>
      </c>
      <c r="V93" s="27" t="str">
        <f t="shared" si="17"/>
        <v/>
      </c>
      <c r="W93" s="27" t="b">
        <f t="shared" si="18"/>
        <v>1</v>
      </c>
      <c r="X93" s="28" t="str">
        <f t="shared" si="19"/>
        <v>kuali.resultComponent.grade.letter kuali.resultComponent.grade.passFail</v>
      </c>
      <c r="Z93" s="3">
        <v>19980716</v>
      </c>
      <c r="AA93" s="1" t="s">
        <v>342</v>
      </c>
      <c r="AB93" s="1" t="s">
        <v>343</v>
      </c>
      <c r="AC93" s="3">
        <v>19980716</v>
      </c>
      <c r="AD93" s="1" t="s">
        <v>115</v>
      </c>
      <c r="AF93" s="1" t="s">
        <v>47</v>
      </c>
      <c r="AI93" s="1" t="s">
        <v>48</v>
      </c>
      <c r="AJ93" s="1" t="s">
        <v>48</v>
      </c>
      <c r="AN93" s="3">
        <v>1</v>
      </c>
      <c r="AP93" s="3">
        <v>0</v>
      </c>
      <c r="AQ93" s="3">
        <v>0</v>
      </c>
      <c r="AR93" s="3">
        <v>0</v>
      </c>
      <c r="AS93" s="3">
        <v>0</v>
      </c>
      <c r="AU93" s="3">
        <v>20100409</v>
      </c>
      <c r="AV93" s="3">
        <v>0</v>
      </c>
      <c r="AW93" s="1" t="s">
        <v>166</v>
      </c>
      <c r="AX93" s="3">
        <v>19980716</v>
      </c>
      <c r="AZ93" s="3">
        <v>19980716</v>
      </c>
      <c r="BA93" s="1" t="s">
        <v>179</v>
      </c>
      <c r="BB93" s="21" t="s">
        <v>2390</v>
      </c>
      <c r="BC93" s="17">
        <f>VLOOKUP(SUBSTITUTE(BB93," ",""),Organizations!$1:$1048576,2,0)</f>
        <v>65</v>
      </c>
      <c r="BD93" s="1" t="s">
        <v>51</v>
      </c>
      <c r="BG93" t="s">
        <v>1647</v>
      </c>
    </row>
    <row r="94" spans="1:59" ht="24">
      <c r="A94" s="1" t="s">
        <v>344</v>
      </c>
      <c r="B94" s="1" t="s">
        <v>2070</v>
      </c>
      <c r="C94" s="1" t="s">
        <v>2122</v>
      </c>
      <c r="D94" s="1" t="s">
        <v>2034</v>
      </c>
      <c r="E94" s="3">
        <v>199908</v>
      </c>
      <c r="F94" s="3" t="str">
        <f t="shared" si="10"/>
        <v>FA</v>
      </c>
      <c r="G94" s="3" t="str">
        <f t="shared" si="11"/>
        <v>1999-2000</v>
      </c>
      <c r="H94" s="3" t="str">
        <f t="shared" si="12"/>
        <v>kuali.atp.FA1999-2000</v>
      </c>
      <c r="I94" s="3">
        <v>19980716</v>
      </c>
      <c r="J94" s="1" t="str">
        <f t="shared" si="13"/>
        <v/>
      </c>
      <c r="L94" s="3" t="str">
        <f t="shared" si="14"/>
        <v/>
      </c>
      <c r="M94" s="3" t="str">
        <f t="shared" si="15"/>
        <v/>
      </c>
      <c r="N94" s="3" t="str">
        <f t="shared" si="16"/>
        <v/>
      </c>
      <c r="O94" s="3">
        <v>200901</v>
      </c>
      <c r="P94" s="3">
        <v>19980612</v>
      </c>
      <c r="S94" s="2">
        <v>3</v>
      </c>
      <c r="T94" s="2">
        <v>3</v>
      </c>
      <c r="U94" s="1" t="s">
        <v>43</v>
      </c>
      <c r="V94" s="27" t="b">
        <f t="shared" si="17"/>
        <v>1</v>
      </c>
      <c r="W94" s="27" t="b">
        <f t="shared" si="18"/>
        <v>1</v>
      </c>
      <c r="X94" s="28" t="str">
        <f t="shared" si="19"/>
        <v>kuali.resultComponent.grade.letter kuali.resultComponent.grade.passFail</v>
      </c>
      <c r="Z94" s="3">
        <v>19980716</v>
      </c>
      <c r="AA94" s="1" t="s">
        <v>345</v>
      </c>
      <c r="AB94" s="1" t="s">
        <v>346</v>
      </c>
      <c r="AC94" s="3">
        <v>19980716</v>
      </c>
      <c r="AD94" s="1" t="s">
        <v>115</v>
      </c>
      <c r="AF94" s="1" t="s">
        <v>47</v>
      </c>
      <c r="AI94" s="1" t="s">
        <v>48</v>
      </c>
      <c r="AJ94" s="1" t="s">
        <v>48</v>
      </c>
      <c r="AN94" s="3">
        <v>1</v>
      </c>
      <c r="AP94" s="3">
        <v>0</v>
      </c>
      <c r="AQ94" s="3">
        <v>0</v>
      </c>
      <c r="AR94" s="3">
        <v>0</v>
      </c>
      <c r="AS94" s="3">
        <v>0</v>
      </c>
      <c r="AU94" s="3">
        <v>20090804</v>
      </c>
      <c r="AV94" s="3">
        <v>0</v>
      </c>
      <c r="AX94" s="3">
        <v>19980716</v>
      </c>
      <c r="AZ94" s="3">
        <v>19980716</v>
      </c>
      <c r="BA94" s="1" t="s">
        <v>179</v>
      </c>
      <c r="BB94" s="21" t="s">
        <v>2390</v>
      </c>
      <c r="BC94" s="17">
        <f>VLOOKUP(SUBSTITUTE(BB94," ",""),Organizations!$1:$1048576,2,0)</f>
        <v>65</v>
      </c>
      <c r="BD94" s="1" t="s">
        <v>51</v>
      </c>
      <c r="BG94" t="s">
        <v>1648</v>
      </c>
    </row>
    <row r="95" spans="1:59" ht="24">
      <c r="A95" s="1" t="s">
        <v>347</v>
      </c>
      <c r="B95" s="1" t="s">
        <v>2070</v>
      </c>
      <c r="C95" s="1" t="s">
        <v>2123</v>
      </c>
      <c r="D95" s="1" t="s">
        <v>2034</v>
      </c>
      <c r="E95" s="3">
        <v>199908</v>
      </c>
      <c r="F95" s="3" t="str">
        <f t="shared" si="10"/>
        <v>FA</v>
      </c>
      <c r="G95" s="3" t="str">
        <f t="shared" si="11"/>
        <v>1999-2000</v>
      </c>
      <c r="H95" s="3" t="str">
        <f t="shared" si="12"/>
        <v>kuali.atp.FA1999-2000</v>
      </c>
      <c r="I95" s="3">
        <v>19980716</v>
      </c>
      <c r="J95" s="1" t="str">
        <f t="shared" si="13"/>
        <v/>
      </c>
      <c r="L95" s="3" t="str">
        <f t="shared" si="14"/>
        <v/>
      </c>
      <c r="M95" s="3" t="str">
        <f t="shared" si="15"/>
        <v/>
      </c>
      <c r="N95" s="3" t="str">
        <f t="shared" si="16"/>
        <v/>
      </c>
      <c r="O95" s="3">
        <v>200905</v>
      </c>
      <c r="P95" s="3">
        <v>19980612</v>
      </c>
      <c r="S95" s="2">
        <v>3</v>
      </c>
      <c r="T95" s="2">
        <v>3</v>
      </c>
      <c r="U95" s="1" t="s">
        <v>43</v>
      </c>
      <c r="V95" s="27" t="b">
        <f t="shared" si="17"/>
        <v>1</v>
      </c>
      <c r="W95" s="27" t="b">
        <f t="shared" si="18"/>
        <v>1</v>
      </c>
      <c r="X95" s="28" t="str">
        <f t="shared" si="19"/>
        <v>kuali.resultComponent.grade.letter kuali.resultComponent.grade.passFail</v>
      </c>
      <c r="Z95" s="3">
        <v>19980716</v>
      </c>
      <c r="AA95" s="1" t="s">
        <v>348</v>
      </c>
      <c r="AB95" s="1" t="s">
        <v>349</v>
      </c>
      <c r="AC95" s="3">
        <v>19980716</v>
      </c>
      <c r="AD95" s="1" t="s">
        <v>115</v>
      </c>
      <c r="AF95" s="1" t="s">
        <v>47</v>
      </c>
      <c r="AI95" s="1" t="s">
        <v>48</v>
      </c>
      <c r="AJ95" s="1" t="s">
        <v>48</v>
      </c>
      <c r="AN95" s="3">
        <v>1</v>
      </c>
      <c r="AP95" s="3">
        <v>0</v>
      </c>
      <c r="AQ95" s="3">
        <v>0</v>
      </c>
      <c r="AR95" s="3">
        <v>0</v>
      </c>
      <c r="AS95" s="3">
        <v>0</v>
      </c>
      <c r="AU95" s="3">
        <v>20090804</v>
      </c>
      <c r="AV95" s="3">
        <v>0</v>
      </c>
      <c r="AX95" s="3">
        <v>19980716</v>
      </c>
      <c r="AZ95" s="3">
        <v>19980716</v>
      </c>
      <c r="BA95" s="1" t="s">
        <v>179</v>
      </c>
      <c r="BB95" s="21" t="s">
        <v>2390</v>
      </c>
      <c r="BC95" s="17">
        <f>VLOOKUP(SUBSTITUTE(BB95," ",""),Organizations!$1:$1048576,2,0)</f>
        <v>65</v>
      </c>
      <c r="BD95" s="1" t="s">
        <v>51</v>
      </c>
      <c r="BG95" t="s">
        <v>1649</v>
      </c>
    </row>
    <row r="96" spans="1:59" ht="24">
      <c r="A96" s="1" t="s">
        <v>350</v>
      </c>
      <c r="B96" s="1" t="s">
        <v>2070</v>
      </c>
      <c r="C96" s="1" t="s">
        <v>2124</v>
      </c>
      <c r="D96" s="1" t="s">
        <v>2034</v>
      </c>
      <c r="E96" s="3">
        <v>199908</v>
      </c>
      <c r="F96" s="3" t="str">
        <f t="shared" si="10"/>
        <v>FA</v>
      </c>
      <c r="G96" s="3" t="str">
        <f t="shared" si="11"/>
        <v>1999-2000</v>
      </c>
      <c r="H96" s="3" t="str">
        <f t="shared" si="12"/>
        <v>kuali.atp.FA1999-2000</v>
      </c>
      <c r="I96" s="3">
        <v>19980716</v>
      </c>
      <c r="J96" s="1" t="str">
        <f t="shared" si="13"/>
        <v/>
      </c>
      <c r="L96" s="3" t="str">
        <f t="shared" si="14"/>
        <v/>
      </c>
      <c r="M96" s="3" t="str">
        <f t="shared" si="15"/>
        <v/>
      </c>
      <c r="N96" s="3" t="str">
        <f t="shared" si="16"/>
        <v/>
      </c>
      <c r="O96" s="3">
        <v>200808</v>
      </c>
      <c r="P96" s="3">
        <v>19980612</v>
      </c>
      <c r="S96" s="2">
        <v>4</v>
      </c>
      <c r="T96" s="2">
        <v>4</v>
      </c>
      <c r="U96" s="1" t="s">
        <v>126</v>
      </c>
      <c r="V96" s="27" t="str">
        <f t="shared" si="17"/>
        <v/>
      </c>
      <c r="W96" s="27" t="str">
        <f t="shared" si="18"/>
        <v/>
      </c>
      <c r="X96" s="28" t="str">
        <f t="shared" si="19"/>
        <v>kuali.resultComponent.grade.letter</v>
      </c>
      <c r="Z96" s="3">
        <v>19980716</v>
      </c>
      <c r="AA96" s="1" t="s">
        <v>351</v>
      </c>
      <c r="AB96" s="1" t="s">
        <v>352</v>
      </c>
      <c r="AC96" s="3">
        <v>19980716</v>
      </c>
      <c r="AD96" s="1" t="s">
        <v>115</v>
      </c>
      <c r="AF96" s="1" t="s">
        <v>47</v>
      </c>
      <c r="AI96" s="1" t="s">
        <v>48</v>
      </c>
      <c r="AJ96" s="1" t="s">
        <v>48</v>
      </c>
      <c r="AN96" s="3">
        <v>1</v>
      </c>
      <c r="AP96" s="3">
        <v>0</v>
      </c>
      <c r="AQ96" s="3">
        <v>0</v>
      </c>
      <c r="AR96" s="3">
        <v>0</v>
      </c>
      <c r="AS96" s="3">
        <v>0</v>
      </c>
      <c r="AU96" s="3">
        <v>20090804</v>
      </c>
      <c r="AV96" s="3">
        <v>0</v>
      </c>
      <c r="AX96" s="3">
        <v>19980716</v>
      </c>
      <c r="AZ96" s="3">
        <v>19980716</v>
      </c>
      <c r="BA96" s="1" t="s">
        <v>179</v>
      </c>
      <c r="BB96" s="21" t="s">
        <v>2390</v>
      </c>
      <c r="BC96" s="17">
        <f>VLOOKUP(SUBSTITUTE(BB96," ",""),Organizations!$1:$1048576,2,0)</f>
        <v>65</v>
      </c>
      <c r="BD96" s="1" t="s">
        <v>51</v>
      </c>
      <c r="BG96" t="s">
        <v>1650</v>
      </c>
    </row>
    <row r="97" spans="1:59" ht="24">
      <c r="A97" s="1" t="s">
        <v>353</v>
      </c>
      <c r="B97" s="1" t="s">
        <v>2070</v>
      </c>
      <c r="C97" s="1" t="s">
        <v>2125</v>
      </c>
      <c r="D97" s="1" t="s">
        <v>2034</v>
      </c>
      <c r="E97" s="3">
        <v>199908</v>
      </c>
      <c r="F97" s="3" t="str">
        <f t="shared" si="10"/>
        <v>FA</v>
      </c>
      <c r="G97" s="3" t="str">
        <f t="shared" si="11"/>
        <v>1999-2000</v>
      </c>
      <c r="H97" s="3" t="str">
        <f t="shared" si="12"/>
        <v>kuali.atp.FA1999-2000</v>
      </c>
      <c r="I97" s="3">
        <v>19980716</v>
      </c>
      <c r="J97" s="1" t="str">
        <f t="shared" si="13"/>
        <v/>
      </c>
      <c r="L97" s="3" t="str">
        <f t="shared" si="14"/>
        <v/>
      </c>
      <c r="M97" s="3" t="str">
        <f t="shared" si="15"/>
        <v/>
      </c>
      <c r="N97" s="3" t="str">
        <f t="shared" si="16"/>
        <v/>
      </c>
      <c r="O97" s="3">
        <v>200908</v>
      </c>
      <c r="P97" s="3">
        <v>19980612</v>
      </c>
      <c r="S97" s="2">
        <v>3</v>
      </c>
      <c r="T97" s="2">
        <v>3</v>
      </c>
      <c r="U97" s="1" t="s">
        <v>43</v>
      </c>
      <c r="V97" s="27" t="b">
        <f t="shared" si="17"/>
        <v>1</v>
      </c>
      <c r="W97" s="27" t="b">
        <f t="shared" si="18"/>
        <v>1</v>
      </c>
      <c r="X97" s="28" t="str">
        <f t="shared" si="19"/>
        <v>kuali.resultComponent.grade.letter kuali.resultComponent.grade.passFail</v>
      </c>
      <c r="Z97" s="3">
        <v>19980716</v>
      </c>
      <c r="AA97" s="1" t="s">
        <v>354</v>
      </c>
      <c r="AB97" s="1" t="s">
        <v>355</v>
      </c>
      <c r="AC97" s="3">
        <v>19980716</v>
      </c>
      <c r="AD97" s="1" t="s">
        <v>115</v>
      </c>
      <c r="AF97" s="1" t="s">
        <v>47</v>
      </c>
      <c r="AI97" s="1" t="s">
        <v>48</v>
      </c>
      <c r="AJ97" s="1" t="s">
        <v>48</v>
      </c>
      <c r="AN97" s="3">
        <v>1</v>
      </c>
      <c r="AP97" s="3">
        <v>0</v>
      </c>
      <c r="AQ97" s="3">
        <v>0</v>
      </c>
      <c r="AR97" s="3">
        <v>0</v>
      </c>
      <c r="AS97" s="3">
        <v>0</v>
      </c>
      <c r="AU97" s="3">
        <v>20050328</v>
      </c>
      <c r="AV97" s="3">
        <v>0</v>
      </c>
      <c r="AX97" s="3">
        <v>19980716</v>
      </c>
      <c r="AZ97" s="3">
        <v>19980716</v>
      </c>
      <c r="BA97" s="1" t="s">
        <v>179</v>
      </c>
      <c r="BB97" s="21" t="s">
        <v>2390</v>
      </c>
      <c r="BC97" s="17">
        <f>VLOOKUP(SUBSTITUTE(BB97," ",""),Organizations!$1:$1048576,2,0)</f>
        <v>65</v>
      </c>
      <c r="BD97" s="1" t="s">
        <v>51</v>
      </c>
      <c r="BG97" t="s">
        <v>1651</v>
      </c>
    </row>
    <row r="98" spans="1:59" ht="24">
      <c r="A98" s="1" t="s">
        <v>356</v>
      </c>
      <c r="B98" s="1" t="s">
        <v>2070</v>
      </c>
      <c r="C98" s="1" t="s">
        <v>2126</v>
      </c>
      <c r="D98" s="1" t="s">
        <v>2034</v>
      </c>
      <c r="E98" s="3">
        <v>199908</v>
      </c>
      <c r="F98" s="3" t="str">
        <f t="shared" si="10"/>
        <v>FA</v>
      </c>
      <c r="G98" s="3" t="str">
        <f t="shared" si="11"/>
        <v>1999-2000</v>
      </c>
      <c r="H98" s="3" t="str">
        <f t="shared" si="12"/>
        <v>kuali.atp.FA1999-2000</v>
      </c>
      <c r="I98" s="3">
        <v>19980716</v>
      </c>
      <c r="J98" s="1" t="str">
        <f t="shared" si="13"/>
        <v/>
      </c>
      <c r="L98" s="3" t="str">
        <f t="shared" si="14"/>
        <v/>
      </c>
      <c r="M98" s="3" t="str">
        <f t="shared" si="15"/>
        <v/>
      </c>
      <c r="N98" s="3" t="str">
        <f t="shared" si="16"/>
        <v/>
      </c>
      <c r="O98" s="3">
        <v>200908</v>
      </c>
      <c r="P98" s="3">
        <v>19980612</v>
      </c>
      <c r="S98" s="2">
        <v>4</v>
      </c>
      <c r="T98" s="2">
        <v>4</v>
      </c>
      <c r="U98" s="1" t="s">
        <v>43</v>
      </c>
      <c r="V98" s="27" t="b">
        <f t="shared" si="17"/>
        <v>1</v>
      </c>
      <c r="W98" s="27" t="b">
        <f t="shared" si="18"/>
        <v>1</v>
      </c>
      <c r="X98" s="28" t="str">
        <f t="shared" si="19"/>
        <v>kuali.resultComponent.grade.letter kuali.resultComponent.grade.passFail</v>
      </c>
      <c r="Z98" s="3">
        <v>19980716</v>
      </c>
      <c r="AA98" s="1" t="s">
        <v>357</v>
      </c>
      <c r="AB98" s="1" t="s">
        <v>358</v>
      </c>
      <c r="AC98" s="3">
        <v>19980716</v>
      </c>
      <c r="AD98" s="1" t="s">
        <v>115</v>
      </c>
      <c r="AF98" s="1" t="s">
        <v>47</v>
      </c>
      <c r="AI98" s="1" t="s">
        <v>48</v>
      </c>
      <c r="AJ98" s="1" t="s">
        <v>48</v>
      </c>
      <c r="AN98" s="3">
        <v>1</v>
      </c>
      <c r="AP98" s="3">
        <v>0</v>
      </c>
      <c r="AQ98" s="3">
        <v>0</v>
      </c>
      <c r="AR98" s="3">
        <v>0</v>
      </c>
      <c r="AS98" s="3">
        <v>0</v>
      </c>
      <c r="AU98" s="3">
        <v>20090804</v>
      </c>
      <c r="AV98" s="3">
        <v>0</v>
      </c>
      <c r="AX98" s="3">
        <v>19980716</v>
      </c>
      <c r="AZ98" s="3">
        <v>19980716</v>
      </c>
      <c r="BA98" s="1" t="s">
        <v>179</v>
      </c>
      <c r="BB98" s="21" t="s">
        <v>2390</v>
      </c>
      <c r="BC98" s="17">
        <f>VLOOKUP(SUBSTITUTE(BB98," ",""),Organizations!$1:$1048576,2,0)</f>
        <v>65</v>
      </c>
      <c r="BD98" s="1" t="s">
        <v>51</v>
      </c>
      <c r="BG98" t="s">
        <v>1652</v>
      </c>
    </row>
    <row r="99" spans="1:59" ht="24">
      <c r="A99" s="1" t="s">
        <v>359</v>
      </c>
      <c r="B99" s="1" t="s">
        <v>2070</v>
      </c>
      <c r="C99" s="1" t="s">
        <v>2052</v>
      </c>
      <c r="D99" s="1" t="s">
        <v>2034</v>
      </c>
      <c r="E99" s="3">
        <v>199908</v>
      </c>
      <c r="F99" s="3" t="str">
        <f t="shared" si="10"/>
        <v>FA</v>
      </c>
      <c r="G99" s="3" t="str">
        <f t="shared" si="11"/>
        <v>1999-2000</v>
      </c>
      <c r="H99" s="3" t="str">
        <f t="shared" si="12"/>
        <v>kuali.atp.FA1999-2000</v>
      </c>
      <c r="I99" s="3">
        <v>19980716</v>
      </c>
      <c r="J99" s="1" t="str">
        <f t="shared" si="13"/>
        <v/>
      </c>
      <c r="L99" s="3" t="str">
        <f t="shared" si="14"/>
        <v/>
      </c>
      <c r="M99" s="3" t="str">
        <f t="shared" si="15"/>
        <v/>
      </c>
      <c r="N99" s="3" t="str">
        <f t="shared" si="16"/>
        <v/>
      </c>
      <c r="O99" s="3">
        <v>200908</v>
      </c>
      <c r="P99" s="3">
        <v>19980612</v>
      </c>
      <c r="S99" s="2">
        <v>2</v>
      </c>
      <c r="T99" s="2">
        <v>2</v>
      </c>
      <c r="U99" s="1" t="s">
        <v>43</v>
      </c>
      <c r="V99" s="27" t="b">
        <f t="shared" si="17"/>
        <v>1</v>
      </c>
      <c r="W99" s="27" t="b">
        <f t="shared" si="18"/>
        <v>1</v>
      </c>
      <c r="X99" s="28" t="str">
        <f t="shared" si="19"/>
        <v>kuali.resultComponent.grade.letter kuali.resultComponent.grade.passFail</v>
      </c>
      <c r="Z99" s="3">
        <v>19980716</v>
      </c>
      <c r="AA99" s="1" t="s">
        <v>360</v>
      </c>
      <c r="AB99" s="1" t="s">
        <v>361</v>
      </c>
      <c r="AC99" s="3">
        <v>19980716</v>
      </c>
      <c r="AD99" s="1" t="s">
        <v>115</v>
      </c>
      <c r="AF99" s="1" t="s">
        <v>47</v>
      </c>
      <c r="AI99" s="1" t="s">
        <v>48</v>
      </c>
      <c r="AJ99" s="1" t="s">
        <v>48</v>
      </c>
      <c r="AN99" s="3">
        <v>1</v>
      </c>
      <c r="AP99" s="3">
        <v>0</v>
      </c>
      <c r="AQ99" s="3">
        <v>0</v>
      </c>
      <c r="AR99" s="3">
        <v>0</v>
      </c>
      <c r="AS99" s="3">
        <v>0</v>
      </c>
      <c r="AU99" s="3">
        <v>20050328</v>
      </c>
      <c r="AV99" s="3">
        <v>0</v>
      </c>
      <c r="AX99" s="3">
        <v>19980716</v>
      </c>
      <c r="AZ99" s="3">
        <v>19980716</v>
      </c>
      <c r="BA99" s="1" t="s">
        <v>179</v>
      </c>
      <c r="BB99" s="21" t="s">
        <v>2390</v>
      </c>
      <c r="BC99" s="17">
        <f>VLOOKUP(SUBSTITUTE(BB99," ",""),Organizations!$1:$1048576,2,0)</f>
        <v>65</v>
      </c>
      <c r="BD99" s="1" t="s">
        <v>51</v>
      </c>
      <c r="BG99" t="s">
        <v>1653</v>
      </c>
    </row>
    <row r="100" spans="1:59" ht="24">
      <c r="A100" s="1" t="s">
        <v>362</v>
      </c>
      <c r="B100" s="1" t="s">
        <v>2070</v>
      </c>
      <c r="C100" s="1" t="s">
        <v>2127</v>
      </c>
      <c r="D100" s="1" t="s">
        <v>2034</v>
      </c>
      <c r="E100" s="3">
        <v>199908</v>
      </c>
      <c r="F100" s="3" t="str">
        <f t="shared" si="10"/>
        <v>FA</v>
      </c>
      <c r="G100" s="3" t="str">
        <f t="shared" si="11"/>
        <v>1999-2000</v>
      </c>
      <c r="H100" s="3" t="str">
        <f t="shared" si="12"/>
        <v>kuali.atp.FA1999-2000</v>
      </c>
      <c r="I100" s="3">
        <v>19980716</v>
      </c>
      <c r="J100" s="1" t="str">
        <f t="shared" si="13"/>
        <v/>
      </c>
      <c r="L100" s="3" t="str">
        <f t="shared" si="14"/>
        <v/>
      </c>
      <c r="M100" s="3" t="str">
        <f t="shared" si="15"/>
        <v/>
      </c>
      <c r="N100" s="3" t="str">
        <f t="shared" si="16"/>
        <v/>
      </c>
      <c r="O100" s="3">
        <v>200908</v>
      </c>
      <c r="P100" s="3">
        <v>19980612</v>
      </c>
      <c r="S100" s="2">
        <v>4</v>
      </c>
      <c r="T100" s="2">
        <v>4</v>
      </c>
      <c r="U100" s="1" t="s">
        <v>43</v>
      </c>
      <c r="V100" s="27" t="b">
        <f t="shared" si="17"/>
        <v>1</v>
      </c>
      <c r="W100" s="27" t="b">
        <f t="shared" si="18"/>
        <v>1</v>
      </c>
      <c r="X100" s="28" t="str">
        <f t="shared" si="19"/>
        <v>kuali.resultComponent.grade.letter kuali.resultComponent.grade.passFail</v>
      </c>
      <c r="Z100" s="3">
        <v>19980716</v>
      </c>
      <c r="AA100" s="1" t="s">
        <v>363</v>
      </c>
      <c r="AB100" s="1" t="s">
        <v>364</v>
      </c>
      <c r="AC100" s="3">
        <v>19980716</v>
      </c>
      <c r="AD100" s="1" t="s">
        <v>115</v>
      </c>
      <c r="AF100" s="1" t="s">
        <v>47</v>
      </c>
      <c r="AI100" s="1" t="s">
        <v>48</v>
      </c>
      <c r="AJ100" s="1" t="s">
        <v>48</v>
      </c>
      <c r="AN100" s="3">
        <v>1</v>
      </c>
      <c r="AP100" s="3">
        <v>0</v>
      </c>
      <c r="AQ100" s="3">
        <v>0</v>
      </c>
      <c r="AR100" s="3">
        <v>0</v>
      </c>
      <c r="AS100" s="3">
        <v>0</v>
      </c>
      <c r="AU100" s="3">
        <v>20050328</v>
      </c>
      <c r="AV100" s="3">
        <v>0</v>
      </c>
      <c r="AX100" s="3">
        <v>19980716</v>
      </c>
      <c r="AZ100" s="3">
        <v>19980716</v>
      </c>
      <c r="BA100" s="1" t="s">
        <v>179</v>
      </c>
      <c r="BB100" s="21" t="s">
        <v>2390</v>
      </c>
      <c r="BC100" s="17">
        <f>VLOOKUP(SUBSTITUTE(BB100," ",""),Organizations!$1:$1048576,2,0)</f>
        <v>65</v>
      </c>
      <c r="BD100" s="1" t="s">
        <v>51</v>
      </c>
      <c r="BG100" t="s">
        <v>1654</v>
      </c>
    </row>
    <row r="101" spans="1:59" ht="24">
      <c r="A101" s="1" t="s">
        <v>365</v>
      </c>
      <c r="B101" s="1" t="s">
        <v>2070</v>
      </c>
      <c r="C101" s="1" t="s">
        <v>2053</v>
      </c>
      <c r="D101" s="1" t="s">
        <v>2034</v>
      </c>
      <c r="E101" s="3">
        <v>199908</v>
      </c>
      <c r="F101" s="3" t="str">
        <f t="shared" si="10"/>
        <v>FA</v>
      </c>
      <c r="G101" s="3" t="str">
        <f t="shared" si="11"/>
        <v>1999-2000</v>
      </c>
      <c r="H101" s="3" t="str">
        <f t="shared" si="12"/>
        <v>kuali.atp.FA1999-2000</v>
      </c>
      <c r="I101" s="3">
        <v>19980716</v>
      </c>
      <c r="J101" s="1" t="str">
        <f t="shared" si="13"/>
        <v/>
      </c>
      <c r="L101" s="3" t="str">
        <f t="shared" si="14"/>
        <v/>
      </c>
      <c r="M101" s="3" t="str">
        <f t="shared" si="15"/>
        <v/>
      </c>
      <c r="N101" s="3" t="str">
        <f t="shared" si="16"/>
        <v/>
      </c>
      <c r="O101" s="3">
        <v>200908</v>
      </c>
      <c r="P101" s="3">
        <v>19980612</v>
      </c>
      <c r="S101" s="2">
        <v>3</v>
      </c>
      <c r="T101" s="2">
        <v>3</v>
      </c>
      <c r="U101" s="1" t="s">
        <v>43</v>
      </c>
      <c r="V101" s="27" t="b">
        <f t="shared" si="17"/>
        <v>1</v>
      </c>
      <c r="W101" s="27" t="b">
        <f t="shared" si="18"/>
        <v>1</v>
      </c>
      <c r="X101" s="28" t="str">
        <f t="shared" si="19"/>
        <v>kuali.resultComponent.grade.letter kuali.resultComponent.grade.passFail</v>
      </c>
      <c r="Z101" s="3">
        <v>19980716</v>
      </c>
      <c r="AA101" s="1" t="s">
        <v>366</v>
      </c>
      <c r="AB101" s="1" t="s">
        <v>367</v>
      </c>
      <c r="AC101" s="3">
        <v>19980716</v>
      </c>
      <c r="AD101" s="1" t="s">
        <v>115</v>
      </c>
      <c r="AF101" s="1" t="s">
        <v>47</v>
      </c>
      <c r="AI101" s="1" t="s">
        <v>48</v>
      </c>
      <c r="AJ101" s="1" t="s">
        <v>48</v>
      </c>
      <c r="AN101" s="3">
        <v>1</v>
      </c>
      <c r="AP101" s="3">
        <v>0</v>
      </c>
      <c r="AQ101" s="3">
        <v>0</v>
      </c>
      <c r="AR101" s="3">
        <v>0</v>
      </c>
      <c r="AS101" s="3">
        <v>0</v>
      </c>
      <c r="AU101" s="3">
        <v>20071005</v>
      </c>
      <c r="AV101" s="3">
        <v>0</v>
      </c>
      <c r="AX101" s="3">
        <v>19980716</v>
      </c>
      <c r="AZ101" s="3">
        <v>19980716</v>
      </c>
      <c r="BA101" s="1" t="s">
        <v>179</v>
      </c>
      <c r="BB101" s="21" t="s">
        <v>2390</v>
      </c>
      <c r="BC101" s="17">
        <f>VLOOKUP(SUBSTITUTE(BB101," ",""),Organizations!$1:$1048576,2,0)</f>
        <v>65</v>
      </c>
      <c r="BD101" s="1" t="s">
        <v>51</v>
      </c>
      <c r="BG101" t="s">
        <v>1655</v>
      </c>
    </row>
    <row r="102" spans="1:59" ht="24">
      <c r="A102" s="1" t="s">
        <v>368</v>
      </c>
      <c r="B102" s="1" t="s">
        <v>2070</v>
      </c>
      <c r="C102" s="1" t="s">
        <v>2128</v>
      </c>
      <c r="D102" s="1" t="s">
        <v>2034</v>
      </c>
      <c r="E102" s="3">
        <v>199908</v>
      </c>
      <c r="F102" s="3" t="str">
        <f t="shared" si="10"/>
        <v>FA</v>
      </c>
      <c r="G102" s="3" t="str">
        <f t="shared" si="11"/>
        <v>1999-2000</v>
      </c>
      <c r="H102" s="3" t="str">
        <f t="shared" si="12"/>
        <v>kuali.atp.FA1999-2000</v>
      </c>
      <c r="I102" s="3">
        <v>19980716</v>
      </c>
      <c r="J102" s="1" t="str">
        <f t="shared" si="13"/>
        <v/>
      </c>
      <c r="L102" s="3" t="str">
        <f t="shared" si="14"/>
        <v/>
      </c>
      <c r="M102" s="3" t="str">
        <f t="shared" si="15"/>
        <v/>
      </c>
      <c r="N102" s="3" t="str">
        <f t="shared" si="16"/>
        <v/>
      </c>
      <c r="O102" s="3">
        <v>200901</v>
      </c>
      <c r="P102" s="3">
        <v>19980612</v>
      </c>
      <c r="S102" s="2">
        <v>3</v>
      </c>
      <c r="T102" s="2">
        <v>3</v>
      </c>
      <c r="U102" s="1" t="s">
        <v>43</v>
      </c>
      <c r="V102" s="27" t="b">
        <f t="shared" si="17"/>
        <v>1</v>
      </c>
      <c r="W102" s="27" t="b">
        <f t="shared" si="18"/>
        <v>1</v>
      </c>
      <c r="X102" s="28" t="str">
        <f t="shared" si="19"/>
        <v>kuali.resultComponent.grade.letter kuali.resultComponent.grade.passFail</v>
      </c>
      <c r="Z102" s="3">
        <v>19980716</v>
      </c>
      <c r="AA102" s="1" t="s">
        <v>369</v>
      </c>
      <c r="AB102" s="1" t="s">
        <v>370</v>
      </c>
      <c r="AC102" s="3">
        <v>19980716</v>
      </c>
      <c r="AD102" s="1" t="s">
        <v>115</v>
      </c>
      <c r="AF102" s="1" t="s">
        <v>47</v>
      </c>
      <c r="AI102" s="1" t="s">
        <v>48</v>
      </c>
      <c r="AJ102" s="1" t="s">
        <v>48</v>
      </c>
      <c r="AN102" s="3">
        <v>1</v>
      </c>
      <c r="AP102" s="3">
        <v>0</v>
      </c>
      <c r="AQ102" s="3">
        <v>0</v>
      </c>
      <c r="AR102" s="3">
        <v>0</v>
      </c>
      <c r="AS102" s="3">
        <v>0</v>
      </c>
      <c r="AU102" s="3">
        <v>20090804</v>
      </c>
      <c r="AV102" s="3">
        <v>0</v>
      </c>
      <c r="AX102" s="3">
        <v>19980716</v>
      </c>
      <c r="AZ102" s="3">
        <v>19980716</v>
      </c>
      <c r="BA102" s="1" t="s">
        <v>179</v>
      </c>
      <c r="BB102" s="21" t="s">
        <v>2390</v>
      </c>
      <c r="BC102" s="17">
        <f>VLOOKUP(SUBSTITUTE(BB102," ",""),Organizations!$1:$1048576,2,0)</f>
        <v>65</v>
      </c>
      <c r="BD102" s="1" t="s">
        <v>51</v>
      </c>
      <c r="BG102" t="s">
        <v>1656</v>
      </c>
    </row>
    <row r="103" spans="1:59" ht="24">
      <c r="A103" s="1" t="s">
        <v>371</v>
      </c>
      <c r="B103" s="1" t="s">
        <v>2070</v>
      </c>
      <c r="C103" s="1" t="s">
        <v>2129</v>
      </c>
      <c r="D103" s="1" t="s">
        <v>2034</v>
      </c>
      <c r="E103" s="3">
        <v>199908</v>
      </c>
      <c r="F103" s="3" t="str">
        <f t="shared" si="10"/>
        <v>FA</v>
      </c>
      <c r="G103" s="3" t="str">
        <f t="shared" si="11"/>
        <v>1999-2000</v>
      </c>
      <c r="H103" s="3" t="str">
        <f t="shared" si="12"/>
        <v>kuali.atp.FA1999-2000</v>
      </c>
      <c r="I103" s="3">
        <v>19980716</v>
      </c>
      <c r="J103" s="1" t="str">
        <f t="shared" si="13"/>
        <v/>
      </c>
      <c r="L103" s="3" t="str">
        <f t="shared" si="14"/>
        <v/>
      </c>
      <c r="M103" s="3" t="str">
        <f t="shared" si="15"/>
        <v/>
      </c>
      <c r="N103" s="3" t="str">
        <f t="shared" si="16"/>
        <v/>
      </c>
      <c r="O103" s="3">
        <v>200908</v>
      </c>
      <c r="P103" s="3">
        <v>19980612</v>
      </c>
      <c r="S103" s="2">
        <v>3</v>
      </c>
      <c r="T103" s="2">
        <v>3</v>
      </c>
      <c r="U103" s="1" t="s">
        <v>43</v>
      </c>
      <c r="V103" s="27" t="b">
        <f t="shared" si="17"/>
        <v>1</v>
      </c>
      <c r="W103" s="27" t="b">
        <f t="shared" si="18"/>
        <v>1</v>
      </c>
      <c r="X103" s="28" t="str">
        <f t="shared" si="19"/>
        <v>kuali.resultComponent.grade.letter kuali.resultComponent.grade.passFail</v>
      </c>
      <c r="Z103" s="3">
        <v>19980716</v>
      </c>
      <c r="AA103" s="1" t="s">
        <v>372</v>
      </c>
      <c r="AB103" s="1" t="s">
        <v>373</v>
      </c>
      <c r="AC103" s="3">
        <v>19980716</v>
      </c>
      <c r="AD103" s="1" t="s">
        <v>115</v>
      </c>
      <c r="AF103" s="1" t="s">
        <v>47</v>
      </c>
      <c r="AI103" s="1" t="s">
        <v>48</v>
      </c>
      <c r="AJ103" s="1" t="s">
        <v>48</v>
      </c>
      <c r="AN103" s="3">
        <v>1</v>
      </c>
      <c r="AP103" s="3">
        <v>0</v>
      </c>
      <c r="AQ103" s="3">
        <v>0</v>
      </c>
      <c r="AR103" s="3">
        <v>0</v>
      </c>
      <c r="AS103" s="3">
        <v>0</v>
      </c>
      <c r="AU103" s="3">
        <v>20090804</v>
      </c>
      <c r="AV103" s="3">
        <v>0</v>
      </c>
      <c r="AX103" s="3">
        <v>19980716</v>
      </c>
      <c r="AZ103" s="3">
        <v>19980716</v>
      </c>
      <c r="BA103" s="1" t="s">
        <v>179</v>
      </c>
      <c r="BB103" s="21" t="s">
        <v>2390</v>
      </c>
      <c r="BC103" s="17">
        <f>VLOOKUP(SUBSTITUTE(BB103," ",""),Organizations!$1:$1048576,2,0)</f>
        <v>65</v>
      </c>
      <c r="BD103" s="1" t="s">
        <v>51</v>
      </c>
      <c r="BG103" t="s">
        <v>1657</v>
      </c>
    </row>
    <row r="104" spans="1:59" ht="24">
      <c r="A104" s="1" t="s">
        <v>374</v>
      </c>
      <c r="B104" s="1" t="s">
        <v>2070</v>
      </c>
      <c r="C104" s="1" t="s">
        <v>2130</v>
      </c>
      <c r="D104" s="1" t="s">
        <v>2034</v>
      </c>
      <c r="E104" s="3">
        <v>199908</v>
      </c>
      <c r="F104" s="3" t="str">
        <f t="shared" si="10"/>
        <v>FA</v>
      </c>
      <c r="G104" s="3" t="str">
        <f t="shared" si="11"/>
        <v>1999-2000</v>
      </c>
      <c r="H104" s="3" t="str">
        <f t="shared" si="12"/>
        <v>kuali.atp.FA1999-2000</v>
      </c>
      <c r="I104" s="3">
        <v>19980717</v>
      </c>
      <c r="J104" s="1" t="str">
        <f t="shared" si="13"/>
        <v/>
      </c>
      <c r="L104" s="3" t="str">
        <f t="shared" si="14"/>
        <v/>
      </c>
      <c r="M104" s="3" t="str">
        <f t="shared" si="15"/>
        <v/>
      </c>
      <c r="N104" s="3" t="str">
        <f t="shared" si="16"/>
        <v/>
      </c>
      <c r="O104" s="3">
        <v>200901</v>
      </c>
      <c r="P104" s="3">
        <v>19980612</v>
      </c>
      <c r="S104" s="2">
        <v>3</v>
      </c>
      <c r="T104" s="2">
        <v>3</v>
      </c>
      <c r="U104" s="1" t="s">
        <v>43</v>
      </c>
      <c r="V104" s="27" t="b">
        <f t="shared" si="17"/>
        <v>1</v>
      </c>
      <c r="W104" s="27" t="b">
        <f t="shared" si="18"/>
        <v>1</v>
      </c>
      <c r="X104" s="28" t="str">
        <f t="shared" si="19"/>
        <v>kuali.resultComponent.grade.letter kuali.resultComponent.grade.passFail</v>
      </c>
      <c r="Z104" s="3">
        <v>19980717</v>
      </c>
      <c r="AA104" s="1" t="s">
        <v>375</v>
      </c>
      <c r="AB104" s="1" t="s">
        <v>376</v>
      </c>
      <c r="AC104" s="3">
        <v>19980717</v>
      </c>
      <c r="AD104" s="1" t="s">
        <v>115</v>
      </c>
      <c r="AF104" s="1" t="s">
        <v>47</v>
      </c>
      <c r="AI104" s="1" t="s">
        <v>48</v>
      </c>
      <c r="AJ104" s="1" t="s">
        <v>48</v>
      </c>
      <c r="AN104" s="3">
        <v>1</v>
      </c>
      <c r="AP104" s="3">
        <v>0</v>
      </c>
      <c r="AQ104" s="3">
        <v>0</v>
      </c>
      <c r="AR104" s="3">
        <v>0</v>
      </c>
      <c r="AS104" s="3">
        <v>0</v>
      </c>
      <c r="AU104" s="3">
        <v>20090804</v>
      </c>
      <c r="AV104" s="3">
        <v>0</v>
      </c>
      <c r="AX104" s="3">
        <v>19980717</v>
      </c>
      <c r="AZ104" s="3">
        <v>19980717</v>
      </c>
      <c r="BA104" s="1" t="s">
        <v>179</v>
      </c>
      <c r="BB104" s="21" t="s">
        <v>2390</v>
      </c>
      <c r="BC104" s="17">
        <f>VLOOKUP(SUBSTITUTE(BB104," ",""),Organizations!$1:$1048576,2,0)</f>
        <v>65</v>
      </c>
      <c r="BD104" s="1" t="s">
        <v>51</v>
      </c>
      <c r="BG104" t="s">
        <v>1658</v>
      </c>
    </row>
    <row r="105" spans="1:59" ht="24">
      <c r="A105" s="1" t="s">
        <v>377</v>
      </c>
      <c r="B105" s="1" t="s">
        <v>2070</v>
      </c>
      <c r="C105" s="1" t="s">
        <v>2131</v>
      </c>
      <c r="D105" s="1" t="s">
        <v>2034</v>
      </c>
      <c r="E105" s="3">
        <v>200701</v>
      </c>
      <c r="F105" s="3" t="str">
        <f t="shared" si="10"/>
        <v>SP</v>
      </c>
      <c r="G105" s="3" t="str">
        <f t="shared" si="11"/>
        <v>2006-2007</v>
      </c>
      <c r="H105" s="3" t="str">
        <f t="shared" si="12"/>
        <v>kuali.atp.SP2006-2007</v>
      </c>
      <c r="I105" s="3">
        <v>20061222</v>
      </c>
      <c r="J105" s="1" t="str">
        <f t="shared" si="13"/>
        <v/>
      </c>
      <c r="L105" s="3" t="str">
        <f t="shared" si="14"/>
        <v/>
      </c>
      <c r="M105" s="3" t="str">
        <f t="shared" si="15"/>
        <v/>
      </c>
      <c r="N105" s="3" t="str">
        <f t="shared" si="16"/>
        <v/>
      </c>
      <c r="O105" s="3">
        <v>200908</v>
      </c>
      <c r="P105" s="3">
        <v>20061219</v>
      </c>
      <c r="S105" s="2">
        <v>3</v>
      </c>
      <c r="T105" s="2">
        <v>3</v>
      </c>
      <c r="U105" s="1" t="s">
        <v>43</v>
      </c>
      <c r="V105" s="27" t="b">
        <f t="shared" si="17"/>
        <v>1</v>
      </c>
      <c r="W105" s="27" t="b">
        <f t="shared" si="18"/>
        <v>1</v>
      </c>
      <c r="X105" s="28" t="str">
        <f t="shared" si="19"/>
        <v>kuali.resultComponent.grade.letter kuali.resultComponent.grade.passFail</v>
      </c>
      <c r="Z105" s="3">
        <v>20061222</v>
      </c>
      <c r="AA105" s="1" t="s">
        <v>378</v>
      </c>
      <c r="AB105" s="1" t="s">
        <v>379</v>
      </c>
      <c r="AC105" s="3">
        <v>20061222</v>
      </c>
      <c r="AD105" s="1" t="s">
        <v>115</v>
      </c>
      <c r="AF105" s="1" t="s">
        <v>47</v>
      </c>
      <c r="AI105" s="1" t="s">
        <v>48</v>
      </c>
      <c r="AJ105" s="1" t="s">
        <v>48</v>
      </c>
      <c r="AN105" s="3">
        <v>1</v>
      </c>
      <c r="AP105" s="3">
        <v>0</v>
      </c>
      <c r="AQ105" s="3">
        <v>0</v>
      </c>
      <c r="AR105" s="3">
        <v>0</v>
      </c>
      <c r="AS105" s="3">
        <v>0</v>
      </c>
      <c r="AU105" s="3">
        <v>20090804</v>
      </c>
      <c r="AV105" s="3">
        <v>0</v>
      </c>
      <c r="AX105" s="3">
        <v>20061222</v>
      </c>
      <c r="AZ105" s="3">
        <v>20061222</v>
      </c>
      <c r="BA105" s="1" t="s">
        <v>179</v>
      </c>
      <c r="BB105" s="21" t="s">
        <v>2390</v>
      </c>
      <c r="BC105" s="17">
        <f>VLOOKUP(SUBSTITUTE(BB105," ",""),Organizations!$1:$1048576,2,0)</f>
        <v>65</v>
      </c>
      <c r="BD105" s="1" t="s">
        <v>51</v>
      </c>
      <c r="BG105" t="s">
        <v>1659</v>
      </c>
    </row>
    <row r="106" spans="1:59" ht="24">
      <c r="A106" s="1" t="s">
        <v>380</v>
      </c>
      <c r="B106" s="1" t="s">
        <v>2070</v>
      </c>
      <c r="C106" s="1" t="s">
        <v>2132</v>
      </c>
      <c r="D106" s="1" t="s">
        <v>2034</v>
      </c>
      <c r="E106" s="3">
        <v>200701</v>
      </c>
      <c r="F106" s="3" t="str">
        <f t="shared" si="10"/>
        <v>SP</v>
      </c>
      <c r="G106" s="3" t="str">
        <f t="shared" si="11"/>
        <v>2006-2007</v>
      </c>
      <c r="H106" s="3" t="str">
        <f t="shared" si="12"/>
        <v>kuali.atp.SP2006-2007</v>
      </c>
      <c r="I106" s="3">
        <v>20070125</v>
      </c>
      <c r="J106" s="1" t="str">
        <f t="shared" si="13"/>
        <v/>
      </c>
      <c r="L106" s="3" t="str">
        <f t="shared" si="14"/>
        <v/>
      </c>
      <c r="M106" s="3" t="str">
        <f t="shared" si="15"/>
        <v/>
      </c>
      <c r="N106" s="3" t="str">
        <f t="shared" si="16"/>
        <v/>
      </c>
      <c r="O106" s="3">
        <v>200908</v>
      </c>
      <c r="P106" s="3">
        <v>20061219</v>
      </c>
      <c r="S106" s="2">
        <v>1</v>
      </c>
      <c r="T106" s="2">
        <v>1</v>
      </c>
      <c r="U106" s="1" t="s">
        <v>126</v>
      </c>
      <c r="V106" s="27" t="str">
        <f t="shared" si="17"/>
        <v/>
      </c>
      <c r="W106" s="27" t="str">
        <f t="shared" si="18"/>
        <v/>
      </c>
      <c r="X106" s="28" t="str">
        <f t="shared" si="19"/>
        <v>kuali.resultComponent.grade.letter</v>
      </c>
      <c r="Z106" s="3">
        <v>20070125</v>
      </c>
      <c r="AA106" s="1" t="s">
        <v>381</v>
      </c>
      <c r="AB106" s="1" t="s">
        <v>382</v>
      </c>
      <c r="AC106" s="3">
        <v>20070125</v>
      </c>
      <c r="AD106" s="1" t="s">
        <v>115</v>
      </c>
      <c r="AF106" s="1" t="s">
        <v>47</v>
      </c>
      <c r="AI106" s="1" t="s">
        <v>48</v>
      </c>
      <c r="AJ106" s="1" t="s">
        <v>48</v>
      </c>
      <c r="AN106" s="3">
        <v>1</v>
      </c>
      <c r="AP106" s="3">
        <v>0</v>
      </c>
      <c r="AQ106" s="3">
        <v>0</v>
      </c>
      <c r="AR106" s="3">
        <v>0</v>
      </c>
      <c r="AS106" s="3">
        <v>0</v>
      </c>
      <c r="AU106" s="3">
        <v>20090804</v>
      </c>
      <c r="AV106" s="3">
        <v>0</v>
      </c>
      <c r="AX106" s="3">
        <v>20070125</v>
      </c>
      <c r="AZ106" s="3">
        <v>20070125</v>
      </c>
      <c r="BA106" s="1" t="s">
        <v>179</v>
      </c>
      <c r="BB106" s="21" t="s">
        <v>2390</v>
      </c>
      <c r="BC106" s="17">
        <f>VLOOKUP(SUBSTITUTE(BB106," ",""),Organizations!$1:$1048576,2,0)</f>
        <v>65</v>
      </c>
      <c r="BD106" s="1" t="s">
        <v>51</v>
      </c>
      <c r="BG106" t="s">
        <v>1660</v>
      </c>
    </row>
    <row r="107" spans="1:59" ht="24">
      <c r="A107" s="1" t="s">
        <v>383</v>
      </c>
      <c r="B107" s="1" t="s">
        <v>2070</v>
      </c>
      <c r="C107" s="1" t="s">
        <v>2133</v>
      </c>
      <c r="D107" s="1" t="s">
        <v>2034</v>
      </c>
      <c r="E107" s="3">
        <v>199908</v>
      </c>
      <c r="F107" s="3" t="str">
        <f t="shared" si="10"/>
        <v>FA</v>
      </c>
      <c r="G107" s="3" t="str">
        <f t="shared" si="11"/>
        <v>1999-2000</v>
      </c>
      <c r="H107" s="3" t="str">
        <f t="shared" si="12"/>
        <v>kuali.atp.FA1999-2000</v>
      </c>
      <c r="I107" s="3">
        <v>19980717</v>
      </c>
      <c r="J107" s="1" t="str">
        <f t="shared" si="13"/>
        <v/>
      </c>
      <c r="L107" s="3" t="str">
        <f t="shared" si="14"/>
        <v/>
      </c>
      <c r="M107" s="3" t="str">
        <f t="shared" si="15"/>
        <v/>
      </c>
      <c r="N107" s="3" t="str">
        <f t="shared" si="16"/>
        <v/>
      </c>
      <c r="O107" s="3">
        <v>200908</v>
      </c>
      <c r="P107" s="3">
        <v>19980612</v>
      </c>
      <c r="S107" s="2">
        <v>3</v>
      </c>
      <c r="T107" s="2">
        <v>3</v>
      </c>
      <c r="U107" s="1" t="s">
        <v>43</v>
      </c>
      <c r="V107" s="27" t="b">
        <f t="shared" si="17"/>
        <v>1</v>
      </c>
      <c r="W107" s="27" t="b">
        <f t="shared" si="18"/>
        <v>1</v>
      </c>
      <c r="X107" s="28" t="str">
        <f t="shared" si="19"/>
        <v>kuali.resultComponent.grade.letter kuali.resultComponent.grade.passFail</v>
      </c>
      <c r="Z107" s="3">
        <v>19980717</v>
      </c>
      <c r="AA107" s="1" t="s">
        <v>384</v>
      </c>
      <c r="AB107" s="1" t="s">
        <v>385</v>
      </c>
      <c r="AC107" s="3">
        <v>19980717</v>
      </c>
      <c r="AD107" s="1" t="s">
        <v>115</v>
      </c>
      <c r="AF107" s="1" t="s">
        <v>47</v>
      </c>
      <c r="AI107" s="1" t="s">
        <v>48</v>
      </c>
      <c r="AJ107" s="1" t="s">
        <v>48</v>
      </c>
      <c r="AN107" s="3">
        <v>1</v>
      </c>
      <c r="AP107" s="3">
        <v>0</v>
      </c>
      <c r="AQ107" s="3">
        <v>0</v>
      </c>
      <c r="AR107" s="3">
        <v>0</v>
      </c>
      <c r="AS107" s="3">
        <v>0</v>
      </c>
      <c r="AU107" s="3">
        <v>20070410</v>
      </c>
      <c r="AV107" s="3">
        <v>0</v>
      </c>
      <c r="AX107" s="3">
        <v>19980717</v>
      </c>
      <c r="AZ107" s="3">
        <v>19980717</v>
      </c>
      <c r="BA107" s="1" t="s">
        <v>179</v>
      </c>
      <c r="BB107" s="21" t="s">
        <v>2390</v>
      </c>
      <c r="BC107" s="17">
        <f>VLOOKUP(SUBSTITUTE(BB107," ",""),Organizations!$1:$1048576,2,0)</f>
        <v>65</v>
      </c>
      <c r="BD107" s="1" t="s">
        <v>51</v>
      </c>
      <c r="BG107" t="s">
        <v>1661</v>
      </c>
    </row>
    <row r="108" spans="1:59" ht="24">
      <c r="A108" s="1" t="s">
        <v>386</v>
      </c>
      <c r="B108" s="1" t="s">
        <v>2070</v>
      </c>
      <c r="C108" s="1" t="s">
        <v>2062</v>
      </c>
      <c r="D108" s="1" t="s">
        <v>2034</v>
      </c>
      <c r="E108" s="3">
        <v>199908</v>
      </c>
      <c r="F108" s="3" t="str">
        <f t="shared" si="10"/>
        <v>FA</v>
      </c>
      <c r="G108" s="3" t="str">
        <f t="shared" si="11"/>
        <v>1999-2000</v>
      </c>
      <c r="H108" s="3" t="str">
        <f t="shared" si="12"/>
        <v>kuali.atp.FA1999-2000</v>
      </c>
      <c r="I108" s="3">
        <v>19980717</v>
      </c>
      <c r="J108" s="1" t="str">
        <f t="shared" si="13"/>
        <v/>
      </c>
      <c r="L108" s="3" t="str">
        <f t="shared" si="14"/>
        <v/>
      </c>
      <c r="M108" s="3" t="str">
        <f t="shared" si="15"/>
        <v/>
      </c>
      <c r="N108" s="3" t="str">
        <f t="shared" si="16"/>
        <v/>
      </c>
      <c r="O108" s="3">
        <v>200908</v>
      </c>
      <c r="P108" s="3">
        <v>19980612</v>
      </c>
      <c r="S108" s="2">
        <v>2</v>
      </c>
      <c r="T108" s="2">
        <v>2</v>
      </c>
      <c r="U108" s="1" t="s">
        <v>43</v>
      </c>
      <c r="V108" s="27" t="b">
        <f t="shared" si="17"/>
        <v>1</v>
      </c>
      <c r="W108" s="27" t="b">
        <f t="shared" si="18"/>
        <v>1</v>
      </c>
      <c r="X108" s="28" t="str">
        <f t="shared" si="19"/>
        <v>kuali.resultComponent.grade.letter kuali.resultComponent.grade.passFail</v>
      </c>
      <c r="Z108" s="3">
        <v>19980717</v>
      </c>
      <c r="AA108" s="1" t="s">
        <v>387</v>
      </c>
      <c r="AB108" s="1" t="s">
        <v>388</v>
      </c>
      <c r="AC108" s="3">
        <v>19980717</v>
      </c>
      <c r="AD108" s="1" t="s">
        <v>115</v>
      </c>
      <c r="AF108" s="1" t="s">
        <v>47</v>
      </c>
      <c r="AI108" s="1" t="s">
        <v>48</v>
      </c>
      <c r="AJ108" s="1" t="s">
        <v>48</v>
      </c>
      <c r="AN108" s="3">
        <v>1</v>
      </c>
      <c r="AP108" s="3">
        <v>0</v>
      </c>
      <c r="AQ108" s="3">
        <v>0</v>
      </c>
      <c r="AR108" s="3">
        <v>0</v>
      </c>
      <c r="AS108" s="3">
        <v>0</v>
      </c>
      <c r="AU108" s="3">
        <v>20050328</v>
      </c>
      <c r="AV108" s="3">
        <v>0</v>
      </c>
      <c r="AX108" s="3">
        <v>19980717</v>
      </c>
      <c r="AZ108" s="3">
        <v>19980717</v>
      </c>
      <c r="BA108" s="1" t="s">
        <v>179</v>
      </c>
      <c r="BB108" s="21" t="s">
        <v>2390</v>
      </c>
      <c r="BC108" s="17">
        <f>VLOOKUP(SUBSTITUTE(BB108," ",""),Organizations!$1:$1048576,2,0)</f>
        <v>65</v>
      </c>
      <c r="BD108" s="1" t="s">
        <v>51</v>
      </c>
      <c r="BG108" t="s">
        <v>1662</v>
      </c>
    </row>
    <row r="109" spans="1:59" ht="24">
      <c r="A109" s="1" t="s">
        <v>389</v>
      </c>
      <c r="B109" s="1" t="s">
        <v>2070</v>
      </c>
      <c r="C109" s="1" t="s">
        <v>2063</v>
      </c>
      <c r="D109" s="1" t="s">
        <v>2034</v>
      </c>
      <c r="E109" s="3">
        <v>199908</v>
      </c>
      <c r="F109" s="3" t="str">
        <f t="shared" si="10"/>
        <v>FA</v>
      </c>
      <c r="G109" s="3" t="str">
        <f t="shared" si="11"/>
        <v>1999-2000</v>
      </c>
      <c r="H109" s="3" t="str">
        <f t="shared" si="12"/>
        <v>kuali.atp.FA1999-2000</v>
      </c>
      <c r="I109" s="3">
        <v>19980717</v>
      </c>
      <c r="J109" s="1" t="str">
        <f t="shared" si="13"/>
        <v/>
      </c>
      <c r="L109" s="3" t="str">
        <f t="shared" si="14"/>
        <v/>
      </c>
      <c r="M109" s="3" t="str">
        <f t="shared" si="15"/>
        <v/>
      </c>
      <c r="N109" s="3" t="str">
        <f t="shared" si="16"/>
        <v/>
      </c>
      <c r="O109" s="3">
        <v>200908</v>
      </c>
      <c r="P109" s="3">
        <v>19980612</v>
      </c>
      <c r="S109" s="2">
        <v>3</v>
      </c>
      <c r="T109" s="2">
        <v>3</v>
      </c>
      <c r="U109" s="1" t="s">
        <v>43</v>
      </c>
      <c r="V109" s="27" t="b">
        <f t="shared" si="17"/>
        <v>1</v>
      </c>
      <c r="W109" s="27" t="b">
        <f t="shared" si="18"/>
        <v>1</v>
      </c>
      <c r="X109" s="28" t="str">
        <f t="shared" si="19"/>
        <v>kuali.resultComponent.grade.letter kuali.resultComponent.grade.passFail</v>
      </c>
      <c r="Z109" s="3">
        <v>19980717</v>
      </c>
      <c r="AA109" s="1" t="s">
        <v>390</v>
      </c>
      <c r="AB109" s="1" t="s">
        <v>391</v>
      </c>
      <c r="AC109" s="3">
        <v>19980717</v>
      </c>
      <c r="AD109" s="1" t="s">
        <v>115</v>
      </c>
      <c r="AF109" s="1" t="s">
        <v>47</v>
      </c>
      <c r="AI109" s="1" t="s">
        <v>48</v>
      </c>
      <c r="AJ109" s="1" t="s">
        <v>48</v>
      </c>
      <c r="AN109" s="3">
        <v>1</v>
      </c>
      <c r="AP109" s="3">
        <v>0</v>
      </c>
      <c r="AQ109" s="3">
        <v>0</v>
      </c>
      <c r="AR109" s="3">
        <v>0</v>
      </c>
      <c r="AS109" s="3">
        <v>0</v>
      </c>
      <c r="AU109" s="3">
        <v>20100409</v>
      </c>
      <c r="AV109" s="3">
        <v>0</v>
      </c>
      <c r="AX109" s="3">
        <v>19980717</v>
      </c>
      <c r="AZ109" s="3">
        <v>19980717</v>
      </c>
      <c r="BA109" s="1" t="s">
        <v>179</v>
      </c>
      <c r="BB109" s="21" t="s">
        <v>2390</v>
      </c>
      <c r="BC109" s="17">
        <f>VLOOKUP(SUBSTITUTE(BB109," ",""),Organizations!$1:$1048576,2,0)</f>
        <v>65</v>
      </c>
      <c r="BD109" s="1" t="s">
        <v>51</v>
      </c>
      <c r="BG109" t="s">
        <v>1663</v>
      </c>
    </row>
    <row r="110" spans="1:59" ht="24">
      <c r="A110" s="1" t="s">
        <v>392</v>
      </c>
      <c r="B110" s="1" t="s">
        <v>2070</v>
      </c>
      <c r="C110" s="1" t="s">
        <v>2064</v>
      </c>
      <c r="D110" s="1" t="s">
        <v>2034</v>
      </c>
      <c r="E110" s="3">
        <v>199908</v>
      </c>
      <c r="F110" s="3" t="str">
        <f t="shared" si="10"/>
        <v>FA</v>
      </c>
      <c r="G110" s="3" t="str">
        <f t="shared" si="11"/>
        <v>1999-2000</v>
      </c>
      <c r="H110" s="3" t="str">
        <f t="shared" si="12"/>
        <v>kuali.atp.FA1999-2000</v>
      </c>
      <c r="I110" s="3">
        <v>19980717</v>
      </c>
      <c r="J110" s="1" t="str">
        <f t="shared" si="13"/>
        <v/>
      </c>
      <c r="L110" s="3" t="str">
        <f t="shared" si="14"/>
        <v/>
      </c>
      <c r="M110" s="3" t="str">
        <f t="shared" si="15"/>
        <v/>
      </c>
      <c r="N110" s="3" t="str">
        <f t="shared" si="16"/>
        <v/>
      </c>
      <c r="O110" s="3">
        <v>200808</v>
      </c>
      <c r="P110" s="3">
        <v>19980612</v>
      </c>
      <c r="S110" s="2">
        <v>2</v>
      </c>
      <c r="T110" s="2">
        <v>2</v>
      </c>
      <c r="U110" s="1" t="s">
        <v>43</v>
      </c>
      <c r="V110" s="27" t="b">
        <f t="shared" si="17"/>
        <v>1</v>
      </c>
      <c r="W110" s="27" t="b">
        <f t="shared" si="18"/>
        <v>1</v>
      </c>
      <c r="X110" s="28" t="str">
        <f t="shared" si="19"/>
        <v>kuali.resultComponent.grade.letter kuali.resultComponent.grade.passFail</v>
      </c>
      <c r="Z110" s="3">
        <v>19980717</v>
      </c>
      <c r="AA110" s="1" t="s">
        <v>393</v>
      </c>
      <c r="AB110" s="1" t="s">
        <v>394</v>
      </c>
      <c r="AC110" s="3">
        <v>19980717</v>
      </c>
      <c r="AD110" s="1" t="s">
        <v>115</v>
      </c>
      <c r="AF110" s="1" t="s">
        <v>47</v>
      </c>
      <c r="AI110" s="1" t="s">
        <v>48</v>
      </c>
      <c r="AJ110" s="1" t="s">
        <v>48</v>
      </c>
      <c r="AN110" s="3">
        <v>1</v>
      </c>
      <c r="AP110" s="3">
        <v>0</v>
      </c>
      <c r="AQ110" s="3">
        <v>0</v>
      </c>
      <c r="AR110" s="3">
        <v>0</v>
      </c>
      <c r="AS110" s="3">
        <v>0</v>
      </c>
      <c r="AU110" s="3">
        <v>20050328</v>
      </c>
      <c r="AV110" s="3">
        <v>0</v>
      </c>
      <c r="AX110" s="3">
        <v>19980717</v>
      </c>
      <c r="AZ110" s="3">
        <v>19980717</v>
      </c>
      <c r="BA110" s="1" t="s">
        <v>179</v>
      </c>
      <c r="BB110" s="21" t="s">
        <v>2390</v>
      </c>
      <c r="BC110" s="17">
        <f>VLOOKUP(SUBSTITUTE(BB110," ",""),Organizations!$1:$1048576,2,0)</f>
        <v>65</v>
      </c>
      <c r="BD110" s="1" t="s">
        <v>51</v>
      </c>
      <c r="BG110" t="s">
        <v>1664</v>
      </c>
    </row>
    <row r="111" spans="1:59" ht="24">
      <c r="A111" s="1" t="s">
        <v>395</v>
      </c>
      <c r="B111" s="1" t="s">
        <v>2070</v>
      </c>
      <c r="C111" s="1" t="s">
        <v>2065</v>
      </c>
      <c r="D111" s="1" t="s">
        <v>2034</v>
      </c>
      <c r="E111" s="3">
        <v>199908</v>
      </c>
      <c r="F111" s="3" t="str">
        <f t="shared" si="10"/>
        <v>FA</v>
      </c>
      <c r="G111" s="3" t="str">
        <f t="shared" si="11"/>
        <v>1999-2000</v>
      </c>
      <c r="H111" s="3" t="str">
        <f t="shared" si="12"/>
        <v>kuali.atp.FA1999-2000</v>
      </c>
      <c r="I111" s="3">
        <v>19980717</v>
      </c>
      <c r="J111" s="1" t="str">
        <f t="shared" si="13"/>
        <v/>
      </c>
      <c r="L111" s="3" t="str">
        <f t="shared" si="14"/>
        <v/>
      </c>
      <c r="M111" s="3" t="str">
        <f t="shared" si="15"/>
        <v/>
      </c>
      <c r="N111" s="3" t="str">
        <f t="shared" si="16"/>
        <v/>
      </c>
      <c r="O111" s="3">
        <v>200708</v>
      </c>
      <c r="P111" s="3">
        <v>19980612</v>
      </c>
      <c r="S111" s="2">
        <v>3</v>
      </c>
      <c r="T111" s="2">
        <v>3</v>
      </c>
      <c r="U111" s="1" t="s">
        <v>43</v>
      </c>
      <c r="V111" s="27" t="b">
        <f t="shared" si="17"/>
        <v>1</v>
      </c>
      <c r="W111" s="27" t="b">
        <f t="shared" si="18"/>
        <v>1</v>
      </c>
      <c r="X111" s="28" t="str">
        <f t="shared" si="19"/>
        <v>kuali.resultComponent.grade.letter kuali.resultComponent.grade.passFail</v>
      </c>
      <c r="Z111" s="3">
        <v>19980717</v>
      </c>
      <c r="AA111" s="1" t="s">
        <v>396</v>
      </c>
      <c r="AB111" s="1" t="s">
        <v>397</v>
      </c>
      <c r="AC111" s="3">
        <v>19980717</v>
      </c>
      <c r="AD111" s="1" t="s">
        <v>115</v>
      </c>
      <c r="AF111" s="1" t="s">
        <v>47</v>
      </c>
      <c r="AI111" s="1" t="s">
        <v>48</v>
      </c>
      <c r="AJ111" s="1" t="s">
        <v>48</v>
      </c>
      <c r="AN111" s="3">
        <v>1</v>
      </c>
      <c r="AP111" s="3">
        <v>0</v>
      </c>
      <c r="AQ111" s="3">
        <v>0</v>
      </c>
      <c r="AR111" s="3">
        <v>0</v>
      </c>
      <c r="AS111" s="3">
        <v>0</v>
      </c>
      <c r="AU111" s="3">
        <v>20070308</v>
      </c>
      <c r="AV111" s="3">
        <v>0</v>
      </c>
      <c r="AW111" s="1" t="s">
        <v>166</v>
      </c>
      <c r="AX111" s="3">
        <v>19980717</v>
      </c>
      <c r="AZ111" s="3">
        <v>19980717</v>
      </c>
      <c r="BA111" s="1" t="s">
        <v>179</v>
      </c>
      <c r="BB111" s="21" t="s">
        <v>2390</v>
      </c>
      <c r="BC111" s="17">
        <f>VLOOKUP(SUBSTITUTE(BB111," ",""),Organizations!$1:$1048576,2,0)</f>
        <v>65</v>
      </c>
      <c r="BD111" s="1" t="s">
        <v>51</v>
      </c>
      <c r="BG111" t="s">
        <v>1665</v>
      </c>
    </row>
    <row r="112" spans="1:59" ht="24">
      <c r="A112" s="1" t="s">
        <v>398</v>
      </c>
      <c r="B112" s="1" t="s">
        <v>2070</v>
      </c>
      <c r="C112" s="1" t="s">
        <v>2066</v>
      </c>
      <c r="D112" s="1" t="s">
        <v>2034</v>
      </c>
      <c r="E112" s="3">
        <v>199908</v>
      </c>
      <c r="F112" s="3" t="str">
        <f t="shared" si="10"/>
        <v>FA</v>
      </c>
      <c r="G112" s="3" t="str">
        <f t="shared" si="11"/>
        <v>1999-2000</v>
      </c>
      <c r="H112" s="3" t="str">
        <f t="shared" si="12"/>
        <v>kuali.atp.FA1999-2000</v>
      </c>
      <c r="I112" s="3">
        <v>19980717</v>
      </c>
      <c r="J112" s="1" t="str">
        <f t="shared" si="13"/>
        <v/>
      </c>
      <c r="L112" s="3" t="str">
        <f t="shared" si="14"/>
        <v/>
      </c>
      <c r="M112" s="3" t="str">
        <f t="shared" si="15"/>
        <v/>
      </c>
      <c r="N112" s="3" t="str">
        <f t="shared" si="16"/>
        <v/>
      </c>
      <c r="O112" s="3">
        <v>200801</v>
      </c>
      <c r="P112" s="3">
        <v>19980612</v>
      </c>
      <c r="S112" s="2">
        <v>3</v>
      </c>
      <c r="T112" s="2">
        <v>3</v>
      </c>
      <c r="U112" s="1" t="s">
        <v>43</v>
      </c>
      <c r="V112" s="27" t="b">
        <f t="shared" si="17"/>
        <v>1</v>
      </c>
      <c r="W112" s="27" t="b">
        <f t="shared" si="18"/>
        <v>1</v>
      </c>
      <c r="X112" s="28" t="str">
        <f t="shared" si="19"/>
        <v>kuali.resultComponent.grade.letter kuali.resultComponent.grade.passFail</v>
      </c>
      <c r="Z112" s="3">
        <v>19980717</v>
      </c>
      <c r="AA112" s="1" t="s">
        <v>399</v>
      </c>
      <c r="AB112" s="1" t="s">
        <v>400</v>
      </c>
      <c r="AC112" s="3">
        <v>19980717</v>
      </c>
      <c r="AD112" s="1" t="s">
        <v>115</v>
      </c>
      <c r="AF112" s="1" t="s">
        <v>47</v>
      </c>
      <c r="AI112" s="1" t="s">
        <v>48</v>
      </c>
      <c r="AJ112" s="1" t="s">
        <v>48</v>
      </c>
      <c r="AN112" s="3">
        <v>1</v>
      </c>
      <c r="AP112" s="3">
        <v>0</v>
      </c>
      <c r="AQ112" s="3">
        <v>0</v>
      </c>
      <c r="AR112" s="3">
        <v>0</v>
      </c>
      <c r="AS112" s="3">
        <v>0</v>
      </c>
      <c r="AU112" s="3">
        <v>20050328</v>
      </c>
      <c r="AV112" s="3">
        <v>0</v>
      </c>
      <c r="AX112" s="3">
        <v>19980717</v>
      </c>
      <c r="AZ112" s="3">
        <v>19980717</v>
      </c>
      <c r="BA112" s="1" t="s">
        <v>179</v>
      </c>
      <c r="BB112" s="21" t="s">
        <v>2390</v>
      </c>
      <c r="BC112" s="17">
        <f>VLOOKUP(SUBSTITUTE(BB112," ",""),Organizations!$1:$1048576,2,0)</f>
        <v>65</v>
      </c>
      <c r="BD112" s="1" t="s">
        <v>51</v>
      </c>
      <c r="BG112" t="s">
        <v>1666</v>
      </c>
    </row>
    <row r="113" spans="1:59" ht="24">
      <c r="A113" s="1" t="s">
        <v>401</v>
      </c>
      <c r="B113" s="1" t="s">
        <v>2070</v>
      </c>
      <c r="C113" s="1" t="s">
        <v>2134</v>
      </c>
      <c r="D113" s="1" t="s">
        <v>2034</v>
      </c>
      <c r="E113" s="3">
        <v>199908</v>
      </c>
      <c r="F113" s="3" t="str">
        <f t="shared" si="10"/>
        <v>FA</v>
      </c>
      <c r="G113" s="3" t="str">
        <f t="shared" si="11"/>
        <v>1999-2000</v>
      </c>
      <c r="H113" s="3" t="str">
        <f t="shared" si="12"/>
        <v>kuali.atp.FA1999-2000</v>
      </c>
      <c r="I113" s="3">
        <v>19980717</v>
      </c>
      <c r="J113" s="1" t="str">
        <f t="shared" si="13"/>
        <v/>
      </c>
      <c r="L113" s="3" t="str">
        <f t="shared" si="14"/>
        <v/>
      </c>
      <c r="M113" s="3" t="str">
        <f t="shared" si="15"/>
        <v/>
      </c>
      <c r="N113" s="3" t="str">
        <f t="shared" si="16"/>
        <v/>
      </c>
      <c r="O113" s="3">
        <v>200908</v>
      </c>
      <c r="P113" s="3">
        <v>19980612</v>
      </c>
      <c r="S113" s="2">
        <v>4</v>
      </c>
      <c r="T113" s="2">
        <v>4</v>
      </c>
      <c r="U113" s="1" t="s">
        <v>246</v>
      </c>
      <c r="V113" s="27" t="str">
        <f t="shared" si="17"/>
        <v/>
      </c>
      <c r="W113" s="27" t="b">
        <f t="shared" si="18"/>
        <v>1</v>
      </c>
      <c r="X113" s="28" t="str">
        <f t="shared" si="19"/>
        <v>kuali.resultComponent.grade.letter kuali.resultComponent.grade.passFail</v>
      </c>
      <c r="Z113" s="3">
        <v>19980717</v>
      </c>
      <c r="AA113" s="1" t="s">
        <v>402</v>
      </c>
      <c r="AB113" s="1" t="s">
        <v>403</v>
      </c>
      <c r="AC113" s="3">
        <v>19980717</v>
      </c>
      <c r="AD113" s="1" t="s">
        <v>115</v>
      </c>
      <c r="AF113" s="1" t="s">
        <v>47</v>
      </c>
      <c r="AI113" s="1" t="s">
        <v>48</v>
      </c>
      <c r="AJ113" s="1" t="s">
        <v>48</v>
      </c>
      <c r="AN113" s="3">
        <v>1</v>
      </c>
      <c r="AP113" s="3">
        <v>0</v>
      </c>
      <c r="AQ113" s="3">
        <v>0</v>
      </c>
      <c r="AR113" s="3">
        <v>0</v>
      </c>
      <c r="AS113" s="3">
        <v>0</v>
      </c>
      <c r="AU113" s="3">
        <v>20050328</v>
      </c>
      <c r="AV113" s="3">
        <v>0</v>
      </c>
      <c r="AX113" s="3">
        <v>19980717</v>
      </c>
      <c r="AZ113" s="3">
        <v>19980717</v>
      </c>
      <c r="BA113" s="1" t="s">
        <v>179</v>
      </c>
      <c r="BB113" s="21" t="s">
        <v>2390</v>
      </c>
      <c r="BC113" s="17">
        <f>VLOOKUP(SUBSTITUTE(BB113," ",""),Organizations!$1:$1048576,2,0)</f>
        <v>65</v>
      </c>
      <c r="BD113" s="1" t="s">
        <v>51</v>
      </c>
      <c r="BG113" t="s">
        <v>1667</v>
      </c>
    </row>
    <row r="114" spans="1:59" ht="24">
      <c r="A114" s="1" t="s">
        <v>404</v>
      </c>
      <c r="B114" s="1" t="s">
        <v>2070</v>
      </c>
      <c r="C114" s="1" t="s">
        <v>2135</v>
      </c>
      <c r="D114" s="1" t="s">
        <v>2034</v>
      </c>
      <c r="E114" s="3">
        <v>199908</v>
      </c>
      <c r="F114" s="3" t="str">
        <f t="shared" si="10"/>
        <v>FA</v>
      </c>
      <c r="G114" s="3" t="str">
        <f t="shared" si="11"/>
        <v>1999-2000</v>
      </c>
      <c r="H114" s="3" t="str">
        <f t="shared" si="12"/>
        <v>kuali.atp.FA1999-2000</v>
      </c>
      <c r="I114" s="3">
        <v>20070405</v>
      </c>
      <c r="J114" s="1" t="str">
        <f t="shared" si="13"/>
        <v/>
      </c>
      <c r="K114" s="3">
        <v>200001</v>
      </c>
      <c r="L114" s="3" t="str">
        <f t="shared" si="14"/>
        <v>SP</v>
      </c>
      <c r="M114" s="3" t="str">
        <f t="shared" si="15"/>
        <v>1999-2000</v>
      </c>
      <c r="N114" s="3" t="str">
        <f t="shared" si="16"/>
        <v>kuali.atp.SP1999-2000</v>
      </c>
      <c r="O114" s="3">
        <v>199908</v>
      </c>
      <c r="P114" s="3">
        <v>19980612</v>
      </c>
      <c r="Q114" s="3">
        <v>20070405</v>
      </c>
      <c r="R114" s="3">
        <v>20070405</v>
      </c>
      <c r="S114" s="2">
        <v>4</v>
      </c>
      <c r="T114" s="2">
        <v>4</v>
      </c>
      <c r="U114" s="1" t="s">
        <v>43</v>
      </c>
      <c r="V114" s="27" t="b">
        <f t="shared" si="17"/>
        <v>1</v>
      </c>
      <c r="W114" s="27" t="b">
        <f t="shared" si="18"/>
        <v>1</v>
      </c>
      <c r="X114" s="28" t="str">
        <f t="shared" si="19"/>
        <v>kuali.resultComponent.grade.letter kuali.resultComponent.grade.passFail</v>
      </c>
      <c r="Z114" s="3">
        <v>19980717</v>
      </c>
      <c r="AA114" s="1" t="s">
        <v>405</v>
      </c>
      <c r="AB114" s="1" t="s">
        <v>406</v>
      </c>
      <c r="AC114" s="3">
        <v>19990115</v>
      </c>
      <c r="AD114" s="1" t="s">
        <v>70</v>
      </c>
      <c r="AF114" s="1" t="s">
        <v>70</v>
      </c>
      <c r="AI114" s="1" t="s">
        <v>48</v>
      </c>
      <c r="AJ114" s="1" t="s">
        <v>48</v>
      </c>
      <c r="AN114" s="3">
        <v>1</v>
      </c>
      <c r="AP114" s="3">
        <v>0</v>
      </c>
      <c r="AQ114" s="3">
        <v>0</v>
      </c>
      <c r="AR114" s="3">
        <v>0</v>
      </c>
      <c r="AS114" s="3">
        <v>0</v>
      </c>
      <c r="AU114" s="3">
        <v>20050328</v>
      </c>
      <c r="AV114" s="3">
        <v>0</v>
      </c>
      <c r="AX114" s="3">
        <v>19980717</v>
      </c>
      <c r="AZ114" s="3">
        <v>19980717</v>
      </c>
      <c r="BA114" s="1" t="s">
        <v>179</v>
      </c>
      <c r="BB114" s="21" t="s">
        <v>2390</v>
      </c>
      <c r="BC114" s="17">
        <f>VLOOKUP(SUBSTITUTE(BB114," ",""),Organizations!$1:$1048576,2,0)</f>
        <v>65</v>
      </c>
      <c r="BD114" s="1" t="s">
        <v>51</v>
      </c>
      <c r="BG114" t="s">
        <v>1668</v>
      </c>
    </row>
    <row r="115" spans="1:59" ht="24">
      <c r="A115" s="1" t="s">
        <v>407</v>
      </c>
      <c r="B115" s="1" t="s">
        <v>2070</v>
      </c>
      <c r="C115" s="1" t="s">
        <v>2136</v>
      </c>
      <c r="D115" s="1" t="s">
        <v>2034</v>
      </c>
      <c r="E115" s="3">
        <v>199908</v>
      </c>
      <c r="F115" s="3" t="str">
        <f t="shared" si="10"/>
        <v>FA</v>
      </c>
      <c r="G115" s="3" t="str">
        <f t="shared" si="11"/>
        <v>1999-2000</v>
      </c>
      <c r="H115" s="3" t="str">
        <f t="shared" si="12"/>
        <v>kuali.atp.FA1999-2000</v>
      </c>
      <c r="I115" s="3">
        <v>19980717</v>
      </c>
      <c r="J115" s="1" t="str">
        <f t="shared" si="13"/>
        <v/>
      </c>
      <c r="L115" s="3" t="str">
        <f t="shared" si="14"/>
        <v/>
      </c>
      <c r="M115" s="3" t="str">
        <f t="shared" si="15"/>
        <v/>
      </c>
      <c r="N115" s="3" t="str">
        <f t="shared" si="16"/>
        <v/>
      </c>
      <c r="O115" s="3">
        <v>200901</v>
      </c>
      <c r="P115" s="3">
        <v>19980612</v>
      </c>
      <c r="S115" s="2">
        <v>3</v>
      </c>
      <c r="T115" s="2">
        <v>3</v>
      </c>
      <c r="U115" s="1" t="s">
        <v>43</v>
      </c>
      <c r="V115" s="27" t="b">
        <f t="shared" si="17"/>
        <v>1</v>
      </c>
      <c r="W115" s="27" t="b">
        <f t="shared" si="18"/>
        <v>1</v>
      </c>
      <c r="X115" s="28" t="str">
        <f t="shared" si="19"/>
        <v>kuali.resultComponent.grade.letter kuali.resultComponent.grade.passFail</v>
      </c>
      <c r="Z115" s="3">
        <v>19980717</v>
      </c>
      <c r="AA115" s="1" t="s">
        <v>408</v>
      </c>
      <c r="AB115" s="1" t="s">
        <v>409</v>
      </c>
      <c r="AC115" s="3">
        <v>19980717</v>
      </c>
      <c r="AD115" s="1" t="s">
        <v>115</v>
      </c>
      <c r="AF115" s="1" t="s">
        <v>47</v>
      </c>
      <c r="AI115" s="1" t="s">
        <v>48</v>
      </c>
      <c r="AJ115" s="1" t="s">
        <v>48</v>
      </c>
      <c r="AN115" s="3">
        <v>1</v>
      </c>
      <c r="AP115" s="3">
        <v>0</v>
      </c>
      <c r="AQ115" s="3">
        <v>0</v>
      </c>
      <c r="AR115" s="3">
        <v>0</v>
      </c>
      <c r="AS115" s="3">
        <v>0</v>
      </c>
      <c r="AU115" s="3">
        <v>20100427</v>
      </c>
      <c r="AV115" s="3">
        <v>0</v>
      </c>
      <c r="AX115" s="3">
        <v>19980717</v>
      </c>
      <c r="AZ115" s="3">
        <v>19980717</v>
      </c>
      <c r="BA115" s="1" t="s">
        <v>179</v>
      </c>
      <c r="BB115" s="21" t="s">
        <v>2390</v>
      </c>
      <c r="BC115" s="17">
        <f>VLOOKUP(SUBSTITUTE(BB115," ",""),Organizations!$1:$1048576,2,0)</f>
        <v>65</v>
      </c>
      <c r="BD115" s="1" t="s">
        <v>51</v>
      </c>
      <c r="BG115" t="s">
        <v>1669</v>
      </c>
    </row>
    <row r="116" spans="1:59" ht="24">
      <c r="A116" s="1" t="s">
        <v>410</v>
      </c>
      <c r="B116" s="1" t="s">
        <v>2070</v>
      </c>
      <c r="C116" s="1" t="s">
        <v>2137</v>
      </c>
      <c r="D116" s="1" t="s">
        <v>2034</v>
      </c>
      <c r="E116" s="3">
        <v>199908</v>
      </c>
      <c r="F116" s="3" t="str">
        <f t="shared" si="10"/>
        <v>FA</v>
      </c>
      <c r="G116" s="3" t="str">
        <f t="shared" si="11"/>
        <v>1999-2000</v>
      </c>
      <c r="H116" s="3" t="str">
        <f t="shared" si="12"/>
        <v>kuali.atp.FA1999-2000</v>
      </c>
      <c r="I116" s="3">
        <v>19980717</v>
      </c>
      <c r="J116" s="1" t="str">
        <f t="shared" si="13"/>
        <v/>
      </c>
      <c r="L116" s="3" t="str">
        <f t="shared" si="14"/>
        <v/>
      </c>
      <c r="M116" s="3" t="str">
        <f t="shared" si="15"/>
        <v/>
      </c>
      <c r="N116" s="3" t="str">
        <f t="shared" si="16"/>
        <v/>
      </c>
      <c r="O116" s="3">
        <v>200708</v>
      </c>
      <c r="P116" s="3">
        <v>19980612</v>
      </c>
      <c r="S116" s="2">
        <v>3</v>
      </c>
      <c r="T116" s="2">
        <v>3</v>
      </c>
      <c r="U116" s="1" t="s">
        <v>43</v>
      </c>
      <c r="V116" s="27" t="b">
        <f t="shared" si="17"/>
        <v>1</v>
      </c>
      <c r="W116" s="27" t="b">
        <f t="shared" si="18"/>
        <v>1</v>
      </c>
      <c r="X116" s="28" t="str">
        <f t="shared" si="19"/>
        <v>kuali.resultComponent.grade.letter kuali.resultComponent.grade.passFail</v>
      </c>
      <c r="Z116" s="3">
        <v>19980717</v>
      </c>
      <c r="AA116" s="1" t="s">
        <v>411</v>
      </c>
      <c r="AB116" s="1" t="s">
        <v>412</v>
      </c>
      <c r="AC116" s="3">
        <v>19980717</v>
      </c>
      <c r="AD116" s="1" t="s">
        <v>115</v>
      </c>
      <c r="AF116" s="1" t="s">
        <v>47</v>
      </c>
      <c r="AI116" s="1" t="s">
        <v>48</v>
      </c>
      <c r="AJ116" s="1" t="s">
        <v>48</v>
      </c>
      <c r="AN116" s="3">
        <v>1</v>
      </c>
      <c r="AP116" s="3">
        <v>0</v>
      </c>
      <c r="AQ116" s="3">
        <v>0</v>
      </c>
      <c r="AR116" s="3">
        <v>0</v>
      </c>
      <c r="AS116" s="3">
        <v>0</v>
      </c>
      <c r="AU116" s="3">
        <v>20070308</v>
      </c>
      <c r="AV116" s="3">
        <v>0</v>
      </c>
      <c r="AX116" s="3">
        <v>19980717</v>
      </c>
      <c r="AZ116" s="3">
        <v>19980717</v>
      </c>
      <c r="BA116" s="1" t="s">
        <v>179</v>
      </c>
      <c r="BB116" s="21" t="s">
        <v>2390</v>
      </c>
      <c r="BC116" s="17">
        <f>VLOOKUP(SUBSTITUTE(BB116," ",""),Organizations!$1:$1048576,2,0)</f>
        <v>65</v>
      </c>
      <c r="BD116" s="1" t="s">
        <v>51</v>
      </c>
      <c r="BG116" t="s">
        <v>1670</v>
      </c>
    </row>
    <row r="117" spans="1:59" ht="24">
      <c r="A117" s="1" t="s">
        <v>413</v>
      </c>
      <c r="B117" s="1" t="s">
        <v>2070</v>
      </c>
      <c r="C117" s="1" t="s">
        <v>2138</v>
      </c>
      <c r="D117" s="1" t="s">
        <v>2034</v>
      </c>
      <c r="E117" s="3">
        <v>199908</v>
      </c>
      <c r="F117" s="3" t="str">
        <f t="shared" si="10"/>
        <v>FA</v>
      </c>
      <c r="G117" s="3" t="str">
        <f t="shared" si="11"/>
        <v>1999-2000</v>
      </c>
      <c r="H117" s="3" t="str">
        <f t="shared" si="12"/>
        <v>kuali.atp.FA1999-2000</v>
      </c>
      <c r="I117" s="3">
        <v>19980717</v>
      </c>
      <c r="J117" s="1" t="str">
        <f t="shared" si="13"/>
        <v/>
      </c>
      <c r="L117" s="3" t="str">
        <f t="shared" si="14"/>
        <v/>
      </c>
      <c r="M117" s="3" t="str">
        <f t="shared" si="15"/>
        <v/>
      </c>
      <c r="N117" s="3" t="str">
        <f t="shared" si="16"/>
        <v/>
      </c>
      <c r="O117" s="3">
        <v>200808</v>
      </c>
      <c r="P117" s="3">
        <v>19980612</v>
      </c>
      <c r="S117" s="2">
        <v>4</v>
      </c>
      <c r="T117" s="2">
        <v>4</v>
      </c>
      <c r="U117" s="1" t="s">
        <v>43</v>
      </c>
      <c r="V117" s="27" t="b">
        <f t="shared" si="17"/>
        <v>1</v>
      </c>
      <c r="W117" s="27" t="b">
        <f t="shared" si="18"/>
        <v>1</v>
      </c>
      <c r="X117" s="28" t="str">
        <f t="shared" si="19"/>
        <v>kuali.resultComponent.grade.letter kuali.resultComponent.grade.passFail</v>
      </c>
      <c r="Z117" s="3">
        <v>19980717</v>
      </c>
      <c r="AA117" s="1" t="s">
        <v>414</v>
      </c>
      <c r="AB117" s="1" t="s">
        <v>415</v>
      </c>
      <c r="AC117" s="3">
        <v>19980717</v>
      </c>
      <c r="AD117" s="1" t="s">
        <v>115</v>
      </c>
      <c r="AF117" s="1" t="s">
        <v>47</v>
      </c>
      <c r="AI117" s="1" t="s">
        <v>48</v>
      </c>
      <c r="AJ117" s="1" t="s">
        <v>48</v>
      </c>
      <c r="AN117" s="3">
        <v>1</v>
      </c>
      <c r="AP117" s="3">
        <v>0</v>
      </c>
      <c r="AQ117" s="3">
        <v>0</v>
      </c>
      <c r="AR117" s="3">
        <v>0</v>
      </c>
      <c r="AS117" s="3">
        <v>0</v>
      </c>
      <c r="AU117" s="3">
        <v>20050328</v>
      </c>
      <c r="AV117" s="3">
        <v>0</v>
      </c>
      <c r="AX117" s="3">
        <v>19980717</v>
      </c>
      <c r="AZ117" s="3">
        <v>19980717</v>
      </c>
      <c r="BA117" s="1" t="s">
        <v>179</v>
      </c>
      <c r="BB117" s="21" t="s">
        <v>2390</v>
      </c>
      <c r="BC117" s="17">
        <f>VLOOKUP(SUBSTITUTE(BB117," ",""),Organizations!$1:$1048576,2,0)</f>
        <v>65</v>
      </c>
      <c r="BD117" s="1" t="s">
        <v>51</v>
      </c>
      <c r="BG117" t="s">
        <v>1671</v>
      </c>
    </row>
    <row r="118" spans="1:59" ht="24">
      <c r="A118" s="1" t="s">
        <v>416</v>
      </c>
      <c r="B118" s="1" t="s">
        <v>2070</v>
      </c>
      <c r="C118" s="1" t="s">
        <v>2139</v>
      </c>
      <c r="D118" s="1" t="s">
        <v>2034</v>
      </c>
      <c r="E118" s="3">
        <v>199908</v>
      </c>
      <c r="F118" s="3" t="str">
        <f t="shared" si="10"/>
        <v>FA</v>
      </c>
      <c r="G118" s="3" t="str">
        <f t="shared" si="11"/>
        <v>1999-2000</v>
      </c>
      <c r="H118" s="3" t="str">
        <f t="shared" si="12"/>
        <v>kuali.atp.FA1999-2000</v>
      </c>
      <c r="I118" s="3">
        <v>19980717</v>
      </c>
      <c r="J118" s="1" t="str">
        <f t="shared" si="13"/>
        <v/>
      </c>
      <c r="L118" s="3" t="str">
        <f t="shared" si="14"/>
        <v/>
      </c>
      <c r="M118" s="3" t="str">
        <f t="shared" si="15"/>
        <v/>
      </c>
      <c r="N118" s="3" t="str">
        <f t="shared" si="16"/>
        <v/>
      </c>
      <c r="O118" s="3">
        <v>200708</v>
      </c>
      <c r="P118" s="3">
        <v>19980612</v>
      </c>
      <c r="S118" s="2">
        <v>4</v>
      </c>
      <c r="T118" s="2">
        <v>4</v>
      </c>
      <c r="U118" s="1" t="s">
        <v>43</v>
      </c>
      <c r="V118" s="27" t="b">
        <f t="shared" si="17"/>
        <v>1</v>
      </c>
      <c r="W118" s="27" t="b">
        <f t="shared" si="18"/>
        <v>1</v>
      </c>
      <c r="X118" s="28" t="str">
        <f t="shared" si="19"/>
        <v>kuali.resultComponent.grade.letter kuali.resultComponent.grade.passFail</v>
      </c>
      <c r="Z118" s="3">
        <v>19980717</v>
      </c>
      <c r="AA118" s="1" t="s">
        <v>417</v>
      </c>
      <c r="AB118" s="1" t="s">
        <v>418</v>
      </c>
      <c r="AC118" s="3">
        <v>19980717</v>
      </c>
      <c r="AD118" s="1" t="s">
        <v>115</v>
      </c>
      <c r="AF118" s="1" t="s">
        <v>47</v>
      </c>
      <c r="AI118" s="1" t="s">
        <v>48</v>
      </c>
      <c r="AJ118" s="1" t="s">
        <v>48</v>
      </c>
      <c r="AN118" s="3">
        <v>1</v>
      </c>
      <c r="AP118" s="3">
        <v>0</v>
      </c>
      <c r="AQ118" s="3">
        <v>0</v>
      </c>
      <c r="AR118" s="3">
        <v>0</v>
      </c>
      <c r="AS118" s="3">
        <v>0</v>
      </c>
      <c r="AU118" s="3">
        <v>20050328</v>
      </c>
      <c r="AV118" s="3">
        <v>0</v>
      </c>
      <c r="AX118" s="3">
        <v>19980717</v>
      </c>
      <c r="AZ118" s="3">
        <v>19980717</v>
      </c>
      <c r="BA118" s="1" t="s">
        <v>179</v>
      </c>
      <c r="BB118" s="21" t="s">
        <v>2390</v>
      </c>
      <c r="BC118" s="17">
        <f>VLOOKUP(SUBSTITUTE(BB118," ",""),Organizations!$1:$1048576,2,0)</f>
        <v>65</v>
      </c>
      <c r="BD118" s="1" t="s">
        <v>51</v>
      </c>
      <c r="BG118" t="s">
        <v>1672</v>
      </c>
    </row>
    <row r="119" spans="1:59" ht="24">
      <c r="A119" s="1" t="s">
        <v>419</v>
      </c>
      <c r="B119" s="1" t="s">
        <v>2070</v>
      </c>
      <c r="C119" s="1" t="s">
        <v>2140</v>
      </c>
      <c r="D119" s="1" t="s">
        <v>2034</v>
      </c>
      <c r="E119" s="3">
        <v>199908</v>
      </c>
      <c r="F119" s="3" t="str">
        <f t="shared" si="10"/>
        <v>FA</v>
      </c>
      <c r="G119" s="3" t="str">
        <f t="shared" si="11"/>
        <v>1999-2000</v>
      </c>
      <c r="H119" s="3" t="str">
        <f t="shared" si="12"/>
        <v>kuali.atp.FA1999-2000</v>
      </c>
      <c r="I119" s="3">
        <v>19980817</v>
      </c>
      <c r="J119" s="1" t="str">
        <f t="shared" si="13"/>
        <v/>
      </c>
      <c r="L119" s="3" t="str">
        <f t="shared" si="14"/>
        <v/>
      </c>
      <c r="M119" s="3" t="str">
        <f t="shared" si="15"/>
        <v/>
      </c>
      <c r="N119" s="3" t="str">
        <f t="shared" si="16"/>
        <v/>
      </c>
      <c r="O119" s="3">
        <v>200808</v>
      </c>
      <c r="P119" s="3">
        <v>19980612</v>
      </c>
      <c r="S119" s="2">
        <v>4</v>
      </c>
      <c r="T119" s="2">
        <v>4</v>
      </c>
      <c r="U119" s="1" t="s">
        <v>43</v>
      </c>
      <c r="V119" s="27" t="b">
        <f t="shared" si="17"/>
        <v>1</v>
      </c>
      <c r="W119" s="27" t="b">
        <f t="shared" si="18"/>
        <v>1</v>
      </c>
      <c r="X119" s="28" t="str">
        <f t="shared" si="19"/>
        <v>kuali.resultComponent.grade.letter kuali.resultComponent.grade.passFail</v>
      </c>
      <c r="Z119" s="3">
        <v>19980817</v>
      </c>
      <c r="AA119" s="1" t="s">
        <v>420</v>
      </c>
      <c r="AB119" s="1" t="s">
        <v>421</v>
      </c>
      <c r="AC119" s="3">
        <v>19980817</v>
      </c>
      <c r="AD119" s="1" t="s">
        <v>115</v>
      </c>
      <c r="AF119" s="1" t="s">
        <v>47</v>
      </c>
      <c r="AI119" s="1" t="s">
        <v>48</v>
      </c>
      <c r="AJ119" s="1" t="s">
        <v>48</v>
      </c>
      <c r="AN119" s="3">
        <v>1</v>
      </c>
      <c r="AP119" s="3">
        <v>0</v>
      </c>
      <c r="AQ119" s="3">
        <v>0</v>
      </c>
      <c r="AR119" s="3">
        <v>0</v>
      </c>
      <c r="AS119" s="3">
        <v>0</v>
      </c>
      <c r="AU119" s="3">
        <v>20050328</v>
      </c>
      <c r="AV119" s="3">
        <v>0</v>
      </c>
      <c r="AX119" s="3">
        <v>19980817</v>
      </c>
      <c r="AZ119" s="3">
        <v>19980817</v>
      </c>
      <c r="BA119" s="1" t="s">
        <v>179</v>
      </c>
      <c r="BB119" s="21" t="s">
        <v>2390</v>
      </c>
      <c r="BC119" s="17">
        <f>VLOOKUP(SUBSTITUTE(BB119," ",""),Organizations!$1:$1048576,2,0)</f>
        <v>65</v>
      </c>
      <c r="BD119" s="1" t="s">
        <v>51</v>
      </c>
      <c r="BG119" t="s">
        <v>1673</v>
      </c>
    </row>
    <row r="120" spans="1:59" ht="24">
      <c r="A120" s="1" t="s">
        <v>422</v>
      </c>
      <c r="B120" s="1" t="s">
        <v>2070</v>
      </c>
      <c r="C120" s="1" t="s">
        <v>2141</v>
      </c>
      <c r="D120" s="1" t="s">
        <v>2034</v>
      </c>
      <c r="E120" s="3">
        <v>199908</v>
      </c>
      <c r="F120" s="3" t="str">
        <f t="shared" si="10"/>
        <v>FA</v>
      </c>
      <c r="G120" s="3" t="str">
        <f t="shared" si="11"/>
        <v>1999-2000</v>
      </c>
      <c r="H120" s="3" t="str">
        <f t="shared" si="12"/>
        <v>kuali.atp.FA1999-2000</v>
      </c>
      <c r="I120" s="3">
        <v>19980817</v>
      </c>
      <c r="J120" s="1" t="str">
        <f t="shared" si="13"/>
        <v/>
      </c>
      <c r="L120" s="3" t="str">
        <f t="shared" si="14"/>
        <v/>
      </c>
      <c r="M120" s="3" t="str">
        <f t="shared" si="15"/>
        <v/>
      </c>
      <c r="N120" s="3" t="str">
        <f t="shared" si="16"/>
        <v/>
      </c>
      <c r="O120" s="3">
        <v>200801</v>
      </c>
      <c r="P120" s="3">
        <v>19980612</v>
      </c>
      <c r="S120" s="2">
        <v>4</v>
      </c>
      <c r="T120" s="2">
        <v>4</v>
      </c>
      <c r="U120" s="1" t="s">
        <v>43</v>
      </c>
      <c r="V120" s="27" t="b">
        <f t="shared" si="17"/>
        <v>1</v>
      </c>
      <c r="W120" s="27" t="b">
        <f t="shared" si="18"/>
        <v>1</v>
      </c>
      <c r="X120" s="28" t="str">
        <f t="shared" si="19"/>
        <v>kuali.resultComponent.grade.letter kuali.resultComponent.grade.passFail</v>
      </c>
      <c r="Z120" s="3">
        <v>19980817</v>
      </c>
      <c r="AA120" s="1" t="s">
        <v>423</v>
      </c>
      <c r="AB120" s="1" t="s">
        <v>424</v>
      </c>
      <c r="AC120" s="3">
        <v>19980817</v>
      </c>
      <c r="AD120" s="1" t="s">
        <v>115</v>
      </c>
      <c r="AF120" s="1" t="s">
        <v>47</v>
      </c>
      <c r="AI120" s="1" t="s">
        <v>48</v>
      </c>
      <c r="AJ120" s="1" t="s">
        <v>48</v>
      </c>
      <c r="AN120" s="3">
        <v>1</v>
      </c>
      <c r="AP120" s="3">
        <v>0</v>
      </c>
      <c r="AQ120" s="3">
        <v>0</v>
      </c>
      <c r="AR120" s="3">
        <v>0</v>
      </c>
      <c r="AS120" s="3">
        <v>0</v>
      </c>
      <c r="AU120" s="3">
        <v>20050328</v>
      </c>
      <c r="AV120" s="3">
        <v>0</v>
      </c>
      <c r="AX120" s="3">
        <v>19980817</v>
      </c>
      <c r="AZ120" s="3">
        <v>19980817</v>
      </c>
      <c r="BA120" s="1" t="s">
        <v>179</v>
      </c>
      <c r="BB120" s="21" t="s">
        <v>2390</v>
      </c>
      <c r="BC120" s="17">
        <f>VLOOKUP(SUBSTITUTE(BB120," ",""),Organizations!$1:$1048576,2,0)</f>
        <v>65</v>
      </c>
      <c r="BD120" s="1" t="s">
        <v>51</v>
      </c>
      <c r="BG120" t="s">
        <v>1674</v>
      </c>
    </row>
    <row r="121" spans="1:59" ht="24">
      <c r="A121" s="1" t="s">
        <v>425</v>
      </c>
      <c r="B121" s="1" t="s">
        <v>2070</v>
      </c>
      <c r="C121" s="1" t="s">
        <v>2142</v>
      </c>
      <c r="D121" s="1" t="s">
        <v>2034</v>
      </c>
      <c r="E121" s="3">
        <v>199908</v>
      </c>
      <c r="F121" s="3" t="str">
        <f t="shared" si="10"/>
        <v>FA</v>
      </c>
      <c r="G121" s="3" t="str">
        <f t="shared" si="11"/>
        <v>1999-2000</v>
      </c>
      <c r="H121" s="3" t="str">
        <f t="shared" si="12"/>
        <v>kuali.atp.FA1999-2000</v>
      </c>
      <c r="I121" s="3">
        <v>19980817</v>
      </c>
      <c r="J121" s="1" t="str">
        <f t="shared" si="13"/>
        <v/>
      </c>
      <c r="L121" s="3" t="str">
        <f t="shared" si="14"/>
        <v/>
      </c>
      <c r="M121" s="3" t="str">
        <f t="shared" si="15"/>
        <v/>
      </c>
      <c r="N121" s="3" t="str">
        <f t="shared" si="16"/>
        <v/>
      </c>
      <c r="O121" s="3">
        <v>200701</v>
      </c>
      <c r="P121" s="3">
        <v>19980612</v>
      </c>
      <c r="S121" s="2">
        <v>4</v>
      </c>
      <c r="T121" s="2">
        <v>4</v>
      </c>
      <c r="U121" s="1" t="s">
        <v>43</v>
      </c>
      <c r="V121" s="27" t="b">
        <f t="shared" si="17"/>
        <v>1</v>
      </c>
      <c r="W121" s="27" t="b">
        <f t="shared" si="18"/>
        <v>1</v>
      </c>
      <c r="X121" s="28" t="str">
        <f t="shared" si="19"/>
        <v>kuali.resultComponent.grade.letter kuali.resultComponent.grade.passFail</v>
      </c>
      <c r="Z121" s="3">
        <v>19980817</v>
      </c>
      <c r="AA121" s="1" t="s">
        <v>426</v>
      </c>
      <c r="AB121" s="1" t="s">
        <v>427</v>
      </c>
      <c r="AC121" s="3">
        <v>19980817</v>
      </c>
      <c r="AD121" s="1" t="s">
        <v>115</v>
      </c>
      <c r="AF121" s="1" t="s">
        <v>47</v>
      </c>
      <c r="AI121" s="1" t="s">
        <v>48</v>
      </c>
      <c r="AJ121" s="1" t="s">
        <v>48</v>
      </c>
      <c r="AN121" s="3">
        <v>1</v>
      </c>
      <c r="AP121" s="3">
        <v>0</v>
      </c>
      <c r="AQ121" s="3">
        <v>0</v>
      </c>
      <c r="AR121" s="3">
        <v>0</v>
      </c>
      <c r="AS121" s="3">
        <v>0</v>
      </c>
      <c r="AU121" s="3">
        <v>20050328</v>
      </c>
      <c r="AV121" s="3">
        <v>0</v>
      </c>
      <c r="AX121" s="3">
        <v>19980817</v>
      </c>
      <c r="AZ121" s="3">
        <v>19980817</v>
      </c>
      <c r="BA121" s="1" t="s">
        <v>179</v>
      </c>
      <c r="BB121" s="21" t="s">
        <v>2390</v>
      </c>
      <c r="BC121" s="17">
        <f>VLOOKUP(SUBSTITUTE(BB121," ",""),Organizations!$1:$1048576,2,0)</f>
        <v>65</v>
      </c>
      <c r="BD121" s="1" t="s">
        <v>51</v>
      </c>
      <c r="BG121" t="s">
        <v>1675</v>
      </c>
    </row>
    <row r="122" spans="1:59" ht="24">
      <c r="A122" s="1" t="s">
        <v>428</v>
      </c>
      <c r="B122" s="1" t="s">
        <v>2070</v>
      </c>
      <c r="C122" s="1" t="s">
        <v>2143</v>
      </c>
      <c r="D122" s="1" t="s">
        <v>2034</v>
      </c>
      <c r="E122" s="3">
        <v>199908</v>
      </c>
      <c r="F122" s="3" t="str">
        <f t="shared" si="10"/>
        <v>FA</v>
      </c>
      <c r="G122" s="3" t="str">
        <f t="shared" si="11"/>
        <v>1999-2000</v>
      </c>
      <c r="H122" s="3" t="str">
        <f t="shared" si="12"/>
        <v>kuali.atp.FA1999-2000</v>
      </c>
      <c r="I122" s="3">
        <v>19980818</v>
      </c>
      <c r="J122" s="1" t="str">
        <f t="shared" si="13"/>
        <v/>
      </c>
      <c r="L122" s="3" t="str">
        <f t="shared" si="14"/>
        <v/>
      </c>
      <c r="M122" s="3" t="str">
        <f t="shared" si="15"/>
        <v/>
      </c>
      <c r="N122" s="3" t="str">
        <f t="shared" si="16"/>
        <v/>
      </c>
      <c r="O122" s="3">
        <v>200801</v>
      </c>
      <c r="P122" s="3">
        <v>19980612</v>
      </c>
      <c r="S122" s="2">
        <v>3</v>
      </c>
      <c r="T122" s="2">
        <v>3</v>
      </c>
      <c r="U122" s="1" t="s">
        <v>43</v>
      </c>
      <c r="V122" s="27" t="b">
        <f t="shared" si="17"/>
        <v>1</v>
      </c>
      <c r="W122" s="27" t="b">
        <f t="shared" si="18"/>
        <v>1</v>
      </c>
      <c r="X122" s="28" t="str">
        <f t="shared" si="19"/>
        <v>kuali.resultComponent.grade.letter kuali.resultComponent.grade.passFail</v>
      </c>
      <c r="Z122" s="3">
        <v>19980817</v>
      </c>
      <c r="AA122" s="1" t="s">
        <v>429</v>
      </c>
      <c r="AB122" s="1" t="s">
        <v>430</v>
      </c>
      <c r="AC122" s="3">
        <v>19980817</v>
      </c>
      <c r="AD122" s="1" t="s">
        <v>115</v>
      </c>
      <c r="AF122" s="1" t="s">
        <v>47</v>
      </c>
      <c r="AI122" s="1" t="s">
        <v>48</v>
      </c>
      <c r="AJ122" s="1" t="s">
        <v>48</v>
      </c>
      <c r="AN122" s="3">
        <v>1</v>
      </c>
      <c r="AP122" s="3">
        <v>0</v>
      </c>
      <c r="AQ122" s="3">
        <v>0</v>
      </c>
      <c r="AR122" s="3">
        <v>0</v>
      </c>
      <c r="AS122" s="3">
        <v>0</v>
      </c>
      <c r="AU122" s="3">
        <v>20050328</v>
      </c>
      <c r="AV122" s="3">
        <v>0</v>
      </c>
      <c r="AX122" s="3">
        <v>19980817</v>
      </c>
      <c r="AZ122" s="3">
        <v>19980817</v>
      </c>
      <c r="BA122" s="1" t="s">
        <v>179</v>
      </c>
      <c r="BB122" s="21" t="s">
        <v>2390</v>
      </c>
      <c r="BC122" s="17">
        <f>VLOOKUP(SUBSTITUTE(BB122," ",""),Organizations!$1:$1048576,2,0)</f>
        <v>65</v>
      </c>
      <c r="BD122" s="1" t="s">
        <v>51</v>
      </c>
      <c r="BG122" t="s">
        <v>1676</v>
      </c>
    </row>
    <row r="123" spans="1:59" ht="24">
      <c r="A123" s="1" t="s">
        <v>431</v>
      </c>
      <c r="B123" s="1" t="s">
        <v>2070</v>
      </c>
      <c r="C123" s="1" t="s">
        <v>2144</v>
      </c>
      <c r="D123" s="1" t="s">
        <v>2034</v>
      </c>
      <c r="E123" s="3">
        <v>200008</v>
      </c>
      <c r="F123" s="3" t="str">
        <f t="shared" si="10"/>
        <v>FA</v>
      </c>
      <c r="G123" s="3" t="str">
        <f t="shared" si="11"/>
        <v>2000-2001</v>
      </c>
      <c r="H123" s="3" t="str">
        <f t="shared" si="12"/>
        <v>kuali.atp.FA2000-2001</v>
      </c>
      <c r="I123" s="3">
        <v>20000317</v>
      </c>
      <c r="J123" s="1" t="str">
        <f t="shared" si="13"/>
        <v/>
      </c>
      <c r="L123" s="3" t="str">
        <f t="shared" si="14"/>
        <v/>
      </c>
      <c r="M123" s="3" t="str">
        <f t="shared" si="15"/>
        <v/>
      </c>
      <c r="N123" s="3" t="str">
        <f t="shared" si="16"/>
        <v/>
      </c>
      <c r="O123" s="3">
        <v>200908</v>
      </c>
      <c r="P123" s="3">
        <v>20000317</v>
      </c>
      <c r="S123" s="2">
        <v>3</v>
      </c>
      <c r="T123" s="2">
        <v>3</v>
      </c>
      <c r="U123" s="1" t="s">
        <v>43</v>
      </c>
      <c r="V123" s="27" t="b">
        <f t="shared" si="17"/>
        <v>1</v>
      </c>
      <c r="W123" s="27" t="b">
        <f t="shared" si="18"/>
        <v>1</v>
      </c>
      <c r="X123" s="28" t="str">
        <f t="shared" si="19"/>
        <v>kuali.resultComponent.grade.letter kuali.resultComponent.grade.passFail</v>
      </c>
      <c r="Z123" s="3">
        <v>19990803</v>
      </c>
      <c r="AA123" s="1" t="s">
        <v>432</v>
      </c>
      <c r="AB123" s="1" t="s">
        <v>433</v>
      </c>
      <c r="AC123" s="3">
        <v>19990803</v>
      </c>
      <c r="AD123" s="1" t="s">
        <v>115</v>
      </c>
      <c r="AF123" s="1" t="s">
        <v>47</v>
      </c>
      <c r="AI123" s="1" t="s">
        <v>48</v>
      </c>
      <c r="AJ123" s="1" t="s">
        <v>48</v>
      </c>
      <c r="AN123" s="3">
        <v>1</v>
      </c>
      <c r="AP123" s="3">
        <v>0</v>
      </c>
      <c r="AQ123" s="3">
        <v>0</v>
      </c>
      <c r="AR123" s="3">
        <v>0</v>
      </c>
      <c r="AS123" s="3">
        <v>0</v>
      </c>
      <c r="AU123" s="3">
        <v>20050328</v>
      </c>
      <c r="AV123" s="3">
        <v>0</v>
      </c>
      <c r="AX123" s="3">
        <v>19990803</v>
      </c>
      <c r="AZ123" s="3">
        <v>19990803</v>
      </c>
      <c r="BA123" s="1" t="s">
        <v>179</v>
      </c>
      <c r="BB123" s="21" t="s">
        <v>2390</v>
      </c>
      <c r="BC123" s="17">
        <f>VLOOKUP(SUBSTITUTE(BB123," ",""),Organizations!$1:$1048576,2,0)</f>
        <v>65</v>
      </c>
      <c r="BD123" s="1" t="s">
        <v>51</v>
      </c>
      <c r="BG123" t="s">
        <v>1677</v>
      </c>
    </row>
    <row r="124" spans="1:59" ht="24">
      <c r="A124" s="1" t="s">
        <v>434</v>
      </c>
      <c r="B124" s="1" t="s">
        <v>2145</v>
      </c>
      <c r="C124" s="1" t="s">
        <v>2033</v>
      </c>
      <c r="D124" s="1" t="s">
        <v>2034</v>
      </c>
      <c r="E124" s="3">
        <v>200708</v>
      </c>
      <c r="F124" s="3" t="str">
        <f t="shared" si="10"/>
        <v>FA</v>
      </c>
      <c r="G124" s="3" t="str">
        <f t="shared" si="11"/>
        <v>2007-2008</v>
      </c>
      <c r="H124" s="3" t="str">
        <f t="shared" si="12"/>
        <v>kuali.atp.FA2007-2008</v>
      </c>
      <c r="I124" s="3">
        <v>20070221</v>
      </c>
      <c r="J124" s="1" t="str">
        <f t="shared" si="13"/>
        <v/>
      </c>
      <c r="L124" s="3" t="str">
        <f t="shared" si="14"/>
        <v/>
      </c>
      <c r="M124" s="3" t="str">
        <f t="shared" si="15"/>
        <v/>
      </c>
      <c r="N124" s="3" t="str">
        <f t="shared" si="16"/>
        <v/>
      </c>
      <c r="O124" s="3">
        <v>200908</v>
      </c>
      <c r="P124" s="3">
        <v>19910624</v>
      </c>
      <c r="R124" s="3">
        <v>20070221</v>
      </c>
      <c r="S124" s="2">
        <v>3</v>
      </c>
      <c r="T124" s="2">
        <v>3</v>
      </c>
      <c r="U124" s="1" t="s">
        <v>43</v>
      </c>
      <c r="V124" s="27" t="b">
        <f t="shared" si="17"/>
        <v>1</v>
      </c>
      <c r="W124" s="27" t="b">
        <f t="shared" si="18"/>
        <v>1</v>
      </c>
      <c r="X124" s="28" t="str">
        <f t="shared" si="19"/>
        <v>kuali.resultComponent.grade.letter kuali.resultComponent.grade.passFail</v>
      </c>
      <c r="Z124" s="3">
        <v>20070221</v>
      </c>
      <c r="AA124" s="1" t="s">
        <v>435</v>
      </c>
      <c r="AB124" s="1" t="s">
        <v>436</v>
      </c>
      <c r="AC124" s="3">
        <v>19920206</v>
      </c>
      <c r="AD124" s="1" t="s">
        <v>46</v>
      </c>
      <c r="AF124" s="1" t="s">
        <v>47</v>
      </c>
      <c r="AI124" s="1" t="s">
        <v>48</v>
      </c>
      <c r="AJ124" s="1" t="s">
        <v>48</v>
      </c>
      <c r="AN124" s="3">
        <v>1</v>
      </c>
      <c r="AP124" s="3">
        <v>0</v>
      </c>
      <c r="AQ124" s="3">
        <v>0</v>
      </c>
      <c r="AR124" s="3">
        <v>0</v>
      </c>
      <c r="AS124" s="3">
        <v>0</v>
      </c>
      <c r="AU124" s="3">
        <v>20090511</v>
      </c>
      <c r="AV124" s="3">
        <v>0</v>
      </c>
      <c r="AW124" s="1" t="s">
        <v>55</v>
      </c>
      <c r="AX124" s="3">
        <v>19950919</v>
      </c>
      <c r="AZ124" s="3">
        <v>19920131</v>
      </c>
      <c r="BA124" s="1" t="s">
        <v>437</v>
      </c>
      <c r="BB124" s="14" t="s">
        <v>2718</v>
      </c>
      <c r="BC124" s="17" t="str">
        <f>VLOOKUP(SUBSTITUTE(BB124," ",""),Organizations!$1:$1048576,2,0)</f>
        <v>TBD</v>
      </c>
      <c r="BD124" s="1" t="s">
        <v>51</v>
      </c>
      <c r="BE124" s="1" t="s">
        <v>55</v>
      </c>
      <c r="BG124" t="s">
        <v>1678</v>
      </c>
    </row>
    <row r="125" spans="1:59" ht="24">
      <c r="A125" s="1" t="s">
        <v>438</v>
      </c>
      <c r="B125" s="1" t="s">
        <v>2145</v>
      </c>
      <c r="C125" s="1" t="s">
        <v>2055</v>
      </c>
      <c r="D125" s="1" t="s">
        <v>2034</v>
      </c>
      <c r="E125" s="3">
        <v>200708</v>
      </c>
      <c r="F125" s="3" t="str">
        <f t="shared" si="10"/>
        <v>FA</v>
      </c>
      <c r="G125" s="3" t="str">
        <f t="shared" si="11"/>
        <v>2007-2008</v>
      </c>
      <c r="H125" s="3" t="str">
        <f t="shared" si="12"/>
        <v>kuali.atp.FA2007-2008</v>
      </c>
      <c r="I125" s="3">
        <v>20070221</v>
      </c>
      <c r="J125" s="1" t="str">
        <f t="shared" si="13"/>
        <v/>
      </c>
      <c r="L125" s="3" t="str">
        <f t="shared" si="14"/>
        <v/>
      </c>
      <c r="M125" s="3" t="str">
        <f t="shared" si="15"/>
        <v/>
      </c>
      <c r="N125" s="3" t="str">
        <f t="shared" si="16"/>
        <v/>
      </c>
      <c r="O125" s="3">
        <v>200908</v>
      </c>
      <c r="P125" s="3">
        <v>19911206</v>
      </c>
      <c r="R125" s="3">
        <v>20070221</v>
      </c>
      <c r="S125" s="2">
        <v>3</v>
      </c>
      <c r="T125" s="2">
        <v>3</v>
      </c>
      <c r="U125" s="1" t="s">
        <v>43</v>
      </c>
      <c r="V125" s="27" t="b">
        <f t="shared" si="17"/>
        <v>1</v>
      </c>
      <c r="W125" s="27" t="b">
        <f t="shared" si="18"/>
        <v>1</v>
      </c>
      <c r="X125" s="28" t="str">
        <f t="shared" si="19"/>
        <v>kuali.resultComponent.grade.letter kuali.resultComponent.grade.passFail</v>
      </c>
      <c r="Z125" s="3">
        <v>20070221</v>
      </c>
      <c r="AA125" s="1" t="s">
        <v>439</v>
      </c>
      <c r="AB125" s="1" t="s">
        <v>440</v>
      </c>
      <c r="AC125" s="3">
        <v>20050810</v>
      </c>
      <c r="AD125" s="1" t="s">
        <v>46</v>
      </c>
      <c r="AF125" s="1" t="s">
        <v>47</v>
      </c>
      <c r="AI125" s="1" t="s">
        <v>48</v>
      </c>
      <c r="AJ125" s="1" t="s">
        <v>48</v>
      </c>
      <c r="AN125" s="3">
        <v>1</v>
      </c>
      <c r="AP125" s="3">
        <v>0</v>
      </c>
      <c r="AQ125" s="3">
        <v>0</v>
      </c>
      <c r="AR125" s="3">
        <v>0</v>
      </c>
      <c r="AS125" s="3">
        <v>0</v>
      </c>
      <c r="AU125" s="3">
        <v>20050329</v>
      </c>
      <c r="AV125" s="3">
        <v>0</v>
      </c>
      <c r="AW125" s="1" t="s">
        <v>55</v>
      </c>
      <c r="AX125" s="3">
        <v>19920206</v>
      </c>
      <c r="AZ125" s="3">
        <v>19920129</v>
      </c>
      <c r="BA125" s="1" t="s">
        <v>437</v>
      </c>
      <c r="BB125" s="14" t="s">
        <v>2718</v>
      </c>
      <c r="BC125" s="17" t="str">
        <f>VLOOKUP(SUBSTITUTE(BB125," ",""),Organizations!$1:$1048576,2,0)</f>
        <v>TBD</v>
      </c>
      <c r="BD125" s="1" t="s">
        <v>51</v>
      </c>
      <c r="BE125" s="1" t="s">
        <v>55</v>
      </c>
      <c r="BG125" t="s">
        <v>1679</v>
      </c>
    </row>
    <row r="126" spans="1:59" ht="24">
      <c r="A126" s="1" t="s">
        <v>441</v>
      </c>
      <c r="B126" s="1" t="s">
        <v>2145</v>
      </c>
      <c r="C126" s="1" t="s">
        <v>2146</v>
      </c>
      <c r="D126" s="1" t="s">
        <v>2034</v>
      </c>
      <c r="E126" s="3">
        <v>199401</v>
      </c>
      <c r="F126" s="3" t="str">
        <f t="shared" si="10"/>
        <v>SP</v>
      </c>
      <c r="G126" s="3" t="str">
        <f t="shared" si="11"/>
        <v>1993-1994</v>
      </c>
      <c r="H126" s="3" t="str">
        <f t="shared" si="12"/>
        <v>kuali.atp.SP1993-1994</v>
      </c>
      <c r="I126" s="3">
        <v>19930917</v>
      </c>
      <c r="J126" s="1" t="str">
        <f t="shared" si="13"/>
        <v/>
      </c>
      <c r="K126" s="3">
        <v>199401</v>
      </c>
      <c r="L126" s="3" t="str">
        <f t="shared" si="14"/>
        <v>SP</v>
      </c>
      <c r="M126" s="3" t="str">
        <f t="shared" si="15"/>
        <v>1993-1994</v>
      </c>
      <c r="N126" s="3" t="str">
        <f t="shared" si="16"/>
        <v>kuali.atp.SP1993-1994</v>
      </c>
      <c r="O126" s="3">
        <v>199401</v>
      </c>
      <c r="P126" s="3">
        <v>19930917</v>
      </c>
      <c r="S126" s="2">
        <v>3</v>
      </c>
      <c r="T126" s="2">
        <v>3</v>
      </c>
      <c r="U126" s="1" t="s">
        <v>43</v>
      </c>
      <c r="V126" s="27" t="b">
        <f t="shared" si="17"/>
        <v>1</v>
      </c>
      <c r="W126" s="27" t="b">
        <f t="shared" si="18"/>
        <v>1</v>
      </c>
      <c r="X126" s="28" t="str">
        <f t="shared" si="19"/>
        <v>kuali.resultComponent.grade.letter kuali.resultComponent.grade.passFail</v>
      </c>
      <c r="Z126" s="3">
        <v>19930917</v>
      </c>
      <c r="AA126" s="1" t="s">
        <v>442</v>
      </c>
      <c r="AB126" s="1" t="s">
        <v>443</v>
      </c>
      <c r="AC126" s="3">
        <v>19930917</v>
      </c>
      <c r="AD126" s="1" t="s">
        <v>46</v>
      </c>
      <c r="AF126" s="1" t="s">
        <v>47</v>
      </c>
      <c r="AI126" s="1" t="s">
        <v>48</v>
      </c>
      <c r="AJ126" s="1" t="s">
        <v>48</v>
      </c>
      <c r="AM126" s="1" t="s">
        <v>66</v>
      </c>
      <c r="AN126" s="3">
        <v>1</v>
      </c>
      <c r="AP126" s="3">
        <v>0</v>
      </c>
      <c r="AQ126" s="3">
        <v>0</v>
      </c>
      <c r="AR126" s="3">
        <v>0</v>
      </c>
      <c r="AS126" s="3">
        <v>0</v>
      </c>
      <c r="AT126" s="1" t="s">
        <v>196</v>
      </c>
      <c r="AV126" s="3">
        <v>99</v>
      </c>
      <c r="AX126" s="3">
        <v>19930917</v>
      </c>
      <c r="AZ126" s="3">
        <v>19930917</v>
      </c>
      <c r="BA126" s="1" t="s">
        <v>437</v>
      </c>
      <c r="BB126" s="14" t="s">
        <v>2718</v>
      </c>
      <c r="BC126" s="17" t="str">
        <f>VLOOKUP(SUBSTITUTE(BB126," ",""),Organizations!$1:$1048576,2,0)</f>
        <v>TBD</v>
      </c>
      <c r="BD126" s="1" t="s">
        <v>51</v>
      </c>
      <c r="BG126" t="s">
        <v>1571</v>
      </c>
    </row>
    <row r="127" spans="1:59" ht="24">
      <c r="A127" s="1" t="s">
        <v>444</v>
      </c>
      <c r="B127" s="1" t="s">
        <v>2145</v>
      </c>
      <c r="C127" s="1" t="s">
        <v>2147</v>
      </c>
      <c r="D127" s="1" t="s">
        <v>2034</v>
      </c>
      <c r="E127" s="3">
        <v>199401</v>
      </c>
      <c r="F127" s="3" t="str">
        <f t="shared" si="10"/>
        <v>SP</v>
      </c>
      <c r="G127" s="3" t="str">
        <f t="shared" si="11"/>
        <v>1993-1994</v>
      </c>
      <c r="H127" s="3" t="str">
        <f t="shared" si="12"/>
        <v>kuali.atp.SP1993-1994</v>
      </c>
      <c r="I127" s="3">
        <v>19930510</v>
      </c>
      <c r="J127" s="1" t="str">
        <f t="shared" si="13"/>
        <v/>
      </c>
      <c r="L127" s="3" t="str">
        <f t="shared" si="14"/>
        <v/>
      </c>
      <c r="M127" s="3" t="str">
        <f t="shared" si="15"/>
        <v/>
      </c>
      <c r="N127" s="3" t="str">
        <f t="shared" si="16"/>
        <v/>
      </c>
      <c r="P127" s="3">
        <v>19930402</v>
      </c>
      <c r="S127" s="2">
        <v>3</v>
      </c>
      <c r="T127" s="2">
        <v>3</v>
      </c>
      <c r="U127" s="1" t="s">
        <v>43</v>
      </c>
      <c r="V127" s="27" t="b">
        <f t="shared" si="17"/>
        <v>1</v>
      </c>
      <c r="W127" s="27" t="b">
        <f t="shared" si="18"/>
        <v>1</v>
      </c>
      <c r="X127" s="28" t="str">
        <f t="shared" si="19"/>
        <v>kuali.resultComponent.grade.letter kuali.resultComponent.grade.passFail</v>
      </c>
      <c r="Z127" s="3">
        <v>19930510</v>
      </c>
      <c r="AA127" s="1" t="s">
        <v>445</v>
      </c>
      <c r="AB127" s="1" t="s">
        <v>446</v>
      </c>
      <c r="AC127" s="3">
        <v>19930510</v>
      </c>
      <c r="AD127" s="1" t="s">
        <v>46</v>
      </c>
      <c r="AF127" s="1" t="s">
        <v>47</v>
      </c>
      <c r="AI127" s="1" t="s">
        <v>48</v>
      </c>
      <c r="AJ127" s="1" t="s">
        <v>48</v>
      </c>
      <c r="AM127" s="1" t="s">
        <v>66</v>
      </c>
      <c r="AN127" s="3">
        <v>1</v>
      </c>
      <c r="AP127" s="3">
        <v>0</v>
      </c>
      <c r="AQ127" s="3">
        <v>0</v>
      </c>
      <c r="AR127" s="3">
        <v>0</v>
      </c>
      <c r="AS127" s="3">
        <v>0</v>
      </c>
      <c r="AU127" s="3">
        <v>20060331</v>
      </c>
      <c r="AV127" s="3">
        <v>99</v>
      </c>
      <c r="AX127" s="3">
        <v>19930510</v>
      </c>
      <c r="AZ127" s="3">
        <v>19930510</v>
      </c>
      <c r="BA127" s="1" t="s">
        <v>437</v>
      </c>
      <c r="BB127" s="14" t="s">
        <v>2718</v>
      </c>
      <c r="BC127" s="17" t="str">
        <f>VLOOKUP(SUBSTITUTE(BB127," ",""),Organizations!$1:$1048576,2,0)</f>
        <v>TBD</v>
      </c>
      <c r="BD127" s="1" t="s">
        <v>51</v>
      </c>
      <c r="BG127" t="s">
        <v>1680</v>
      </c>
    </row>
    <row r="128" spans="1:59" ht="24">
      <c r="A128" s="1" t="s">
        <v>447</v>
      </c>
      <c r="B128" s="1" t="s">
        <v>2145</v>
      </c>
      <c r="C128" s="1" t="s">
        <v>2036</v>
      </c>
      <c r="D128" s="1" t="s">
        <v>2034</v>
      </c>
      <c r="E128" s="3">
        <v>199605</v>
      </c>
      <c r="F128" s="3" t="str">
        <f t="shared" si="10"/>
        <v>SU</v>
      </c>
      <c r="G128" s="3" t="str">
        <f t="shared" si="11"/>
        <v>1995-1996</v>
      </c>
      <c r="H128" s="3" t="str">
        <f t="shared" si="12"/>
        <v>kuali.atp.SU1995-1996</v>
      </c>
      <c r="I128" s="3">
        <v>19951208</v>
      </c>
      <c r="J128" s="1" t="str">
        <f t="shared" si="13"/>
        <v/>
      </c>
      <c r="L128" s="3" t="str">
        <f t="shared" si="14"/>
        <v/>
      </c>
      <c r="M128" s="3" t="str">
        <f t="shared" si="15"/>
        <v/>
      </c>
      <c r="N128" s="3" t="str">
        <f t="shared" si="16"/>
        <v/>
      </c>
      <c r="O128" s="3">
        <v>200908</v>
      </c>
      <c r="P128" s="3">
        <v>19950929</v>
      </c>
      <c r="S128" s="2">
        <v>3</v>
      </c>
      <c r="T128" s="2">
        <v>3</v>
      </c>
      <c r="U128" s="1" t="s">
        <v>43</v>
      </c>
      <c r="V128" s="27" t="b">
        <f t="shared" si="17"/>
        <v>1</v>
      </c>
      <c r="W128" s="27" t="b">
        <f t="shared" si="18"/>
        <v>1</v>
      </c>
      <c r="X128" s="28" t="str">
        <f t="shared" si="19"/>
        <v>kuali.resultComponent.grade.letter kuali.resultComponent.grade.passFail</v>
      </c>
      <c r="Z128" s="3">
        <v>19951013</v>
      </c>
      <c r="AA128" s="1" t="s">
        <v>448</v>
      </c>
      <c r="AB128" s="1" t="s">
        <v>449</v>
      </c>
      <c r="AC128" s="3">
        <v>19951013</v>
      </c>
      <c r="AD128" s="1" t="s">
        <v>46</v>
      </c>
      <c r="AF128" s="1" t="s">
        <v>47</v>
      </c>
      <c r="AI128" s="1" t="s">
        <v>48</v>
      </c>
      <c r="AJ128" s="1" t="s">
        <v>48</v>
      </c>
      <c r="AN128" s="3">
        <v>1</v>
      </c>
      <c r="AP128" s="3">
        <v>0</v>
      </c>
      <c r="AQ128" s="3">
        <v>0</v>
      </c>
      <c r="AR128" s="3">
        <v>0</v>
      </c>
      <c r="AS128" s="3">
        <v>0</v>
      </c>
      <c r="AU128" s="3">
        <v>20091105</v>
      </c>
      <c r="AV128" s="3">
        <v>0</v>
      </c>
      <c r="AX128" s="3">
        <v>19951013</v>
      </c>
      <c r="AZ128" s="3">
        <v>19951013</v>
      </c>
      <c r="BA128" s="1" t="s">
        <v>437</v>
      </c>
      <c r="BB128" s="14" t="s">
        <v>2718</v>
      </c>
      <c r="BC128" s="17" t="str">
        <f>VLOOKUP(SUBSTITUTE(BB128," ",""),Organizations!$1:$1048576,2,0)</f>
        <v>TBD</v>
      </c>
      <c r="BD128" s="1" t="s">
        <v>51</v>
      </c>
      <c r="BG128" t="s">
        <v>1681</v>
      </c>
    </row>
    <row r="129" spans="1:59" ht="24">
      <c r="A129" s="1" t="s">
        <v>450</v>
      </c>
      <c r="B129" s="1" t="s">
        <v>2145</v>
      </c>
      <c r="C129" s="1" t="s">
        <v>2069</v>
      </c>
      <c r="D129" s="1" t="s">
        <v>2034</v>
      </c>
      <c r="E129" s="3">
        <v>199208</v>
      </c>
      <c r="F129" s="3" t="str">
        <f t="shared" si="10"/>
        <v>FA</v>
      </c>
      <c r="G129" s="3" t="str">
        <f t="shared" si="11"/>
        <v>1992-1993</v>
      </c>
      <c r="H129" s="3" t="str">
        <f t="shared" si="12"/>
        <v>kuali.atp.FA1992-1993</v>
      </c>
      <c r="I129" s="3">
        <v>19920131</v>
      </c>
      <c r="J129" s="1" t="str">
        <f t="shared" si="13"/>
        <v/>
      </c>
      <c r="L129" s="3" t="str">
        <f t="shared" si="14"/>
        <v/>
      </c>
      <c r="M129" s="3" t="str">
        <f t="shared" si="15"/>
        <v/>
      </c>
      <c r="N129" s="3" t="str">
        <f t="shared" si="16"/>
        <v/>
      </c>
      <c r="O129" s="3">
        <v>200908</v>
      </c>
      <c r="P129" s="3">
        <v>19910624</v>
      </c>
      <c r="S129" s="2">
        <v>3</v>
      </c>
      <c r="T129" s="2">
        <v>3</v>
      </c>
      <c r="U129" s="1" t="s">
        <v>43</v>
      </c>
      <c r="V129" s="27" t="b">
        <f t="shared" si="17"/>
        <v>1</v>
      </c>
      <c r="W129" s="27" t="b">
        <f t="shared" si="18"/>
        <v>1</v>
      </c>
      <c r="X129" s="28" t="str">
        <f t="shared" si="19"/>
        <v>kuali.resultComponent.grade.letter kuali.resultComponent.grade.passFail</v>
      </c>
      <c r="Z129" s="3">
        <v>19920131</v>
      </c>
      <c r="AA129" s="1" t="s">
        <v>451</v>
      </c>
      <c r="AB129" s="1" t="s">
        <v>452</v>
      </c>
      <c r="AC129" s="3">
        <v>19920131</v>
      </c>
      <c r="AD129" s="1" t="s">
        <v>46</v>
      </c>
      <c r="AF129" s="1" t="s">
        <v>47</v>
      </c>
      <c r="AI129" s="1" t="s">
        <v>48</v>
      </c>
      <c r="AJ129" s="1" t="s">
        <v>48</v>
      </c>
      <c r="AN129" s="3">
        <v>1</v>
      </c>
      <c r="AP129" s="3">
        <v>0</v>
      </c>
      <c r="AQ129" s="3">
        <v>0</v>
      </c>
      <c r="AR129" s="3">
        <v>0</v>
      </c>
      <c r="AS129" s="3">
        <v>0</v>
      </c>
      <c r="AU129" s="3">
        <v>20090511</v>
      </c>
      <c r="AV129" s="3">
        <v>0</v>
      </c>
      <c r="AX129" s="3">
        <v>19920131</v>
      </c>
      <c r="AZ129" s="3">
        <v>19920131</v>
      </c>
      <c r="BA129" s="1" t="s">
        <v>437</v>
      </c>
      <c r="BB129" s="14" t="s">
        <v>2718</v>
      </c>
      <c r="BC129" s="17" t="str">
        <f>VLOOKUP(SUBSTITUTE(BB129," ",""),Organizations!$1:$1048576,2,0)</f>
        <v>TBD</v>
      </c>
      <c r="BD129" s="1" t="s">
        <v>51</v>
      </c>
      <c r="BG129" t="s">
        <v>1682</v>
      </c>
    </row>
    <row r="130" spans="1:59" ht="24">
      <c r="A130" s="1" t="s">
        <v>453</v>
      </c>
      <c r="B130" s="1" t="s">
        <v>2145</v>
      </c>
      <c r="C130" s="1" t="s">
        <v>2148</v>
      </c>
      <c r="D130" s="1" t="s">
        <v>2034</v>
      </c>
      <c r="E130" s="3">
        <v>199208</v>
      </c>
      <c r="F130" s="3" t="str">
        <f t="shared" ref="F130:F193" si="20">IF(RIGHT(E130,2)="01","SP",IF(RIGHT(E130,2)="05","SU",IF(RIGHT(E130,2)="08","FA",IF(RIGHT(E130,2)="12","WI","ERROR"))))</f>
        <v>FA</v>
      </c>
      <c r="G130" s="3" t="str">
        <f t="shared" ref="G130:G193" si="21">IF(E130&lt;199000,"1990-1991",IF(OR(RIGHT(E130,2)="01",RIGHT(E130,2)="05"),LEFT(E130,4)-1&amp;"-"&amp;LEFT(E130,4),LEFT(E130,4)&amp;"-"&amp;LEFT(E130,4)+1))</f>
        <v>1992-1993</v>
      </c>
      <c r="H130" s="3" t="str">
        <f t="shared" ref="H130:H193" si="22">"kuali.atp."&amp;F130&amp;G130</f>
        <v>kuali.atp.FA1992-1993</v>
      </c>
      <c r="I130" s="3">
        <v>19920131</v>
      </c>
      <c r="J130" s="1" t="str">
        <f t="shared" ref="J130:J193" si="23">IF(ISBLANK(K130),"",IF(E130&gt;K130,"BAD",""))</f>
        <v/>
      </c>
      <c r="L130" s="3" t="str">
        <f t="shared" ref="L130:L193" si="24">IF(ISBLANK(K130),"",IF(RIGHT(K130,2)="01","SP",IF(RIGHT(K130,2)="05","SU",IF(RIGHT(K130,2)="08","FA",IF(RIGHT(K130,2)="12","WI","ERROR")))))</f>
        <v/>
      </c>
      <c r="M130" s="3" t="str">
        <f t="shared" ref="M130:M193" si="25">IF(ISBLANK(K130),"",IF(K130&lt;199000,"1990-1991",IF(OR(RIGHT(K130,2)="01",RIGHT(K130,2)="05"),LEFT(K130,4)-1&amp;"-"&amp;LEFT(K130,4),LEFT(K130,4)&amp;"-"&amp;LEFT(K130,4)+1)))</f>
        <v/>
      </c>
      <c r="N130" s="3" t="str">
        <f t="shared" ref="N130:N193" si="26">IF(ISBLANK(K130),"","kuali.atp."&amp;L130&amp;M130)</f>
        <v/>
      </c>
      <c r="O130" s="3">
        <v>200908</v>
      </c>
      <c r="P130" s="3">
        <v>19910624</v>
      </c>
      <c r="S130" s="2">
        <v>3</v>
      </c>
      <c r="T130" s="2">
        <v>3</v>
      </c>
      <c r="U130" s="1" t="s">
        <v>43</v>
      </c>
      <c r="V130" s="27" t="b">
        <f t="shared" si="17"/>
        <v>1</v>
      </c>
      <c r="W130" s="27" t="b">
        <f t="shared" si="18"/>
        <v>1</v>
      </c>
      <c r="X130" s="28" t="str">
        <f t="shared" si="19"/>
        <v>kuali.resultComponent.grade.letter kuali.resultComponent.grade.passFail</v>
      </c>
      <c r="Z130" s="3">
        <v>19920131</v>
      </c>
      <c r="AA130" s="1" t="s">
        <v>454</v>
      </c>
      <c r="AB130" s="1" t="s">
        <v>455</v>
      </c>
      <c r="AC130" s="3">
        <v>19920131</v>
      </c>
      <c r="AD130" s="1" t="s">
        <v>46</v>
      </c>
      <c r="AF130" s="1" t="s">
        <v>47</v>
      </c>
      <c r="AI130" s="1" t="s">
        <v>48</v>
      </c>
      <c r="AJ130" s="1" t="s">
        <v>48</v>
      </c>
      <c r="AN130" s="3">
        <v>1</v>
      </c>
      <c r="AP130" s="3">
        <v>0</v>
      </c>
      <c r="AQ130" s="3">
        <v>0</v>
      </c>
      <c r="AR130" s="3">
        <v>0</v>
      </c>
      <c r="AS130" s="3">
        <v>0</v>
      </c>
      <c r="AU130" s="3">
        <v>20090511</v>
      </c>
      <c r="AV130" s="3">
        <v>0</v>
      </c>
      <c r="AX130" s="3">
        <v>19920131</v>
      </c>
      <c r="AZ130" s="3">
        <v>19920131</v>
      </c>
      <c r="BA130" s="1" t="s">
        <v>437</v>
      </c>
      <c r="BB130" s="14" t="s">
        <v>2718</v>
      </c>
      <c r="BC130" s="17" t="str">
        <f>VLOOKUP(SUBSTITUTE(BB130," ",""),Organizations!$1:$1048576,2,0)</f>
        <v>TBD</v>
      </c>
      <c r="BD130" s="1" t="s">
        <v>51</v>
      </c>
      <c r="BG130" t="s">
        <v>1683</v>
      </c>
    </row>
    <row r="131" spans="1:59" ht="24">
      <c r="A131" s="1" t="s">
        <v>456</v>
      </c>
      <c r="B131" s="1" t="s">
        <v>2145</v>
      </c>
      <c r="C131" s="1" t="s">
        <v>2149</v>
      </c>
      <c r="D131" s="1" t="s">
        <v>2034</v>
      </c>
      <c r="E131" s="3">
        <v>201008</v>
      </c>
      <c r="F131" s="3" t="str">
        <f t="shared" si="20"/>
        <v>FA</v>
      </c>
      <c r="G131" s="3" t="str">
        <f t="shared" si="21"/>
        <v>2010-2011</v>
      </c>
      <c r="H131" s="3" t="str">
        <f t="shared" si="22"/>
        <v>kuali.atp.FA2010-2011</v>
      </c>
      <c r="I131" s="3">
        <v>20100329</v>
      </c>
      <c r="J131" s="1" t="str">
        <f t="shared" si="23"/>
        <v/>
      </c>
      <c r="L131" s="3" t="str">
        <f t="shared" si="24"/>
        <v/>
      </c>
      <c r="M131" s="3" t="str">
        <f t="shared" si="25"/>
        <v/>
      </c>
      <c r="N131" s="3" t="str">
        <f t="shared" si="26"/>
        <v/>
      </c>
      <c r="P131" s="3">
        <v>20100323</v>
      </c>
      <c r="R131" s="3">
        <v>20100329</v>
      </c>
      <c r="S131" s="2">
        <v>3</v>
      </c>
      <c r="T131" s="2">
        <v>3</v>
      </c>
      <c r="U131" s="1" t="s">
        <v>43</v>
      </c>
      <c r="V131" s="27" t="b">
        <f t="shared" ref="V131:V194" si="27">IF(ISERROR(FIND("A",U131)),"",TRUE)</f>
        <v>1</v>
      </c>
      <c r="W131" s="27" t="b">
        <f t="shared" ref="W131:W194" si="28">IF(ISERROR(FIND("P",U131)),"",TRUE)</f>
        <v>1</v>
      </c>
      <c r="X131" s="28" t="str">
        <f t="shared" ref="X131:X194" si="29">IF(OR(U131="R",U131="RA"),"kuali.resultComponent.grade.letter",IF(OR(U131="RP",U131="RPA"),"kuali.resultComponent.grade.letter kuali.resultComponent.grade.passFail",IF(U131="S","kuali.resultComponent.grade.satisfactory","")))</f>
        <v>kuali.resultComponent.grade.letter kuali.resultComponent.grade.passFail</v>
      </c>
      <c r="Z131" s="3">
        <v>20100122</v>
      </c>
      <c r="AA131" s="1" t="s">
        <v>457</v>
      </c>
      <c r="AB131" s="1" t="s">
        <v>458</v>
      </c>
      <c r="AC131" s="3">
        <v>20100329</v>
      </c>
      <c r="AD131" s="1" t="s">
        <v>46</v>
      </c>
      <c r="AF131" s="1" t="s">
        <v>47</v>
      </c>
      <c r="AI131" s="1" t="s">
        <v>48</v>
      </c>
      <c r="AJ131" s="1" t="s">
        <v>48</v>
      </c>
      <c r="AM131" s="1" t="s">
        <v>66</v>
      </c>
      <c r="AN131" s="3">
        <v>1</v>
      </c>
      <c r="AP131" s="3">
        <v>0</v>
      </c>
      <c r="AQ131" s="3">
        <v>0</v>
      </c>
      <c r="AR131" s="3">
        <v>0</v>
      </c>
      <c r="AS131" s="3">
        <v>0</v>
      </c>
      <c r="AU131" s="3">
        <v>20100329</v>
      </c>
      <c r="AV131" s="3">
        <v>6</v>
      </c>
      <c r="AX131" s="3">
        <v>20100122</v>
      </c>
      <c r="AZ131" s="3">
        <v>20100122</v>
      </c>
      <c r="BA131" s="1" t="s">
        <v>437</v>
      </c>
      <c r="BB131" s="14" t="s">
        <v>2718</v>
      </c>
      <c r="BC131" s="17" t="str">
        <f>VLOOKUP(SUBSTITUTE(BB131," ",""),Organizations!$1:$1048576,2,0)</f>
        <v>TBD</v>
      </c>
      <c r="BD131" s="1" t="s">
        <v>51</v>
      </c>
      <c r="BG131" t="s">
        <v>1571</v>
      </c>
    </row>
    <row r="132" spans="1:59" ht="24">
      <c r="A132" s="1" t="s">
        <v>459</v>
      </c>
      <c r="B132" s="1" t="s">
        <v>2145</v>
      </c>
      <c r="C132" s="1" t="s">
        <v>2150</v>
      </c>
      <c r="D132" s="1" t="s">
        <v>2034</v>
      </c>
      <c r="E132" s="3">
        <v>199401</v>
      </c>
      <c r="F132" s="3" t="str">
        <f t="shared" si="20"/>
        <v>SP</v>
      </c>
      <c r="G132" s="3" t="str">
        <f t="shared" si="21"/>
        <v>1993-1994</v>
      </c>
      <c r="H132" s="3" t="str">
        <f t="shared" si="22"/>
        <v>kuali.atp.SP1993-1994</v>
      </c>
      <c r="I132" s="3">
        <v>19930510</v>
      </c>
      <c r="J132" s="1" t="str">
        <f t="shared" si="23"/>
        <v/>
      </c>
      <c r="L132" s="3" t="str">
        <f t="shared" si="24"/>
        <v/>
      </c>
      <c r="M132" s="3" t="str">
        <f t="shared" si="25"/>
        <v/>
      </c>
      <c r="N132" s="3" t="str">
        <f t="shared" si="26"/>
        <v/>
      </c>
      <c r="O132" s="3">
        <v>200212</v>
      </c>
      <c r="P132" s="3">
        <v>19930402</v>
      </c>
      <c r="S132" s="2">
        <v>3</v>
      </c>
      <c r="T132" s="2">
        <v>3</v>
      </c>
      <c r="U132" s="1" t="s">
        <v>43</v>
      </c>
      <c r="V132" s="27" t="b">
        <f t="shared" si="27"/>
        <v>1</v>
      </c>
      <c r="W132" s="27" t="b">
        <f t="shared" si="28"/>
        <v>1</v>
      </c>
      <c r="X132" s="28" t="str">
        <f t="shared" si="29"/>
        <v>kuali.resultComponent.grade.letter kuali.resultComponent.grade.passFail</v>
      </c>
      <c r="Z132" s="3">
        <v>19930510</v>
      </c>
      <c r="AA132" s="1" t="s">
        <v>460</v>
      </c>
      <c r="AB132" s="1" t="s">
        <v>461</v>
      </c>
      <c r="AC132" s="3">
        <v>19930510</v>
      </c>
      <c r="AD132" s="1" t="s">
        <v>46</v>
      </c>
      <c r="AF132" s="1" t="s">
        <v>47</v>
      </c>
      <c r="AI132" s="1" t="s">
        <v>48</v>
      </c>
      <c r="AJ132" s="1" t="s">
        <v>48</v>
      </c>
      <c r="AM132" s="1" t="s">
        <v>66</v>
      </c>
      <c r="AN132" s="3">
        <v>1</v>
      </c>
      <c r="AP132" s="3">
        <v>0</v>
      </c>
      <c r="AQ132" s="3">
        <v>0</v>
      </c>
      <c r="AR132" s="3">
        <v>0</v>
      </c>
      <c r="AS132" s="3">
        <v>0</v>
      </c>
      <c r="AU132" s="3">
        <v>20090511</v>
      </c>
      <c r="AV132" s="3">
        <v>99</v>
      </c>
      <c r="AX132" s="3">
        <v>19930510</v>
      </c>
      <c r="AZ132" s="3">
        <v>19930510</v>
      </c>
      <c r="BA132" s="1" t="s">
        <v>437</v>
      </c>
      <c r="BB132" s="14" t="s">
        <v>2718</v>
      </c>
      <c r="BC132" s="17" t="str">
        <f>VLOOKUP(SUBSTITUTE(BB132," ",""),Organizations!$1:$1048576,2,0)</f>
        <v>TBD</v>
      </c>
      <c r="BD132" s="1" t="s">
        <v>51</v>
      </c>
      <c r="BG132" t="s">
        <v>1684</v>
      </c>
    </row>
    <row r="133" spans="1:59" ht="24">
      <c r="A133" s="1" t="s">
        <v>462</v>
      </c>
      <c r="B133" s="1" t="s">
        <v>2145</v>
      </c>
      <c r="C133" s="1" t="s">
        <v>2151</v>
      </c>
      <c r="D133" s="1" t="s">
        <v>2034</v>
      </c>
      <c r="E133" s="3">
        <v>199501</v>
      </c>
      <c r="F133" s="3" t="str">
        <f t="shared" si="20"/>
        <v>SP</v>
      </c>
      <c r="G133" s="3" t="str">
        <f t="shared" si="21"/>
        <v>1994-1995</v>
      </c>
      <c r="H133" s="3" t="str">
        <f t="shared" si="22"/>
        <v>kuali.atp.SP1994-1995</v>
      </c>
      <c r="I133" s="3">
        <v>19940628</v>
      </c>
      <c r="J133" s="1" t="str">
        <f t="shared" si="23"/>
        <v/>
      </c>
      <c r="L133" s="3" t="str">
        <f t="shared" si="24"/>
        <v/>
      </c>
      <c r="M133" s="3" t="str">
        <f t="shared" si="25"/>
        <v/>
      </c>
      <c r="N133" s="3" t="str">
        <f t="shared" si="26"/>
        <v/>
      </c>
      <c r="O133" s="3">
        <v>200908</v>
      </c>
      <c r="P133" s="3">
        <v>19910624</v>
      </c>
      <c r="R133" s="3">
        <v>19940513</v>
      </c>
      <c r="S133" s="2">
        <v>3</v>
      </c>
      <c r="T133" s="2">
        <v>3</v>
      </c>
      <c r="U133" s="1" t="s">
        <v>43</v>
      </c>
      <c r="V133" s="27" t="b">
        <f t="shared" si="27"/>
        <v>1</v>
      </c>
      <c r="W133" s="27" t="b">
        <f t="shared" si="28"/>
        <v>1</v>
      </c>
      <c r="X133" s="28" t="str">
        <f t="shared" si="29"/>
        <v>kuali.resultComponent.grade.letter kuali.resultComponent.grade.passFail</v>
      </c>
      <c r="Z133" s="3">
        <v>19920131</v>
      </c>
      <c r="AA133" s="1" t="s">
        <v>463</v>
      </c>
      <c r="AB133" s="1" t="s">
        <v>464</v>
      </c>
      <c r="AC133" s="3">
        <v>19920131</v>
      </c>
      <c r="AD133" s="1" t="s">
        <v>46</v>
      </c>
      <c r="AF133" s="1" t="s">
        <v>47</v>
      </c>
      <c r="AI133" s="1" t="s">
        <v>48</v>
      </c>
      <c r="AJ133" s="1" t="s">
        <v>48</v>
      </c>
      <c r="AN133" s="3">
        <v>1</v>
      </c>
      <c r="AP133" s="3">
        <v>0</v>
      </c>
      <c r="AQ133" s="3">
        <v>0</v>
      </c>
      <c r="AR133" s="3">
        <v>0</v>
      </c>
      <c r="AS133" s="3">
        <v>0</v>
      </c>
      <c r="AU133" s="3">
        <v>20050329</v>
      </c>
      <c r="AV133" s="3">
        <v>0</v>
      </c>
      <c r="AX133" s="3">
        <v>19920131</v>
      </c>
      <c r="AZ133" s="3">
        <v>19920131</v>
      </c>
      <c r="BA133" s="1" t="s">
        <v>437</v>
      </c>
      <c r="BB133" s="14" t="s">
        <v>2718</v>
      </c>
      <c r="BC133" s="17" t="str">
        <f>VLOOKUP(SUBSTITUTE(BB133," ",""),Organizations!$1:$1048576,2,0)</f>
        <v>TBD</v>
      </c>
      <c r="BD133" s="1" t="s">
        <v>51</v>
      </c>
      <c r="BG133" t="s">
        <v>1685</v>
      </c>
    </row>
    <row r="134" spans="1:59" ht="24">
      <c r="A134" s="1" t="s">
        <v>465</v>
      </c>
      <c r="B134" s="1" t="s">
        <v>2145</v>
      </c>
      <c r="C134" s="1" t="s">
        <v>2047</v>
      </c>
      <c r="D134" s="1" t="s">
        <v>2034</v>
      </c>
      <c r="E134" s="3">
        <v>200708</v>
      </c>
      <c r="F134" s="3" t="str">
        <f t="shared" si="20"/>
        <v>FA</v>
      </c>
      <c r="G134" s="3" t="str">
        <f t="shared" si="21"/>
        <v>2007-2008</v>
      </c>
      <c r="H134" s="3" t="str">
        <f t="shared" si="22"/>
        <v>kuali.atp.FA2007-2008</v>
      </c>
      <c r="I134" s="3">
        <v>20070525</v>
      </c>
      <c r="J134" s="1" t="str">
        <f t="shared" si="23"/>
        <v/>
      </c>
      <c r="L134" s="3" t="str">
        <f t="shared" si="24"/>
        <v/>
      </c>
      <c r="M134" s="3" t="str">
        <f t="shared" si="25"/>
        <v/>
      </c>
      <c r="N134" s="3" t="str">
        <f t="shared" si="26"/>
        <v/>
      </c>
      <c r="O134" s="3">
        <v>200908</v>
      </c>
      <c r="P134" s="3">
        <v>20070516</v>
      </c>
      <c r="R134" s="3">
        <v>20070525</v>
      </c>
      <c r="S134" s="2">
        <v>3</v>
      </c>
      <c r="T134" s="2">
        <v>3</v>
      </c>
      <c r="U134" s="1" t="s">
        <v>43</v>
      </c>
      <c r="V134" s="27" t="b">
        <f t="shared" si="27"/>
        <v>1</v>
      </c>
      <c r="W134" s="27" t="b">
        <f t="shared" si="28"/>
        <v>1</v>
      </c>
      <c r="X134" s="28" t="str">
        <f t="shared" si="29"/>
        <v>kuali.resultComponent.grade.letter kuali.resultComponent.grade.passFail</v>
      </c>
      <c r="Z134" s="3">
        <v>20070525</v>
      </c>
      <c r="AA134" s="1" t="s">
        <v>466</v>
      </c>
      <c r="AB134" s="1" t="s">
        <v>467</v>
      </c>
      <c r="AC134" s="3">
        <v>20070525</v>
      </c>
      <c r="AD134" s="1" t="s">
        <v>46</v>
      </c>
      <c r="AF134" s="1" t="s">
        <v>47</v>
      </c>
      <c r="AI134" s="1" t="s">
        <v>48</v>
      </c>
      <c r="AJ134" s="1" t="s">
        <v>48</v>
      </c>
      <c r="AN134" s="3">
        <v>1</v>
      </c>
      <c r="AP134" s="3">
        <v>0</v>
      </c>
      <c r="AQ134" s="3">
        <v>0</v>
      </c>
      <c r="AR134" s="3">
        <v>0</v>
      </c>
      <c r="AS134" s="3">
        <v>0</v>
      </c>
      <c r="AU134" s="3">
        <v>20070525</v>
      </c>
      <c r="AV134" s="3">
        <v>0</v>
      </c>
      <c r="AX134" s="3">
        <v>20070525</v>
      </c>
      <c r="AZ134" s="3">
        <v>20070525</v>
      </c>
      <c r="BA134" s="1" t="s">
        <v>437</v>
      </c>
      <c r="BB134" s="14" t="s">
        <v>2718</v>
      </c>
      <c r="BC134" s="17" t="str">
        <f>VLOOKUP(SUBSTITUTE(BB134," ",""),Organizations!$1:$1048576,2,0)</f>
        <v>TBD</v>
      </c>
      <c r="BD134" s="1" t="s">
        <v>51</v>
      </c>
      <c r="BG134" t="s">
        <v>1686</v>
      </c>
    </row>
    <row r="135" spans="1:59" ht="24">
      <c r="A135" s="1" t="s">
        <v>468</v>
      </c>
      <c r="B135" s="1" t="s">
        <v>2145</v>
      </c>
      <c r="C135" s="1" t="s">
        <v>2152</v>
      </c>
      <c r="D135" s="1" t="s">
        <v>2034</v>
      </c>
      <c r="E135" s="3">
        <v>199208</v>
      </c>
      <c r="F135" s="3" t="str">
        <f t="shared" si="20"/>
        <v>FA</v>
      </c>
      <c r="G135" s="3" t="str">
        <f t="shared" si="21"/>
        <v>1992-1993</v>
      </c>
      <c r="H135" s="3" t="str">
        <f t="shared" si="22"/>
        <v>kuali.atp.FA1992-1993</v>
      </c>
      <c r="I135" s="3">
        <v>20050810</v>
      </c>
      <c r="J135" s="1" t="str">
        <f t="shared" si="23"/>
        <v/>
      </c>
      <c r="L135" s="3" t="str">
        <f t="shared" si="24"/>
        <v/>
      </c>
      <c r="M135" s="3" t="str">
        <f t="shared" si="25"/>
        <v/>
      </c>
      <c r="N135" s="3" t="str">
        <f t="shared" si="26"/>
        <v/>
      </c>
      <c r="O135" s="3">
        <v>200908</v>
      </c>
      <c r="P135" s="3">
        <v>19910624</v>
      </c>
      <c r="S135" s="2">
        <v>3</v>
      </c>
      <c r="T135" s="2">
        <v>3</v>
      </c>
      <c r="U135" s="1" t="s">
        <v>43</v>
      </c>
      <c r="V135" s="27" t="b">
        <f t="shared" si="27"/>
        <v>1</v>
      </c>
      <c r="W135" s="27" t="b">
        <f t="shared" si="28"/>
        <v>1</v>
      </c>
      <c r="X135" s="28" t="str">
        <f t="shared" si="29"/>
        <v>kuali.resultComponent.grade.letter kuali.resultComponent.grade.passFail</v>
      </c>
      <c r="Z135" s="3">
        <v>19920131</v>
      </c>
      <c r="AA135" s="1" t="s">
        <v>469</v>
      </c>
      <c r="AB135" s="1" t="s">
        <v>470</v>
      </c>
      <c r="AC135" s="3">
        <v>20050810</v>
      </c>
      <c r="AD135" s="1" t="s">
        <v>46</v>
      </c>
      <c r="AF135" s="1" t="s">
        <v>47</v>
      </c>
      <c r="AI135" s="1" t="s">
        <v>48</v>
      </c>
      <c r="AJ135" s="1" t="s">
        <v>48</v>
      </c>
      <c r="AN135" s="3">
        <v>1</v>
      </c>
      <c r="AP135" s="3">
        <v>0</v>
      </c>
      <c r="AQ135" s="3">
        <v>0</v>
      </c>
      <c r="AR135" s="3">
        <v>0</v>
      </c>
      <c r="AS135" s="3">
        <v>0</v>
      </c>
      <c r="AU135" s="3">
        <v>20070312</v>
      </c>
      <c r="AV135" s="3">
        <v>0</v>
      </c>
      <c r="AX135" s="3">
        <v>19920131</v>
      </c>
      <c r="AZ135" s="3">
        <v>19920131</v>
      </c>
      <c r="BA135" s="1" t="s">
        <v>437</v>
      </c>
      <c r="BB135" s="14" t="s">
        <v>2718</v>
      </c>
      <c r="BC135" s="17" t="str">
        <f>VLOOKUP(SUBSTITUTE(BB135," ",""),Organizations!$1:$1048576,2,0)</f>
        <v>TBD</v>
      </c>
      <c r="BD135" s="1" t="s">
        <v>51</v>
      </c>
      <c r="BG135" t="s">
        <v>1687</v>
      </c>
    </row>
    <row r="136" spans="1:59" ht="24">
      <c r="A136" s="1" t="s">
        <v>471</v>
      </c>
      <c r="B136" s="1" t="s">
        <v>2145</v>
      </c>
      <c r="C136" s="1" t="s">
        <v>2083</v>
      </c>
      <c r="D136" s="1" t="s">
        <v>2034</v>
      </c>
      <c r="E136" s="3">
        <v>199408</v>
      </c>
      <c r="F136" s="3" t="str">
        <f t="shared" si="20"/>
        <v>FA</v>
      </c>
      <c r="G136" s="3" t="str">
        <f t="shared" si="21"/>
        <v>1994-1995</v>
      </c>
      <c r="H136" s="3" t="str">
        <f t="shared" si="22"/>
        <v>kuali.atp.FA1994-1995</v>
      </c>
      <c r="I136" s="3">
        <v>20050810</v>
      </c>
      <c r="J136" s="1" t="str">
        <f t="shared" si="23"/>
        <v/>
      </c>
      <c r="L136" s="3" t="str">
        <f t="shared" si="24"/>
        <v/>
      </c>
      <c r="M136" s="3" t="str">
        <f t="shared" si="25"/>
        <v/>
      </c>
      <c r="N136" s="3" t="str">
        <f t="shared" si="26"/>
        <v/>
      </c>
      <c r="O136" s="3">
        <v>200908</v>
      </c>
      <c r="P136" s="3">
        <v>19910624</v>
      </c>
      <c r="S136" s="2">
        <v>3</v>
      </c>
      <c r="T136" s="2">
        <v>3</v>
      </c>
      <c r="U136" s="1" t="s">
        <v>43</v>
      </c>
      <c r="V136" s="27" t="b">
        <f t="shared" si="27"/>
        <v>1</v>
      </c>
      <c r="W136" s="27" t="b">
        <f t="shared" si="28"/>
        <v>1</v>
      </c>
      <c r="X136" s="28" t="str">
        <f t="shared" si="29"/>
        <v>kuali.resultComponent.grade.letter kuali.resultComponent.grade.passFail</v>
      </c>
      <c r="Z136" s="3">
        <v>19940204</v>
      </c>
      <c r="AA136" s="1" t="s">
        <v>472</v>
      </c>
      <c r="AB136" s="1" t="s">
        <v>473</v>
      </c>
      <c r="AC136" s="3">
        <v>20050810</v>
      </c>
      <c r="AD136" s="1" t="s">
        <v>46</v>
      </c>
      <c r="AF136" s="1" t="s">
        <v>47</v>
      </c>
      <c r="AI136" s="1" t="s">
        <v>48</v>
      </c>
      <c r="AJ136" s="1" t="s">
        <v>48</v>
      </c>
      <c r="AN136" s="3">
        <v>1</v>
      </c>
      <c r="AP136" s="3">
        <v>0</v>
      </c>
      <c r="AQ136" s="3">
        <v>0</v>
      </c>
      <c r="AR136" s="3">
        <v>0</v>
      </c>
      <c r="AS136" s="3">
        <v>0</v>
      </c>
      <c r="AU136" s="3">
        <v>20070312</v>
      </c>
      <c r="AV136" s="3">
        <v>0</v>
      </c>
      <c r="AX136" s="3">
        <v>19920129</v>
      </c>
      <c r="AZ136" s="3">
        <v>19920129</v>
      </c>
      <c r="BA136" s="1" t="s">
        <v>437</v>
      </c>
      <c r="BB136" s="14" t="s">
        <v>2718</v>
      </c>
      <c r="BC136" s="17" t="str">
        <f>VLOOKUP(SUBSTITUTE(BB136," ",""),Organizations!$1:$1048576,2,0)</f>
        <v>TBD</v>
      </c>
      <c r="BD136" s="1" t="s">
        <v>51</v>
      </c>
      <c r="BG136" t="s">
        <v>1688</v>
      </c>
    </row>
    <row r="137" spans="1:59" ht="24">
      <c r="A137" s="1" t="s">
        <v>474</v>
      </c>
      <c r="B137" s="1" t="s">
        <v>2145</v>
      </c>
      <c r="C137" s="1" t="s">
        <v>2153</v>
      </c>
      <c r="D137" s="1" t="s">
        <v>2034</v>
      </c>
      <c r="E137" s="3">
        <v>199408</v>
      </c>
      <c r="F137" s="3" t="str">
        <f t="shared" si="20"/>
        <v>FA</v>
      </c>
      <c r="G137" s="3" t="str">
        <f t="shared" si="21"/>
        <v>1994-1995</v>
      </c>
      <c r="H137" s="3" t="str">
        <f t="shared" si="22"/>
        <v>kuali.atp.FA1994-1995</v>
      </c>
      <c r="I137" s="3">
        <v>19940204</v>
      </c>
      <c r="J137" s="1" t="str">
        <f t="shared" si="23"/>
        <v/>
      </c>
      <c r="L137" s="3" t="str">
        <f t="shared" si="24"/>
        <v/>
      </c>
      <c r="M137" s="3" t="str">
        <f t="shared" si="25"/>
        <v/>
      </c>
      <c r="N137" s="3" t="str">
        <f t="shared" si="26"/>
        <v/>
      </c>
      <c r="O137" s="3">
        <v>200908</v>
      </c>
      <c r="P137" s="3">
        <v>19910624</v>
      </c>
      <c r="S137" s="2">
        <v>3</v>
      </c>
      <c r="T137" s="2">
        <v>3</v>
      </c>
      <c r="U137" s="1" t="s">
        <v>43</v>
      </c>
      <c r="V137" s="27" t="b">
        <f t="shared" si="27"/>
        <v>1</v>
      </c>
      <c r="W137" s="27" t="b">
        <f t="shared" si="28"/>
        <v>1</v>
      </c>
      <c r="X137" s="28" t="str">
        <f t="shared" si="29"/>
        <v>kuali.resultComponent.grade.letter kuali.resultComponent.grade.passFail</v>
      </c>
      <c r="Z137" s="3">
        <v>19940204</v>
      </c>
      <c r="AA137" s="1" t="s">
        <v>475</v>
      </c>
      <c r="AB137" s="1" t="s">
        <v>476</v>
      </c>
      <c r="AC137" s="3">
        <v>19920131</v>
      </c>
      <c r="AD137" s="1" t="s">
        <v>46</v>
      </c>
      <c r="AF137" s="1" t="s">
        <v>47</v>
      </c>
      <c r="AI137" s="1" t="s">
        <v>48</v>
      </c>
      <c r="AJ137" s="1" t="s">
        <v>48</v>
      </c>
      <c r="AN137" s="3">
        <v>1</v>
      </c>
      <c r="AP137" s="3">
        <v>0</v>
      </c>
      <c r="AQ137" s="3">
        <v>0</v>
      </c>
      <c r="AR137" s="3">
        <v>0</v>
      </c>
      <c r="AS137" s="3">
        <v>0</v>
      </c>
      <c r="AU137" s="3">
        <v>20081209</v>
      </c>
      <c r="AV137" s="3">
        <v>0</v>
      </c>
      <c r="AX137" s="3">
        <v>19940204</v>
      </c>
      <c r="AZ137" s="3">
        <v>19920131</v>
      </c>
      <c r="BA137" s="1" t="s">
        <v>437</v>
      </c>
      <c r="BB137" s="14" t="s">
        <v>2718</v>
      </c>
      <c r="BC137" s="17" t="str">
        <f>VLOOKUP(SUBSTITUTE(BB137," ",""),Organizations!$1:$1048576,2,0)</f>
        <v>TBD</v>
      </c>
      <c r="BD137" s="1" t="s">
        <v>51</v>
      </c>
      <c r="BG137" t="s">
        <v>1689</v>
      </c>
    </row>
    <row r="138" spans="1:59" ht="24">
      <c r="A138" s="1" t="s">
        <v>477</v>
      </c>
      <c r="B138" s="1" t="s">
        <v>2145</v>
      </c>
      <c r="C138" s="1" t="s">
        <v>2154</v>
      </c>
      <c r="D138" s="1" t="s">
        <v>2034</v>
      </c>
      <c r="E138" s="3">
        <v>200701</v>
      </c>
      <c r="F138" s="3" t="str">
        <f t="shared" si="20"/>
        <v>SP</v>
      </c>
      <c r="G138" s="3" t="str">
        <f t="shared" si="21"/>
        <v>2006-2007</v>
      </c>
      <c r="H138" s="3" t="str">
        <f t="shared" si="22"/>
        <v>kuali.atp.SP2006-2007</v>
      </c>
      <c r="I138" s="3">
        <v>20061115</v>
      </c>
      <c r="J138" s="1" t="str">
        <f t="shared" si="23"/>
        <v/>
      </c>
      <c r="L138" s="3" t="str">
        <f t="shared" si="24"/>
        <v/>
      </c>
      <c r="M138" s="3" t="str">
        <f t="shared" si="25"/>
        <v/>
      </c>
      <c r="N138" s="3" t="str">
        <f t="shared" si="26"/>
        <v/>
      </c>
      <c r="O138" s="3">
        <v>200901</v>
      </c>
      <c r="P138" s="3">
        <v>20031015</v>
      </c>
      <c r="R138" s="3">
        <v>20061113</v>
      </c>
      <c r="S138" s="2">
        <v>1</v>
      </c>
      <c r="T138" s="2">
        <v>1</v>
      </c>
      <c r="U138" s="1" t="s">
        <v>43</v>
      </c>
      <c r="V138" s="27" t="b">
        <f t="shared" si="27"/>
        <v>1</v>
      </c>
      <c r="W138" s="27" t="b">
        <f t="shared" si="28"/>
        <v>1</v>
      </c>
      <c r="X138" s="28" t="str">
        <f t="shared" si="29"/>
        <v>kuali.resultComponent.grade.letter kuali.resultComponent.grade.passFail</v>
      </c>
      <c r="Z138" s="3">
        <v>20031015</v>
      </c>
      <c r="AA138" s="1" t="s">
        <v>478</v>
      </c>
      <c r="AB138" s="1" t="s">
        <v>479</v>
      </c>
      <c r="AC138" s="3">
        <v>20031015</v>
      </c>
      <c r="AD138" s="1" t="s">
        <v>46</v>
      </c>
      <c r="AF138" s="1" t="s">
        <v>47</v>
      </c>
      <c r="AI138" s="1" t="s">
        <v>48</v>
      </c>
      <c r="AJ138" s="1" t="s">
        <v>48</v>
      </c>
      <c r="AN138" s="3">
        <v>1</v>
      </c>
      <c r="AP138" s="3">
        <v>0</v>
      </c>
      <c r="AQ138" s="3">
        <v>0</v>
      </c>
      <c r="AR138" s="3">
        <v>0</v>
      </c>
      <c r="AS138" s="3">
        <v>0</v>
      </c>
      <c r="AU138" s="3">
        <v>20090915</v>
      </c>
      <c r="AV138" s="3">
        <v>0</v>
      </c>
      <c r="AX138" s="3">
        <v>20031015</v>
      </c>
      <c r="AZ138" s="3">
        <v>20031015</v>
      </c>
      <c r="BA138" s="1" t="s">
        <v>437</v>
      </c>
      <c r="BB138" s="14" t="s">
        <v>2718</v>
      </c>
      <c r="BC138" s="17" t="str">
        <f>VLOOKUP(SUBSTITUTE(BB138," ",""),Organizations!$1:$1048576,2,0)</f>
        <v>TBD</v>
      </c>
      <c r="BD138" s="1" t="s">
        <v>51</v>
      </c>
      <c r="BG138" t="s">
        <v>1690</v>
      </c>
    </row>
    <row r="139" spans="1:59" ht="24">
      <c r="A139" s="1" t="s">
        <v>480</v>
      </c>
      <c r="B139" s="1" t="s">
        <v>2145</v>
      </c>
      <c r="C139" s="1" t="s">
        <v>2087</v>
      </c>
      <c r="D139" s="1" t="s">
        <v>2034</v>
      </c>
      <c r="E139" s="3">
        <v>200301</v>
      </c>
      <c r="F139" s="3" t="str">
        <f t="shared" si="20"/>
        <v>SP</v>
      </c>
      <c r="G139" s="3" t="str">
        <f t="shared" si="21"/>
        <v>2002-2003</v>
      </c>
      <c r="H139" s="3" t="str">
        <f t="shared" si="22"/>
        <v>kuali.atp.SP2002-2003</v>
      </c>
      <c r="I139" s="3">
        <v>20020813</v>
      </c>
      <c r="J139" s="1" t="str">
        <f t="shared" si="23"/>
        <v/>
      </c>
      <c r="K139" s="3">
        <v>200301</v>
      </c>
      <c r="L139" s="3" t="str">
        <f t="shared" si="24"/>
        <v>SP</v>
      </c>
      <c r="M139" s="3" t="str">
        <f t="shared" si="25"/>
        <v>2002-2003</v>
      </c>
      <c r="N139" s="3" t="str">
        <f t="shared" si="26"/>
        <v>kuali.atp.SP2002-2003</v>
      </c>
      <c r="O139" s="3">
        <v>200301</v>
      </c>
      <c r="P139" s="3">
        <v>20020226</v>
      </c>
      <c r="R139" s="3">
        <v>20020813</v>
      </c>
      <c r="S139" s="2">
        <v>1</v>
      </c>
      <c r="T139" s="2">
        <v>3</v>
      </c>
      <c r="U139" s="1" t="s">
        <v>43</v>
      </c>
      <c r="V139" s="27" t="b">
        <f t="shared" si="27"/>
        <v>1</v>
      </c>
      <c r="W139" s="27" t="b">
        <f t="shared" si="28"/>
        <v>1</v>
      </c>
      <c r="X139" s="28" t="str">
        <f t="shared" si="29"/>
        <v>kuali.resultComponent.grade.letter kuali.resultComponent.grade.passFail</v>
      </c>
      <c r="Z139" s="3">
        <v>20020226</v>
      </c>
      <c r="AA139" s="1" t="s">
        <v>457</v>
      </c>
      <c r="AB139" s="1" t="s">
        <v>481</v>
      </c>
      <c r="AC139" s="3">
        <v>20020226</v>
      </c>
      <c r="AD139" s="1" t="s">
        <v>70</v>
      </c>
      <c r="AF139" s="1" t="s">
        <v>70</v>
      </c>
      <c r="AI139" s="1" t="s">
        <v>48</v>
      </c>
      <c r="AJ139" s="1" t="s">
        <v>48</v>
      </c>
      <c r="AM139" s="1" t="s">
        <v>66</v>
      </c>
      <c r="AN139" s="3">
        <v>1</v>
      </c>
      <c r="AP139" s="3">
        <v>0</v>
      </c>
      <c r="AQ139" s="3">
        <v>0</v>
      </c>
      <c r="AR139" s="3">
        <v>0</v>
      </c>
      <c r="AS139" s="3">
        <v>0</v>
      </c>
      <c r="AT139" s="1" t="s">
        <v>196</v>
      </c>
      <c r="AU139" s="3">
        <v>20020226</v>
      </c>
      <c r="AV139" s="3">
        <v>9</v>
      </c>
      <c r="AX139" s="3">
        <v>20020226</v>
      </c>
      <c r="AZ139" s="3">
        <v>20020226</v>
      </c>
      <c r="BA139" s="1" t="s">
        <v>437</v>
      </c>
      <c r="BB139" s="14" t="s">
        <v>2718</v>
      </c>
      <c r="BC139" s="17" t="str">
        <f>VLOOKUP(SUBSTITUTE(BB139," ",""),Organizations!$1:$1048576,2,0)</f>
        <v>TBD</v>
      </c>
      <c r="BD139" s="1" t="s">
        <v>51</v>
      </c>
      <c r="BG139" t="s">
        <v>1571</v>
      </c>
    </row>
    <row r="140" spans="1:59" ht="24">
      <c r="A140" s="1" t="s">
        <v>482</v>
      </c>
      <c r="B140" s="1" t="s">
        <v>2145</v>
      </c>
      <c r="C140" s="1" t="s">
        <v>2155</v>
      </c>
      <c r="D140" s="1" t="s">
        <v>2034</v>
      </c>
      <c r="E140" s="3">
        <v>199208</v>
      </c>
      <c r="F140" s="3" t="str">
        <f t="shared" si="20"/>
        <v>FA</v>
      </c>
      <c r="G140" s="3" t="str">
        <f t="shared" si="21"/>
        <v>1992-1993</v>
      </c>
      <c r="H140" s="3" t="str">
        <f t="shared" si="22"/>
        <v>kuali.atp.FA1992-1993</v>
      </c>
      <c r="I140" s="3">
        <v>19920131</v>
      </c>
      <c r="J140" s="1" t="str">
        <f t="shared" si="23"/>
        <v/>
      </c>
      <c r="L140" s="3" t="str">
        <f t="shared" si="24"/>
        <v/>
      </c>
      <c r="M140" s="3" t="str">
        <f t="shared" si="25"/>
        <v/>
      </c>
      <c r="N140" s="3" t="str">
        <f t="shared" si="26"/>
        <v/>
      </c>
      <c r="O140" s="3">
        <v>200908</v>
      </c>
      <c r="P140" s="3">
        <v>19910624</v>
      </c>
      <c r="S140" s="2">
        <v>3</v>
      </c>
      <c r="T140" s="2">
        <v>3</v>
      </c>
      <c r="U140" s="1" t="s">
        <v>43</v>
      </c>
      <c r="V140" s="27" t="b">
        <f t="shared" si="27"/>
        <v>1</v>
      </c>
      <c r="W140" s="27" t="b">
        <f t="shared" si="28"/>
        <v>1</v>
      </c>
      <c r="X140" s="28" t="str">
        <f t="shared" si="29"/>
        <v>kuali.resultComponent.grade.letter kuali.resultComponent.grade.passFail</v>
      </c>
      <c r="Z140" s="3">
        <v>19920131</v>
      </c>
      <c r="AA140" s="1" t="s">
        <v>483</v>
      </c>
      <c r="AB140" s="1" t="s">
        <v>484</v>
      </c>
      <c r="AC140" s="3">
        <v>19920131</v>
      </c>
      <c r="AD140" s="1" t="s">
        <v>46</v>
      </c>
      <c r="AF140" s="1" t="s">
        <v>47</v>
      </c>
      <c r="AI140" s="1" t="s">
        <v>48</v>
      </c>
      <c r="AJ140" s="1" t="s">
        <v>48</v>
      </c>
      <c r="AN140" s="3">
        <v>1</v>
      </c>
      <c r="AP140" s="3">
        <v>0</v>
      </c>
      <c r="AQ140" s="3">
        <v>0</v>
      </c>
      <c r="AR140" s="3">
        <v>0</v>
      </c>
      <c r="AS140" s="3">
        <v>0</v>
      </c>
      <c r="AU140" s="3">
        <v>20090511</v>
      </c>
      <c r="AV140" s="3">
        <v>0</v>
      </c>
      <c r="AX140" s="3">
        <v>19920131</v>
      </c>
      <c r="AZ140" s="3">
        <v>19920131</v>
      </c>
      <c r="BA140" s="1" t="s">
        <v>437</v>
      </c>
      <c r="BB140" s="14" t="s">
        <v>2718</v>
      </c>
      <c r="BC140" s="17" t="str">
        <f>VLOOKUP(SUBSTITUTE(BB140," ",""),Organizations!$1:$1048576,2,0)</f>
        <v>TBD</v>
      </c>
      <c r="BD140" s="1" t="s">
        <v>51</v>
      </c>
      <c r="BG140" t="s">
        <v>1691</v>
      </c>
    </row>
    <row r="141" spans="1:59" ht="24">
      <c r="A141" s="1" t="s">
        <v>485</v>
      </c>
      <c r="B141" s="1" t="s">
        <v>2145</v>
      </c>
      <c r="C141" s="1" t="s">
        <v>2156</v>
      </c>
      <c r="D141" s="1" t="s">
        <v>2034</v>
      </c>
      <c r="E141" s="3">
        <v>199208</v>
      </c>
      <c r="F141" s="3" t="str">
        <f t="shared" si="20"/>
        <v>FA</v>
      </c>
      <c r="G141" s="3" t="str">
        <f t="shared" si="21"/>
        <v>1992-1993</v>
      </c>
      <c r="H141" s="3" t="str">
        <f t="shared" si="22"/>
        <v>kuali.atp.FA1992-1993</v>
      </c>
      <c r="I141" s="3">
        <v>19920129</v>
      </c>
      <c r="J141" s="1" t="str">
        <f t="shared" si="23"/>
        <v/>
      </c>
      <c r="L141" s="3" t="str">
        <f t="shared" si="24"/>
        <v/>
      </c>
      <c r="M141" s="3" t="str">
        <f t="shared" si="25"/>
        <v/>
      </c>
      <c r="N141" s="3" t="str">
        <f t="shared" si="26"/>
        <v/>
      </c>
      <c r="O141" s="3">
        <v>200908</v>
      </c>
      <c r="P141" s="3">
        <v>19911206</v>
      </c>
      <c r="S141" s="2">
        <v>3</v>
      </c>
      <c r="T141" s="2">
        <v>3</v>
      </c>
      <c r="U141" s="1" t="s">
        <v>43</v>
      </c>
      <c r="V141" s="27" t="b">
        <f t="shared" si="27"/>
        <v>1</v>
      </c>
      <c r="W141" s="27" t="b">
        <f t="shared" si="28"/>
        <v>1</v>
      </c>
      <c r="X141" s="28" t="str">
        <f t="shared" si="29"/>
        <v>kuali.resultComponent.grade.letter kuali.resultComponent.grade.passFail</v>
      </c>
      <c r="Z141" s="3">
        <v>19920129</v>
      </c>
      <c r="AA141" s="1" t="s">
        <v>486</v>
      </c>
      <c r="AB141" s="1" t="s">
        <v>487</v>
      </c>
      <c r="AC141" s="3">
        <v>19920129</v>
      </c>
      <c r="AD141" s="1" t="s">
        <v>46</v>
      </c>
      <c r="AF141" s="1" t="s">
        <v>47</v>
      </c>
      <c r="AI141" s="1" t="s">
        <v>48</v>
      </c>
      <c r="AJ141" s="1" t="s">
        <v>48</v>
      </c>
      <c r="AN141" s="3">
        <v>1</v>
      </c>
      <c r="AP141" s="3">
        <v>0</v>
      </c>
      <c r="AQ141" s="3">
        <v>0</v>
      </c>
      <c r="AR141" s="3">
        <v>0</v>
      </c>
      <c r="AS141" s="3">
        <v>0</v>
      </c>
      <c r="AU141" s="3">
        <v>20050329</v>
      </c>
      <c r="AV141" s="3">
        <v>0</v>
      </c>
      <c r="AX141" s="3">
        <v>19920129</v>
      </c>
      <c r="AZ141" s="3">
        <v>19920129</v>
      </c>
      <c r="BA141" s="1" t="s">
        <v>437</v>
      </c>
      <c r="BB141" s="14" t="s">
        <v>2718</v>
      </c>
      <c r="BC141" s="17" t="str">
        <f>VLOOKUP(SUBSTITUTE(BB141," ",""),Organizations!$1:$1048576,2,0)</f>
        <v>TBD</v>
      </c>
      <c r="BD141" s="1" t="s">
        <v>51</v>
      </c>
      <c r="BG141" t="s">
        <v>1692</v>
      </c>
    </row>
    <row r="142" spans="1:59" ht="24">
      <c r="A142" s="1" t="s">
        <v>488</v>
      </c>
      <c r="B142" s="1" t="s">
        <v>2145</v>
      </c>
      <c r="C142" s="1" t="s">
        <v>2157</v>
      </c>
      <c r="D142" s="1" t="s">
        <v>2034</v>
      </c>
      <c r="E142" s="3">
        <v>199208</v>
      </c>
      <c r="F142" s="3" t="str">
        <f t="shared" si="20"/>
        <v>FA</v>
      </c>
      <c r="G142" s="3" t="str">
        <f t="shared" si="21"/>
        <v>1992-1993</v>
      </c>
      <c r="H142" s="3" t="str">
        <f t="shared" si="22"/>
        <v>kuali.atp.FA1992-1993</v>
      </c>
      <c r="I142" s="3">
        <v>19920131</v>
      </c>
      <c r="J142" s="1" t="str">
        <f t="shared" si="23"/>
        <v/>
      </c>
      <c r="L142" s="3" t="str">
        <f t="shared" si="24"/>
        <v/>
      </c>
      <c r="M142" s="3" t="str">
        <f t="shared" si="25"/>
        <v/>
      </c>
      <c r="N142" s="3" t="str">
        <f t="shared" si="26"/>
        <v/>
      </c>
      <c r="O142" s="3">
        <v>200908</v>
      </c>
      <c r="P142" s="3">
        <v>19910624</v>
      </c>
      <c r="S142" s="2">
        <v>3</v>
      </c>
      <c r="T142" s="2">
        <v>3</v>
      </c>
      <c r="U142" s="1" t="s">
        <v>43</v>
      </c>
      <c r="V142" s="27" t="b">
        <f t="shared" si="27"/>
        <v>1</v>
      </c>
      <c r="W142" s="27" t="b">
        <f t="shared" si="28"/>
        <v>1</v>
      </c>
      <c r="X142" s="28" t="str">
        <f t="shared" si="29"/>
        <v>kuali.resultComponent.grade.letter kuali.resultComponent.grade.passFail</v>
      </c>
      <c r="Z142" s="3">
        <v>19920131</v>
      </c>
      <c r="AA142" s="1" t="s">
        <v>489</v>
      </c>
      <c r="AB142" s="1" t="s">
        <v>490</v>
      </c>
      <c r="AC142" s="3">
        <v>19920131</v>
      </c>
      <c r="AD142" s="1" t="s">
        <v>46</v>
      </c>
      <c r="AF142" s="1" t="s">
        <v>47</v>
      </c>
      <c r="AI142" s="1" t="s">
        <v>48</v>
      </c>
      <c r="AJ142" s="1" t="s">
        <v>48</v>
      </c>
      <c r="AN142" s="3">
        <v>1</v>
      </c>
      <c r="AP142" s="3">
        <v>0</v>
      </c>
      <c r="AQ142" s="3">
        <v>0</v>
      </c>
      <c r="AR142" s="3">
        <v>0</v>
      </c>
      <c r="AS142" s="3">
        <v>0</v>
      </c>
      <c r="AU142" s="3">
        <v>20050329</v>
      </c>
      <c r="AV142" s="3">
        <v>0</v>
      </c>
      <c r="AX142" s="3">
        <v>19920131</v>
      </c>
      <c r="AZ142" s="3">
        <v>19920131</v>
      </c>
      <c r="BA142" s="1" t="s">
        <v>437</v>
      </c>
      <c r="BB142" s="14" t="s">
        <v>2718</v>
      </c>
      <c r="BC142" s="17" t="str">
        <f>VLOOKUP(SUBSTITUTE(BB142," ",""),Organizations!$1:$1048576,2,0)</f>
        <v>TBD</v>
      </c>
      <c r="BD142" s="1" t="s">
        <v>51</v>
      </c>
      <c r="BG142" t="s">
        <v>1693</v>
      </c>
    </row>
    <row r="143" spans="1:59" ht="24">
      <c r="A143" s="1" t="s">
        <v>491</v>
      </c>
      <c r="B143" s="1" t="s">
        <v>2145</v>
      </c>
      <c r="C143" s="1" t="s">
        <v>2158</v>
      </c>
      <c r="D143" s="1" t="s">
        <v>2034</v>
      </c>
      <c r="E143" s="3">
        <v>199208</v>
      </c>
      <c r="F143" s="3" t="str">
        <f t="shared" si="20"/>
        <v>FA</v>
      </c>
      <c r="G143" s="3" t="str">
        <f t="shared" si="21"/>
        <v>1992-1993</v>
      </c>
      <c r="H143" s="3" t="str">
        <f t="shared" si="22"/>
        <v>kuali.atp.FA1992-1993</v>
      </c>
      <c r="I143" s="3">
        <v>19920131</v>
      </c>
      <c r="J143" s="1" t="str">
        <f t="shared" si="23"/>
        <v/>
      </c>
      <c r="L143" s="3" t="str">
        <f t="shared" si="24"/>
        <v/>
      </c>
      <c r="M143" s="3" t="str">
        <f t="shared" si="25"/>
        <v/>
      </c>
      <c r="N143" s="3" t="str">
        <f t="shared" si="26"/>
        <v/>
      </c>
      <c r="O143" s="3">
        <v>199808</v>
      </c>
      <c r="P143" s="3">
        <v>19910624</v>
      </c>
      <c r="S143" s="2">
        <v>3</v>
      </c>
      <c r="T143" s="2">
        <v>3</v>
      </c>
      <c r="U143" s="1" t="s">
        <v>43</v>
      </c>
      <c r="V143" s="27" t="b">
        <f t="shared" si="27"/>
        <v>1</v>
      </c>
      <c r="W143" s="27" t="b">
        <f t="shared" si="28"/>
        <v>1</v>
      </c>
      <c r="X143" s="28" t="str">
        <f t="shared" si="29"/>
        <v>kuali.resultComponent.grade.letter kuali.resultComponent.grade.passFail</v>
      </c>
      <c r="Z143" s="3">
        <v>19920131</v>
      </c>
      <c r="AA143" s="1" t="s">
        <v>492</v>
      </c>
      <c r="AB143" s="1" t="s">
        <v>493</v>
      </c>
      <c r="AC143" s="3">
        <v>19920131</v>
      </c>
      <c r="AD143" s="1" t="s">
        <v>46</v>
      </c>
      <c r="AF143" s="1" t="s">
        <v>47</v>
      </c>
      <c r="AI143" s="1" t="s">
        <v>48</v>
      </c>
      <c r="AJ143" s="1" t="s">
        <v>48</v>
      </c>
      <c r="AN143" s="3">
        <v>1</v>
      </c>
      <c r="AP143" s="3">
        <v>0</v>
      </c>
      <c r="AQ143" s="3">
        <v>0</v>
      </c>
      <c r="AR143" s="3">
        <v>0</v>
      </c>
      <c r="AS143" s="3">
        <v>0</v>
      </c>
      <c r="AU143" s="3">
        <v>20090511</v>
      </c>
      <c r="AV143" s="3">
        <v>0</v>
      </c>
      <c r="AX143" s="3">
        <v>19920131</v>
      </c>
      <c r="AZ143" s="3">
        <v>19920131</v>
      </c>
      <c r="BA143" s="1" t="s">
        <v>437</v>
      </c>
      <c r="BB143" s="14" t="s">
        <v>2718</v>
      </c>
      <c r="BC143" s="17" t="str">
        <f>VLOOKUP(SUBSTITUTE(BB143," ",""),Organizations!$1:$1048576,2,0)</f>
        <v>TBD</v>
      </c>
      <c r="BD143" s="1" t="s">
        <v>51</v>
      </c>
      <c r="BG143" t="s">
        <v>1694</v>
      </c>
    </row>
    <row r="144" spans="1:59" ht="24">
      <c r="A144" s="1" t="s">
        <v>494</v>
      </c>
      <c r="B144" s="1" t="s">
        <v>2145</v>
      </c>
      <c r="C144" s="1" t="s">
        <v>2159</v>
      </c>
      <c r="D144" s="1" t="s">
        <v>2034</v>
      </c>
      <c r="E144" s="3">
        <v>199208</v>
      </c>
      <c r="F144" s="3" t="str">
        <f t="shared" si="20"/>
        <v>FA</v>
      </c>
      <c r="G144" s="3" t="str">
        <f t="shared" si="21"/>
        <v>1992-1993</v>
      </c>
      <c r="H144" s="3" t="str">
        <f t="shared" si="22"/>
        <v>kuali.atp.FA1992-1993</v>
      </c>
      <c r="I144" s="3">
        <v>20061109</v>
      </c>
      <c r="J144" s="1" t="str">
        <f t="shared" si="23"/>
        <v/>
      </c>
      <c r="L144" s="3" t="str">
        <f t="shared" si="24"/>
        <v/>
      </c>
      <c r="M144" s="3" t="str">
        <f t="shared" si="25"/>
        <v/>
      </c>
      <c r="N144" s="3" t="str">
        <f t="shared" si="26"/>
        <v/>
      </c>
      <c r="O144" s="3">
        <v>200908</v>
      </c>
      <c r="P144" s="3">
        <v>19910624</v>
      </c>
      <c r="S144" s="2">
        <v>1</v>
      </c>
      <c r="T144" s="2">
        <v>6</v>
      </c>
      <c r="U144" s="1" t="s">
        <v>43</v>
      </c>
      <c r="V144" s="27" t="b">
        <f t="shared" si="27"/>
        <v>1</v>
      </c>
      <c r="W144" s="27" t="b">
        <f t="shared" si="28"/>
        <v>1</v>
      </c>
      <c r="X144" s="28" t="str">
        <f t="shared" si="29"/>
        <v>kuali.resultComponent.grade.letter kuali.resultComponent.grade.passFail</v>
      </c>
      <c r="Z144" s="3">
        <v>19920131</v>
      </c>
      <c r="AA144" s="1" t="s">
        <v>495</v>
      </c>
      <c r="AB144" s="1" t="s">
        <v>496</v>
      </c>
      <c r="AC144" s="3">
        <v>20061109</v>
      </c>
      <c r="AD144" s="1" t="s">
        <v>46</v>
      </c>
      <c r="AF144" s="1" t="s">
        <v>47</v>
      </c>
      <c r="AI144" s="1" t="s">
        <v>48</v>
      </c>
      <c r="AJ144" s="1" t="s">
        <v>48</v>
      </c>
      <c r="AM144" s="1" t="s">
        <v>66</v>
      </c>
      <c r="AN144" s="3">
        <v>1</v>
      </c>
      <c r="AP144" s="3">
        <v>0</v>
      </c>
      <c r="AQ144" s="3">
        <v>0</v>
      </c>
      <c r="AR144" s="3">
        <v>0</v>
      </c>
      <c r="AS144" s="3">
        <v>0</v>
      </c>
      <c r="AU144" s="3">
        <v>20060331</v>
      </c>
      <c r="AV144" s="3">
        <v>99</v>
      </c>
      <c r="AX144" s="3">
        <v>19920131</v>
      </c>
      <c r="AZ144" s="3">
        <v>19920131</v>
      </c>
      <c r="BA144" s="1" t="s">
        <v>437</v>
      </c>
      <c r="BB144" s="14" t="s">
        <v>2718</v>
      </c>
      <c r="BC144" s="17" t="str">
        <f>VLOOKUP(SUBSTITUTE(BB144," ",""),Organizations!$1:$1048576,2,0)</f>
        <v>TBD</v>
      </c>
      <c r="BD144" s="1" t="s">
        <v>51</v>
      </c>
      <c r="BG144" t="s">
        <v>1695</v>
      </c>
    </row>
    <row r="145" spans="1:59" ht="24">
      <c r="A145" s="1" t="s">
        <v>497</v>
      </c>
      <c r="B145" s="1" t="s">
        <v>2145</v>
      </c>
      <c r="C145" s="1" t="s">
        <v>2090</v>
      </c>
      <c r="D145" s="1" t="s">
        <v>2034</v>
      </c>
      <c r="E145" s="3">
        <v>199208</v>
      </c>
      <c r="F145" s="3" t="str">
        <f t="shared" si="20"/>
        <v>FA</v>
      </c>
      <c r="G145" s="3" t="str">
        <f t="shared" si="21"/>
        <v>1992-1993</v>
      </c>
      <c r="H145" s="3" t="str">
        <f t="shared" si="22"/>
        <v>kuali.atp.FA1992-1993</v>
      </c>
      <c r="I145" s="3">
        <v>19920131</v>
      </c>
      <c r="J145" s="1" t="str">
        <f t="shared" si="23"/>
        <v/>
      </c>
      <c r="L145" s="3" t="str">
        <f t="shared" si="24"/>
        <v/>
      </c>
      <c r="M145" s="3" t="str">
        <f t="shared" si="25"/>
        <v/>
      </c>
      <c r="N145" s="3" t="str">
        <f t="shared" si="26"/>
        <v/>
      </c>
      <c r="O145" s="3">
        <v>200908</v>
      </c>
      <c r="P145" s="3">
        <v>19910624</v>
      </c>
      <c r="S145" s="2">
        <v>3</v>
      </c>
      <c r="T145" s="2">
        <v>3</v>
      </c>
      <c r="U145" s="1" t="s">
        <v>43</v>
      </c>
      <c r="V145" s="27" t="b">
        <f t="shared" si="27"/>
        <v>1</v>
      </c>
      <c r="W145" s="27" t="b">
        <f t="shared" si="28"/>
        <v>1</v>
      </c>
      <c r="X145" s="28" t="str">
        <f t="shared" si="29"/>
        <v>kuali.resultComponent.grade.letter kuali.resultComponent.grade.passFail</v>
      </c>
      <c r="Z145" s="3">
        <v>19920131</v>
      </c>
      <c r="AA145" s="1" t="s">
        <v>498</v>
      </c>
      <c r="AB145" s="1" t="s">
        <v>499</v>
      </c>
      <c r="AC145" s="3">
        <v>19920131</v>
      </c>
      <c r="AD145" s="1" t="s">
        <v>46</v>
      </c>
      <c r="AF145" s="1" t="s">
        <v>47</v>
      </c>
      <c r="AI145" s="1" t="s">
        <v>48</v>
      </c>
      <c r="AJ145" s="1" t="s">
        <v>48</v>
      </c>
      <c r="AN145" s="3">
        <v>1</v>
      </c>
      <c r="AP145" s="3">
        <v>0</v>
      </c>
      <c r="AQ145" s="3">
        <v>0</v>
      </c>
      <c r="AR145" s="3">
        <v>0</v>
      </c>
      <c r="AS145" s="3">
        <v>0</v>
      </c>
      <c r="AU145" s="3">
        <v>20050329</v>
      </c>
      <c r="AV145" s="3">
        <v>0</v>
      </c>
      <c r="AX145" s="3">
        <v>19920131</v>
      </c>
      <c r="AZ145" s="3">
        <v>19920131</v>
      </c>
      <c r="BA145" s="1" t="s">
        <v>437</v>
      </c>
      <c r="BB145" s="14" t="s">
        <v>2718</v>
      </c>
      <c r="BC145" s="17" t="str">
        <f>VLOOKUP(SUBSTITUTE(BB145," ",""),Organizations!$1:$1048576,2,0)</f>
        <v>TBD</v>
      </c>
      <c r="BD145" s="1" t="s">
        <v>51</v>
      </c>
      <c r="BG145" t="s">
        <v>1696</v>
      </c>
    </row>
    <row r="146" spans="1:59" ht="24">
      <c r="A146" s="1" t="s">
        <v>500</v>
      </c>
      <c r="B146" s="1" t="s">
        <v>2145</v>
      </c>
      <c r="C146" s="1" t="s">
        <v>2095</v>
      </c>
      <c r="D146" s="1" t="s">
        <v>2034</v>
      </c>
      <c r="E146" s="3">
        <v>199801</v>
      </c>
      <c r="F146" s="3" t="str">
        <f t="shared" si="20"/>
        <v>SP</v>
      </c>
      <c r="G146" s="3" t="str">
        <f t="shared" si="21"/>
        <v>1997-1998</v>
      </c>
      <c r="H146" s="3" t="str">
        <f t="shared" si="22"/>
        <v>kuali.atp.SP1997-1998</v>
      </c>
      <c r="I146" s="3">
        <v>20051208</v>
      </c>
      <c r="J146" s="1" t="str">
        <f t="shared" si="23"/>
        <v/>
      </c>
      <c r="L146" s="3" t="str">
        <f t="shared" si="24"/>
        <v/>
      </c>
      <c r="M146" s="3" t="str">
        <f t="shared" si="25"/>
        <v/>
      </c>
      <c r="N146" s="3" t="str">
        <f t="shared" si="26"/>
        <v/>
      </c>
      <c r="O146" s="3">
        <v>200901</v>
      </c>
      <c r="P146" s="3">
        <v>19930402</v>
      </c>
      <c r="R146" s="3">
        <v>19971117</v>
      </c>
      <c r="S146" s="2">
        <v>3</v>
      </c>
      <c r="T146" s="2">
        <v>3</v>
      </c>
      <c r="U146" s="1" t="s">
        <v>43</v>
      </c>
      <c r="V146" s="27" t="b">
        <f t="shared" si="27"/>
        <v>1</v>
      </c>
      <c r="W146" s="27" t="b">
        <f t="shared" si="28"/>
        <v>1</v>
      </c>
      <c r="X146" s="28" t="str">
        <f t="shared" si="29"/>
        <v>kuali.resultComponent.grade.letter kuali.resultComponent.grade.passFail</v>
      </c>
      <c r="Z146" s="3">
        <v>19930510</v>
      </c>
      <c r="AA146" s="1" t="s">
        <v>501</v>
      </c>
      <c r="AB146" s="1" t="s">
        <v>502</v>
      </c>
      <c r="AC146" s="3">
        <v>19930510</v>
      </c>
      <c r="AD146" s="1" t="s">
        <v>46</v>
      </c>
      <c r="AF146" s="1" t="s">
        <v>47</v>
      </c>
      <c r="AI146" s="1" t="s">
        <v>48</v>
      </c>
      <c r="AJ146" s="1" t="s">
        <v>48</v>
      </c>
      <c r="AN146" s="3">
        <v>1</v>
      </c>
      <c r="AP146" s="3">
        <v>0</v>
      </c>
      <c r="AQ146" s="3">
        <v>0</v>
      </c>
      <c r="AR146" s="3">
        <v>0</v>
      </c>
      <c r="AS146" s="3">
        <v>0</v>
      </c>
      <c r="AU146" s="3">
        <v>20050329</v>
      </c>
      <c r="AV146" s="3">
        <v>0</v>
      </c>
      <c r="AX146" s="3">
        <v>19930510</v>
      </c>
      <c r="AY146" s="1" t="s">
        <v>47</v>
      </c>
      <c r="AZ146" s="3">
        <v>19971118</v>
      </c>
      <c r="BA146" s="1" t="s">
        <v>437</v>
      </c>
      <c r="BB146" s="14" t="s">
        <v>2718</v>
      </c>
      <c r="BC146" s="17" t="str">
        <f>VLOOKUP(SUBSTITUTE(BB146," ",""),Organizations!$1:$1048576,2,0)</f>
        <v>TBD</v>
      </c>
      <c r="BD146" s="1" t="s">
        <v>51</v>
      </c>
      <c r="BF146" s="1" t="s">
        <v>47</v>
      </c>
      <c r="BG146" t="s">
        <v>1697</v>
      </c>
    </row>
    <row r="147" spans="1:59" ht="24">
      <c r="A147" s="1" t="s">
        <v>503</v>
      </c>
      <c r="B147" s="1" t="s">
        <v>2145</v>
      </c>
      <c r="C147" s="1" t="s">
        <v>2100</v>
      </c>
      <c r="D147" s="1" t="s">
        <v>2034</v>
      </c>
      <c r="E147" s="3">
        <v>200101</v>
      </c>
      <c r="F147" s="3" t="str">
        <f t="shared" si="20"/>
        <v>SP</v>
      </c>
      <c r="G147" s="3" t="str">
        <f t="shared" si="21"/>
        <v>2000-2001</v>
      </c>
      <c r="H147" s="3" t="str">
        <f t="shared" si="22"/>
        <v>kuali.atp.SP2000-2001</v>
      </c>
      <c r="I147" s="3">
        <v>20001031</v>
      </c>
      <c r="J147" s="1" t="str">
        <f t="shared" si="23"/>
        <v/>
      </c>
      <c r="K147" s="3">
        <v>200101</v>
      </c>
      <c r="L147" s="3" t="str">
        <f t="shared" si="24"/>
        <v>SP</v>
      </c>
      <c r="M147" s="3" t="str">
        <f t="shared" si="25"/>
        <v>2000-2001</v>
      </c>
      <c r="N147" s="3" t="str">
        <f t="shared" si="26"/>
        <v>kuali.atp.SP2000-2001</v>
      </c>
      <c r="O147" s="3">
        <v>200101</v>
      </c>
      <c r="P147" s="3">
        <v>20001031</v>
      </c>
      <c r="S147" s="2">
        <v>3</v>
      </c>
      <c r="T147" s="2">
        <v>3</v>
      </c>
      <c r="U147" s="1" t="s">
        <v>43</v>
      </c>
      <c r="V147" s="27" t="b">
        <f t="shared" si="27"/>
        <v>1</v>
      </c>
      <c r="W147" s="27" t="b">
        <f t="shared" si="28"/>
        <v>1</v>
      </c>
      <c r="X147" s="28" t="str">
        <f t="shared" si="29"/>
        <v>kuali.resultComponent.grade.letter kuali.resultComponent.grade.passFail</v>
      </c>
      <c r="Z147" s="3">
        <v>20001031</v>
      </c>
      <c r="AA147" s="1" t="s">
        <v>504</v>
      </c>
      <c r="AB147" s="1" t="s">
        <v>505</v>
      </c>
      <c r="AC147" s="3">
        <v>20001031</v>
      </c>
      <c r="AD147" s="1" t="s">
        <v>70</v>
      </c>
      <c r="AF147" s="1" t="s">
        <v>70</v>
      </c>
      <c r="AI147" s="1" t="s">
        <v>48</v>
      </c>
      <c r="AJ147" s="1" t="s">
        <v>48</v>
      </c>
      <c r="AN147" s="3">
        <v>1</v>
      </c>
      <c r="AP147" s="3">
        <v>0</v>
      </c>
      <c r="AQ147" s="3">
        <v>0</v>
      </c>
      <c r="AR147" s="3">
        <v>0</v>
      </c>
      <c r="AS147" s="3">
        <v>0</v>
      </c>
      <c r="AT147" s="1" t="s">
        <v>196</v>
      </c>
      <c r="AV147" s="3">
        <v>0</v>
      </c>
      <c r="AX147" s="3">
        <v>20001031</v>
      </c>
      <c r="AZ147" s="3">
        <v>20001031</v>
      </c>
      <c r="BA147" s="1" t="s">
        <v>437</v>
      </c>
      <c r="BB147" s="14" t="s">
        <v>2718</v>
      </c>
      <c r="BC147" s="17" t="str">
        <f>VLOOKUP(SUBSTITUTE(BB147," ",""),Organizations!$1:$1048576,2,0)</f>
        <v>TBD</v>
      </c>
      <c r="BD147" s="1" t="s">
        <v>51</v>
      </c>
      <c r="BG147" t="s">
        <v>1571</v>
      </c>
    </row>
    <row r="148" spans="1:59" ht="24">
      <c r="A148" s="1" t="s">
        <v>506</v>
      </c>
      <c r="B148" s="1" t="s">
        <v>2145</v>
      </c>
      <c r="C148" s="1" t="s">
        <v>2160</v>
      </c>
      <c r="D148" s="1" t="s">
        <v>2034</v>
      </c>
      <c r="E148" s="3">
        <v>199808</v>
      </c>
      <c r="F148" s="3" t="str">
        <f t="shared" si="20"/>
        <v>FA</v>
      </c>
      <c r="G148" s="3" t="str">
        <f t="shared" si="21"/>
        <v>1998-1999</v>
      </c>
      <c r="H148" s="3" t="str">
        <f t="shared" si="22"/>
        <v>kuali.atp.FA1998-1999</v>
      </c>
      <c r="I148" s="3">
        <v>20020312</v>
      </c>
      <c r="J148" s="1" t="str">
        <f t="shared" si="23"/>
        <v/>
      </c>
      <c r="L148" s="3" t="str">
        <f t="shared" si="24"/>
        <v/>
      </c>
      <c r="M148" s="3" t="str">
        <f t="shared" si="25"/>
        <v/>
      </c>
      <c r="N148" s="3" t="str">
        <f t="shared" si="26"/>
        <v/>
      </c>
      <c r="O148" s="3">
        <v>200908</v>
      </c>
      <c r="P148" s="3">
        <v>19910911</v>
      </c>
      <c r="R148" s="3">
        <v>19980514</v>
      </c>
      <c r="S148" s="2">
        <v>3</v>
      </c>
      <c r="T148" s="2">
        <v>6</v>
      </c>
      <c r="U148" s="1" t="s">
        <v>246</v>
      </c>
      <c r="V148" s="27" t="str">
        <f t="shared" si="27"/>
        <v/>
      </c>
      <c r="W148" s="27" t="b">
        <f t="shared" si="28"/>
        <v>1</v>
      </c>
      <c r="X148" s="28" t="str">
        <f t="shared" si="29"/>
        <v>kuali.resultComponent.grade.letter kuali.resultComponent.grade.passFail</v>
      </c>
      <c r="Z148" s="3">
        <v>19920204</v>
      </c>
      <c r="AA148" s="1" t="s">
        <v>507</v>
      </c>
      <c r="AB148" s="1" t="s">
        <v>508</v>
      </c>
      <c r="AC148" s="3">
        <v>19920204</v>
      </c>
      <c r="AD148" s="1" t="s">
        <v>46</v>
      </c>
      <c r="AF148" s="1" t="s">
        <v>47</v>
      </c>
      <c r="AI148" s="1" t="s">
        <v>48</v>
      </c>
      <c r="AJ148" s="1" t="s">
        <v>48</v>
      </c>
      <c r="AN148" s="3">
        <v>1</v>
      </c>
      <c r="AP148" s="3">
        <v>0</v>
      </c>
      <c r="AQ148" s="3">
        <v>0</v>
      </c>
      <c r="AR148" s="3">
        <v>0</v>
      </c>
      <c r="AS148" s="3">
        <v>0</v>
      </c>
      <c r="AU148" s="3">
        <v>20020214</v>
      </c>
      <c r="AV148" s="3">
        <v>0</v>
      </c>
      <c r="AX148" s="3">
        <v>19920204</v>
      </c>
      <c r="AZ148" s="3">
        <v>19920204</v>
      </c>
      <c r="BA148" s="1" t="s">
        <v>437</v>
      </c>
      <c r="BB148" s="14" t="s">
        <v>2718</v>
      </c>
      <c r="BC148" s="17" t="str">
        <f>VLOOKUP(SUBSTITUTE(BB148," ",""),Organizations!$1:$1048576,2,0)</f>
        <v>TBD</v>
      </c>
      <c r="BD148" s="1" t="s">
        <v>51</v>
      </c>
      <c r="BG148" t="s">
        <v>1571</v>
      </c>
    </row>
    <row r="149" spans="1:59" ht="24">
      <c r="A149" s="1" t="s">
        <v>509</v>
      </c>
      <c r="B149" s="1" t="s">
        <v>2145</v>
      </c>
      <c r="C149" s="1" t="s">
        <v>2161</v>
      </c>
      <c r="D149" s="1" t="s">
        <v>2034</v>
      </c>
      <c r="E149" s="3">
        <v>199208</v>
      </c>
      <c r="F149" s="3" t="str">
        <f t="shared" si="20"/>
        <v>FA</v>
      </c>
      <c r="G149" s="3" t="str">
        <f t="shared" si="21"/>
        <v>1992-1993</v>
      </c>
      <c r="H149" s="3" t="str">
        <f t="shared" si="22"/>
        <v>kuali.atp.FA1992-1993</v>
      </c>
      <c r="I149" s="3">
        <v>19920212</v>
      </c>
      <c r="J149" s="1" t="str">
        <f t="shared" si="23"/>
        <v/>
      </c>
      <c r="L149" s="3" t="str">
        <f t="shared" si="24"/>
        <v/>
      </c>
      <c r="M149" s="3" t="str">
        <f t="shared" si="25"/>
        <v/>
      </c>
      <c r="N149" s="3" t="str">
        <f t="shared" si="26"/>
        <v/>
      </c>
      <c r="O149" s="3">
        <v>200908</v>
      </c>
      <c r="P149" s="3">
        <v>19910624</v>
      </c>
      <c r="S149" s="2">
        <v>3</v>
      </c>
      <c r="T149" s="2">
        <v>3</v>
      </c>
      <c r="U149" s="1" t="s">
        <v>43</v>
      </c>
      <c r="V149" s="27" t="b">
        <f t="shared" si="27"/>
        <v>1</v>
      </c>
      <c r="W149" s="27" t="b">
        <f t="shared" si="28"/>
        <v>1</v>
      </c>
      <c r="X149" s="28" t="str">
        <f t="shared" si="29"/>
        <v>kuali.resultComponent.grade.letter kuali.resultComponent.grade.passFail</v>
      </c>
      <c r="Z149" s="3">
        <v>19920131</v>
      </c>
      <c r="AA149" s="1" t="s">
        <v>510</v>
      </c>
      <c r="AB149" s="1" t="s">
        <v>511</v>
      </c>
      <c r="AC149" s="3">
        <v>19920131</v>
      </c>
      <c r="AD149" s="1" t="s">
        <v>46</v>
      </c>
      <c r="AF149" s="1" t="s">
        <v>47</v>
      </c>
      <c r="AI149" s="1" t="s">
        <v>48</v>
      </c>
      <c r="AJ149" s="1" t="s">
        <v>48</v>
      </c>
      <c r="AM149" s="1" t="s">
        <v>66</v>
      </c>
      <c r="AN149" s="3">
        <v>1</v>
      </c>
      <c r="AP149" s="3">
        <v>0</v>
      </c>
      <c r="AQ149" s="3">
        <v>0</v>
      </c>
      <c r="AR149" s="3">
        <v>0</v>
      </c>
      <c r="AS149" s="3">
        <v>0</v>
      </c>
      <c r="AU149" s="3">
        <v>20050329</v>
      </c>
      <c r="AV149" s="3">
        <v>99</v>
      </c>
      <c r="AX149" s="3">
        <v>19920131</v>
      </c>
      <c r="AZ149" s="3">
        <v>19920131</v>
      </c>
      <c r="BA149" s="1" t="s">
        <v>437</v>
      </c>
      <c r="BB149" s="14" t="s">
        <v>2718</v>
      </c>
      <c r="BC149" s="17" t="str">
        <f>VLOOKUP(SUBSTITUTE(BB149," ",""),Organizations!$1:$1048576,2,0)</f>
        <v>TBD</v>
      </c>
      <c r="BD149" s="1" t="s">
        <v>51</v>
      </c>
      <c r="BG149" t="s">
        <v>1698</v>
      </c>
    </row>
    <row r="150" spans="1:59" ht="24">
      <c r="A150" s="1" t="s">
        <v>512</v>
      </c>
      <c r="B150" s="1" t="s">
        <v>2145</v>
      </c>
      <c r="C150" s="1" t="s">
        <v>2101</v>
      </c>
      <c r="D150" s="1" t="s">
        <v>2034</v>
      </c>
      <c r="E150" s="3">
        <v>199208</v>
      </c>
      <c r="F150" s="3" t="str">
        <f t="shared" si="20"/>
        <v>FA</v>
      </c>
      <c r="G150" s="3" t="str">
        <f t="shared" si="21"/>
        <v>1992-1993</v>
      </c>
      <c r="H150" s="3" t="str">
        <f t="shared" si="22"/>
        <v>kuali.atp.FA1992-1993</v>
      </c>
      <c r="I150" s="3">
        <v>19920212</v>
      </c>
      <c r="J150" s="1" t="str">
        <f t="shared" si="23"/>
        <v/>
      </c>
      <c r="L150" s="3" t="str">
        <f t="shared" si="24"/>
        <v/>
      </c>
      <c r="M150" s="3" t="str">
        <f t="shared" si="25"/>
        <v/>
      </c>
      <c r="N150" s="3" t="str">
        <f t="shared" si="26"/>
        <v/>
      </c>
      <c r="O150" s="3">
        <v>200908</v>
      </c>
      <c r="P150" s="3">
        <v>19910624</v>
      </c>
      <c r="S150" s="2">
        <v>3</v>
      </c>
      <c r="T150" s="2">
        <v>3</v>
      </c>
      <c r="U150" s="1" t="s">
        <v>43</v>
      </c>
      <c r="V150" s="27" t="b">
        <f t="shared" si="27"/>
        <v>1</v>
      </c>
      <c r="W150" s="27" t="b">
        <f t="shared" si="28"/>
        <v>1</v>
      </c>
      <c r="X150" s="28" t="str">
        <f t="shared" si="29"/>
        <v>kuali.resultComponent.grade.letter kuali.resultComponent.grade.passFail</v>
      </c>
      <c r="Z150" s="3">
        <v>19920131</v>
      </c>
      <c r="AA150" s="1" t="s">
        <v>513</v>
      </c>
      <c r="AB150" s="1" t="s">
        <v>514</v>
      </c>
      <c r="AC150" s="3">
        <v>19920131</v>
      </c>
      <c r="AD150" s="1" t="s">
        <v>46</v>
      </c>
      <c r="AF150" s="1" t="s">
        <v>47</v>
      </c>
      <c r="AI150" s="1" t="s">
        <v>48</v>
      </c>
      <c r="AJ150" s="1" t="s">
        <v>48</v>
      </c>
      <c r="AM150" s="1" t="s">
        <v>66</v>
      </c>
      <c r="AN150" s="3">
        <v>1</v>
      </c>
      <c r="AP150" s="3">
        <v>0</v>
      </c>
      <c r="AQ150" s="3">
        <v>0</v>
      </c>
      <c r="AR150" s="3">
        <v>0</v>
      </c>
      <c r="AS150" s="3">
        <v>0</v>
      </c>
      <c r="AU150" s="3">
        <v>20050329</v>
      </c>
      <c r="AV150" s="3">
        <v>99</v>
      </c>
      <c r="AX150" s="3">
        <v>19920131</v>
      </c>
      <c r="AZ150" s="3">
        <v>19920131</v>
      </c>
      <c r="BA150" s="1" t="s">
        <v>437</v>
      </c>
      <c r="BB150" s="14" t="s">
        <v>2718</v>
      </c>
      <c r="BC150" s="17" t="str">
        <f>VLOOKUP(SUBSTITUTE(BB150," ",""),Organizations!$1:$1048576,2,0)</f>
        <v>TBD</v>
      </c>
      <c r="BD150" s="1" t="s">
        <v>51</v>
      </c>
      <c r="BG150" t="s">
        <v>1698</v>
      </c>
    </row>
    <row r="151" spans="1:59" ht="24">
      <c r="A151" s="1" t="s">
        <v>515</v>
      </c>
      <c r="B151" s="1" t="s">
        <v>2145</v>
      </c>
      <c r="C151" s="1" t="s">
        <v>2107</v>
      </c>
      <c r="D151" s="1" t="s">
        <v>2034</v>
      </c>
      <c r="E151" s="3">
        <v>199208</v>
      </c>
      <c r="F151" s="3" t="str">
        <f t="shared" si="20"/>
        <v>FA</v>
      </c>
      <c r="G151" s="3" t="str">
        <f t="shared" si="21"/>
        <v>1992-1993</v>
      </c>
      <c r="H151" s="3" t="str">
        <f t="shared" si="22"/>
        <v>kuali.atp.FA1992-1993</v>
      </c>
      <c r="I151" s="3">
        <v>19920131</v>
      </c>
      <c r="J151" s="1" t="str">
        <f t="shared" si="23"/>
        <v/>
      </c>
      <c r="L151" s="3" t="str">
        <f t="shared" si="24"/>
        <v/>
      </c>
      <c r="M151" s="3" t="str">
        <f t="shared" si="25"/>
        <v/>
      </c>
      <c r="N151" s="3" t="str">
        <f t="shared" si="26"/>
        <v/>
      </c>
      <c r="O151" s="3">
        <v>200908</v>
      </c>
      <c r="P151" s="3">
        <v>19910624</v>
      </c>
      <c r="S151" s="2">
        <v>1</v>
      </c>
      <c r="T151" s="2">
        <v>6</v>
      </c>
      <c r="U151" s="1" t="s">
        <v>43</v>
      </c>
      <c r="V151" s="27" t="b">
        <f t="shared" si="27"/>
        <v>1</v>
      </c>
      <c r="W151" s="27" t="b">
        <f t="shared" si="28"/>
        <v>1</v>
      </c>
      <c r="X151" s="28" t="str">
        <f t="shared" si="29"/>
        <v>kuali.resultComponent.grade.letter kuali.resultComponent.grade.passFail</v>
      </c>
      <c r="Z151" s="3">
        <v>19920131</v>
      </c>
      <c r="AA151" s="1" t="s">
        <v>516</v>
      </c>
      <c r="AB151" s="1" t="s">
        <v>517</v>
      </c>
      <c r="AC151" s="3">
        <v>19920131</v>
      </c>
      <c r="AD151" s="1" t="s">
        <v>46</v>
      </c>
      <c r="AF151" s="1" t="s">
        <v>47</v>
      </c>
      <c r="AI151" s="1" t="s">
        <v>48</v>
      </c>
      <c r="AJ151" s="1" t="s">
        <v>48</v>
      </c>
      <c r="AM151" s="1" t="s">
        <v>66</v>
      </c>
      <c r="AN151" s="3">
        <v>1</v>
      </c>
      <c r="AP151" s="3">
        <v>0</v>
      </c>
      <c r="AQ151" s="3">
        <v>0</v>
      </c>
      <c r="AR151" s="3">
        <v>0</v>
      </c>
      <c r="AS151" s="3">
        <v>0</v>
      </c>
      <c r="AU151" s="3">
        <v>20060331</v>
      </c>
      <c r="AV151" s="3">
        <v>99</v>
      </c>
      <c r="AX151" s="3">
        <v>19920131</v>
      </c>
      <c r="AZ151" s="3">
        <v>19920131</v>
      </c>
      <c r="BA151" s="1" t="s">
        <v>437</v>
      </c>
      <c r="BB151" s="14" t="s">
        <v>2718</v>
      </c>
      <c r="BC151" s="17" t="str">
        <f>VLOOKUP(SUBSTITUTE(BB151," ",""),Organizations!$1:$1048576,2,0)</f>
        <v>TBD</v>
      </c>
      <c r="BD151" s="1" t="s">
        <v>51</v>
      </c>
      <c r="BG151" t="s">
        <v>1699</v>
      </c>
    </row>
    <row r="152" spans="1:59" ht="24">
      <c r="A152" s="1" t="s">
        <v>518</v>
      </c>
      <c r="B152" s="1" t="s">
        <v>2145</v>
      </c>
      <c r="C152" s="1" t="s">
        <v>2108</v>
      </c>
      <c r="D152" s="1" t="s">
        <v>2034</v>
      </c>
      <c r="E152" s="3">
        <v>199208</v>
      </c>
      <c r="F152" s="3" t="str">
        <f t="shared" si="20"/>
        <v>FA</v>
      </c>
      <c r="G152" s="3" t="str">
        <f t="shared" si="21"/>
        <v>1992-1993</v>
      </c>
      <c r="H152" s="3" t="str">
        <f t="shared" si="22"/>
        <v>kuali.atp.FA1992-1993</v>
      </c>
      <c r="I152" s="3">
        <v>20061115</v>
      </c>
      <c r="J152" s="1" t="str">
        <f t="shared" si="23"/>
        <v/>
      </c>
      <c r="L152" s="3" t="str">
        <f t="shared" si="24"/>
        <v/>
      </c>
      <c r="M152" s="3" t="str">
        <f t="shared" si="25"/>
        <v/>
      </c>
      <c r="N152" s="3" t="str">
        <f t="shared" si="26"/>
        <v/>
      </c>
      <c r="O152" s="3">
        <v>200908</v>
      </c>
      <c r="P152" s="3">
        <v>19910624</v>
      </c>
      <c r="S152" s="2">
        <v>1</v>
      </c>
      <c r="T152" s="2">
        <v>3</v>
      </c>
      <c r="U152" s="1" t="s">
        <v>43</v>
      </c>
      <c r="V152" s="27" t="b">
        <f t="shared" si="27"/>
        <v>1</v>
      </c>
      <c r="W152" s="27" t="b">
        <f t="shared" si="28"/>
        <v>1</v>
      </c>
      <c r="X152" s="28" t="str">
        <f t="shared" si="29"/>
        <v>kuali.resultComponent.grade.letter kuali.resultComponent.grade.passFail</v>
      </c>
      <c r="Z152" s="3">
        <v>19920131</v>
      </c>
      <c r="AA152" s="1" t="s">
        <v>519</v>
      </c>
      <c r="AB152" s="1" t="s">
        <v>520</v>
      </c>
      <c r="AC152" s="3">
        <v>19920131</v>
      </c>
      <c r="AD152" s="1" t="s">
        <v>46</v>
      </c>
      <c r="AF152" s="1" t="s">
        <v>47</v>
      </c>
      <c r="AI152" s="1" t="s">
        <v>48</v>
      </c>
      <c r="AJ152" s="1" t="s">
        <v>48</v>
      </c>
      <c r="AM152" s="1" t="s">
        <v>66</v>
      </c>
      <c r="AN152" s="3">
        <v>1</v>
      </c>
      <c r="AP152" s="3">
        <v>0</v>
      </c>
      <c r="AQ152" s="3">
        <v>0</v>
      </c>
      <c r="AR152" s="3">
        <v>0</v>
      </c>
      <c r="AS152" s="3">
        <v>0</v>
      </c>
      <c r="AU152" s="3">
        <v>20060331</v>
      </c>
      <c r="AV152" s="3">
        <v>6</v>
      </c>
      <c r="AX152" s="3">
        <v>19920131</v>
      </c>
      <c r="AZ152" s="3">
        <v>19920131</v>
      </c>
      <c r="BA152" s="1" t="s">
        <v>437</v>
      </c>
      <c r="BB152" s="14" t="s">
        <v>2718</v>
      </c>
      <c r="BC152" s="17" t="str">
        <f>VLOOKUP(SUBSTITUTE(BB152," ",""),Organizations!$1:$1048576,2,0)</f>
        <v>TBD</v>
      </c>
      <c r="BD152" s="1" t="s">
        <v>51</v>
      </c>
      <c r="BG152" t="s">
        <v>1700</v>
      </c>
    </row>
    <row r="153" spans="1:59" ht="24">
      <c r="A153" s="1" t="s">
        <v>521</v>
      </c>
      <c r="B153" s="1" t="s">
        <v>2145</v>
      </c>
      <c r="C153" s="1" t="s">
        <v>2162</v>
      </c>
      <c r="D153" s="1" t="s">
        <v>2034</v>
      </c>
      <c r="E153" s="3">
        <v>199501</v>
      </c>
      <c r="F153" s="3" t="str">
        <f t="shared" si="20"/>
        <v>SP</v>
      </c>
      <c r="G153" s="3" t="str">
        <f t="shared" si="21"/>
        <v>1994-1995</v>
      </c>
      <c r="H153" s="3" t="str">
        <f t="shared" si="22"/>
        <v>kuali.atp.SP1994-1995</v>
      </c>
      <c r="I153" s="3">
        <v>19950111</v>
      </c>
      <c r="J153" s="1" t="str">
        <f t="shared" si="23"/>
        <v/>
      </c>
      <c r="L153" s="3" t="str">
        <f t="shared" si="24"/>
        <v/>
      </c>
      <c r="M153" s="3" t="str">
        <f t="shared" si="25"/>
        <v/>
      </c>
      <c r="N153" s="3" t="str">
        <f t="shared" si="26"/>
        <v/>
      </c>
      <c r="O153" s="3">
        <v>200901</v>
      </c>
      <c r="P153" s="3">
        <v>19910624</v>
      </c>
      <c r="R153" s="3">
        <v>19941111</v>
      </c>
      <c r="S153" s="2">
        <v>3</v>
      </c>
      <c r="T153" s="2">
        <v>3</v>
      </c>
      <c r="U153" s="1" t="s">
        <v>43</v>
      </c>
      <c r="V153" s="27" t="b">
        <f t="shared" si="27"/>
        <v>1</v>
      </c>
      <c r="W153" s="27" t="b">
        <f t="shared" si="28"/>
        <v>1</v>
      </c>
      <c r="X153" s="28" t="str">
        <f t="shared" si="29"/>
        <v>kuali.resultComponent.grade.letter kuali.resultComponent.grade.passFail</v>
      </c>
      <c r="Z153" s="3">
        <v>19920131</v>
      </c>
      <c r="AA153" s="1" t="s">
        <v>522</v>
      </c>
      <c r="AB153" s="1" t="s">
        <v>523</v>
      </c>
      <c r="AC153" s="3">
        <v>19920131</v>
      </c>
      <c r="AD153" s="1" t="s">
        <v>115</v>
      </c>
      <c r="AF153" s="1" t="s">
        <v>47</v>
      </c>
      <c r="AI153" s="1" t="s">
        <v>48</v>
      </c>
      <c r="AJ153" s="1" t="s">
        <v>48</v>
      </c>
      <c r="AN153" s="3">
        <v>1</v>
      </c>
      <c r="AP153" s="3">
        <v>0</v>
      </c>
      <c r="AQ153" s="3">
        <v>0</v>
      </c>
      <c r="AR153" s="3">
        <v>0</v>
      </c>
      <c r="AS153" s="3">
        <v>0</v>
      </c>
      <c r="AU153" s="3">
        <v>20050329</v>
      </c>
      <c r="AV153" s="3">
        <v>0</v>
      </c>
      <c r="AX153" s="3">
        <v>19920131</v>
      </c>
      <c r="AZ153" s="3">
        <v>19920131</v>
      </c>
      <c r="BA153" s="1" t="s">
        <v>437</v>
      </c>
      <c r="BB153" s="14" t="s">
        <v>2718</v>
      </c>
      <c r="BC153" s="17" t="str">
        <f>VLOOKUP(SUBSTITUTE(BB153," ",""),Organizations!$1:$1048576,2,0)</f>
        <v>TBD</v>
      </c>
      <c r="BD153" s="1" t="s">
        <v>51</v>
      </c>
      <c r="BG153" t="s">
        <v>1701</v>
      </c>
    </row>
    <row r="154" spans="1:59" ht="24">
      <c r="A154" s="1" t="s">
        <v>524</v>
      </c>
      <c r="B154" s="1" t="s">
        <v>2145</v>
      </c>
      <c r="C154" s="1" t="s">
        <v>2163</v>
      </c>
      <c r="D154" s="1" t="s">
        <v>2034</v>
      </c>
      <c r="E154" s="3">
        <v>199501</v>
      </c>
      <c r="F154" s="3" t="str">
        <f t="shared" si="20"/>
        <v>SP</v>
      </c>
      <c r="G154" s="3" t="str">
        <f t="shared" si="21"/>
        <v>1994-1995</v>
      </c>
      <c r="H154" s="3" t="str">
        <f t="shared" si="22"/>
        <v>kuali.atp.SP1994-1995</v>
      </c>
      <c r="I154" s="3">
        <v>19950111</v>
      </c>
      <c r="J154" s="1" t="str">
        <f t="shared" si="23"/>
        <v/>
      </c>
      <c r="L154" s="3" t="str">
        <f t="shared" si="24"/>
        <v/>
      </c>
      <c r="M154" s="3" t="str">
        <f t="shared" si="25"/>
        <v/>
      </c>
      <c r="N154" s="3" t="str">
        <f t="shared" si="26"/>
        <v/>
      </c>
      <c r="O154" s="3">
        <v>200908</v>
      </c>
      <c r="P154" s="3">
        <v>19910624</v>
      </c>
      <c r="R154" s="3">
        <v>19941111</v>
      </c>
      <c r="S154" s="2">
        <v>3</v>
      </c>
      <c r="T154" s="2">
        <v>3</v>
      </c>
      <c r="U154" s="1" t="s">
        <v>43</v>
      </c>
      <c r="V154" s="27" t="b">
        <f t="shared" si="27"/>
        <v>1</v>
      </c>
      <c r="W154" s="27" t="b">
        <f t="shared" si="28"/>
        <v>1</v>
      </c>
      <c r="X154" s="28" t="str">
        <f t="shared" si="29"/>
        <v>kuali.resultComponent.grade.letter kuali.resultComponent.grade.passFail</v>
      </c>
      <c r="Z154" s="3">
        <v>19920131</v>
      </c>
      <c r="AA154" s="1" t="s">
        <v>525</v>
      </c>
      <c r="AB154" s="1" t="s">
        <v>526</v>
      </c>
      <c r="AC154" s="3">
        <v>19920131</v>
      </c>
      <c r="AD154" s="1" t="s">
        <v>115</v>
      </c>
      <c r="AF154" s="1" t="s">
        <v>47</v>
      </c>
      <c r="AI154" s="1" t="s">
        <v>48</v>
      </c>
      <c r="AJ154" s="1" t="s">
        <v>48</v>
      </c>
      <c r="AN154" s="3">
        <v>1</v>
      </c>
      <c r="AP154" s="3">
        <v>0</v>
      </c>
      <c r="AQ154" s="3">
        <v>0</v>
      </c>
      <c r="AR154" s="3">
        <v>0</v>
      </c>
      <c r="AS154" s="3">
        <v>0</v>
      </c>
      <c r="AU154" s="3">
        <v>20070312</v>
      </c>
      <c r="AV154" s="3">
        <v>0</v>
      </c>
      <c r="AX154" s="3">
        <v>19920131</v>
      </c>
      <c r="AZ154" s="3">
        <v>19920131</v>
      </c>
      <c r="BA154" s="1" t="s">
        <v>437</v>
      </c>
      <c r="BB154" s="14" t="s">
        <v>2718</v>
      </c>
      <c r="BC154" s="17" t="str">
        <f>VLOOKUP(SUBSTITUTE(BB154," ",""),Organizations!$1:$1048576,2,0)</f>
        <v>TBD</v>
      </c>
      <c r="BD154" s="1" t="s">
        <v>51</v>
      </c>
      <c r="BG154" t="s">
        <v>1702</v>
      </c>
    </row>
    <row r="155" spans="1:59" ht="24">
      <c r="A155" s="1" t="s">
        <v>527</v>
      </c>
      <c r="B155" s="1" t="s">
        <v>2145</v>
      </c>
      <c r="C155" s="1" t="s">
        <v>2164</v>
      </c>
      <c r="D155" s="1" t="s">
        <v>2034</v>
      </c>
      <c r="E155" s="3">
        <v>199501</v>
      </c>
      <c r="F155" s="3" t="str">
        <f t="shared" si="20"/>
        <v>SP</v>
      </c>
      <c r="G155" s="3" t="str">
        <f t="shared" si="21"/>
        <v>1994-1995</v>
      </c>
      <c r="H155" s="3" t="str">
        <f t="shared" si="22"/>
        <v>kuali.atp.SP1994-1995</v>
      </c>
      <c r="I155" s="3">
        <v>19950111</v>
      </c>
      <c r="J155" s="1" t="str">
        <f t="shared" si="23"/>
        <v/>
      </c>
      <c r="L155" s="3" t="str">
        <f t="shared" si="24"/>
        <v/>
      </c>
      <c r="M155" s="3" t="str">
        <f t="shared" si="25"/>
        <v/>
      </c>
      <c r="N155" s="3" t="str">
        <f t="shared" si="26"/>
        <v/>
      </c>
      <c r="O155" s="3">
        <v>200901</v>
      </c>
      <c r="P155" s="3">
        <v>19910624</v>
      </c>
      <c r="R155" s="3">
        <v>19941111</v>
      </c>
      <c r="S155" s="2">
        <v>3</v>
      </c>
      <c r="T155" s="2">
        <v>3</v>
      </c>
      <c r="U155" s="1" t="s">
        <v>43</v>
      </c>
      <c r="V155" s="27" t="b">
        <f t="shared" si="27"/>
        <v>1</v>
      </c>
      <c r="W155" s="27" t="b">
        <f t="shared" si="28"/>
        <v>1</v>
      </c>
      <c r="X155" s="28" t="str">
        <f t="shared" si="29"/>
        <v>kuali.resultComponent.grade.letter kuali.resultComponent.grade.passFail</v>
      </c>
      <c r="Z155" s="3">
        <v>19920131</v>
      </c>
      <c r="AA155" s="1" t="s">
        <v>528</v>
      </c>
      <c r="AB155" s="1" t="s">
        <v>529</v>
      </c>
      <c r="AC155" s="3">
        <v>19920131</v>
      </c>
      <c r="AD155" s="1" t="s">
        <v>115</v>
      </c>
      <c r="AF155" s="1" t="s">
        <v>47</v>
      </c>
      <c r="AI155" s="1" t="s">
        <v>48</v>
      </c>
      <c r="AJ155" s="1" t="s">
        <v>48</v>
      </c>
      <c r="AN155" s="3">
        <v>1</v>
      </c>
      <c r="AP155" s="3">
        <v>0</v>
      </c>
      <c r="AQ155" s="3">
        <v>0</v>
      </c>
      <c r="AR155" s="3">
        <v>0</v>
      </c>
      <c r="AS155" s="3">
        <v>0</v>
      </c>
      <c r="AU155" s="3">
        <v>20070312</v>
      </c>
      <c r="AV155" s="3">
        <v>0</v>
      </c>
      <c r="AX155" s="3">
        <v>19920131</v>
      </c>
      <c r="AZ155" s="3">
        <v>19920131</v>
      </c>
      <c r="BA155" s="1" t="s">
        <v>437</v>
      </c>
      <c r="BB155" s="14" t="s">
        <v>2718</v>
      </c>
      <c r="BC155" s="17" t="str">
        <f>VLOOKUP(SUBSTITUTE(BB155," ",""),Organizations!$1:$1048576,2,0)</f>
        <v>TBD</v>
      </c>
      <c r="BD155" s="1" t="s">
        <v>51</v>
      </c>
      <c r="BG155" t="s">
        <v>1703</v>
      </c>
    </row>
    <row r="156" spans="1:59" ht="24">
      <c r="A156" s="1" t="s">
        <v>530</v>
      </c>
      <c r="B156" s="1" t="s">
        <v>2145</v>
      </c>
      <c r="C156" s="1" t="s">
        <v>2130</v>
      </c>
      <c r="D156" s="1" t="s">
        <v>2034</v>
      </c>
      <c r="E156" s="3">
        <v>199501</v>
      </c>
      <c r="F156" s="3" t="str">
        <f t="shared" si="20"/>
        <v>SP</v>
      </c>
      <c r="G156" s="3" t="str">
        <f t="shared" si="21"/>
        <v>1994-1995</v>
      </c>
      <c r="H156" s="3" t="str">
        <f t="shared" si="22"/>
        <v>kuali.atp.SP1994-1995</v>
      </c>
      <c r="I156" s="3">
        <v>20050817</v>
      </c>
      <c r="J156" s="1" t="str">
        <f t="shared" si="23"/>
        <v/>
      </c>
      <c r="L156" s="3" t="str">
        <f t="shared" si="24"/>
        <v/>
      </c>
      <c r="M156" s="3" t="str">
        <f t="shared" si="25"/>
        <v/>
      </c>
      <c r="N156" s="3" t="str">
        <f t="shared" si="26"/>
        <v/>
      </c>
      <c r="O156" s="3">
        <v>200908</v>
      </c>
      <c r="P156" s="3">
        <v>19910624</v>
      </c>
      <c r="R156" s="3">
        <v>19941111</v>
      </c>
      <c r="S156" s="2">
        <v>3</v>
      </c>
      <c r="T156" s="2">
        <v>3</v>
      </c>
      <c r="U156" s="1" t="s">
        <v>43</v>
      </c>
      <c r="V156" s="27" t="b">
        <f t="shared" si="27"/>
        <v>1</v>
      </c>
      <c r="W156" s="27" t="b">
        <f t="shared" si="28"/>
        <v>1</v>
      </c>
      <c r="X156" s="28" t="str">
        <f t="shared" si="29"/>
        <v>kuali.resultComponent.grade.letter kuali.resultComponent.grade.passFail</v>
      </c>
      <c r="Z156" s="3">
        <v>19920131</v>
      </c>
      <c r="AA156" s="1" t="s">
        <v>531</v>
      </c>
      <c r="AB156" s="1" t="s">
        <v>532</v>
      </c>
      <c r="AC156" s="3">
        <v>20050817</v>
      </c>
      <c r="AD156" s="1" t="s">
        <v>115</v>
      </c>
      <c r="AF156" s="1" t="s">
        <v>47</v>
      </c>
      <c r="AI156" s="1" t="s">
        <v>48</v>
      </c>
      <c r="AJ156" s="1" t="s">
        <v>48</v>
      </c>
      <c r="AN156" s="3">
        <v>1</v>
      </c>
      <c r="AP156" s="3">
        <v>0</v>
      </c>
      <c r="AQ156" s="3">
        <v>0</v>
      </c>
      <c r="AR156" s="3">
        <v>0</v>
      </c>
      <c r="AS156" s="3">
        <v>0</v>
      </c>
      <c r="AU156" s="3">
        <v>20050329</v>
      </c>
      <c r="AV156" s="3">
        <v>0</v>
      </c>
      <c r="AX156" s="3">
        <v>19920131</v>
      </c>
      <c r="AZ156" s="3">
        <v>19920131</v>
      </c>
      <c r="BA156" s="1" t="s">
        <v>437</v>
      </c>
      <c r="BB156" s="14" t="s">
        <v>2718</v>
      </c>
      <c r="BC156" s="17" t="str">
        <f>VLOOKUP(SUBSTITUTE(BB156," ",""),Organizations!$1:$1048576,2,0)</f>
        <v>TBD</v>
      </c>
      <c r="BD156" s="1" t="s">
        <v>51</v>
      </c>
      <c r="BG156" t="s">
        <v>1704</v>
      </c>
    </row>
    <row r="157" spans="1:59" ht="24">
      <c r="A157" s="1" t="s">
        <v>533</v>
      </c>
      <c r="B157" s="1" t="s">
        <v>2145</v>
      </c>
      <c r="C157" s="1" t="s">
        <v>2165</v>
      </c>
      <c r="D157" s="1" t="s">
        <v>2034</v>
      </c>
      <c r="E157" s="3">
        <v>199501</v>
      </c>
      <c r="F157" s="3" t="str">
        <f t="shared" si="20"/>
        <v>SP</v>
      </c>
      <c r="G157" s="3" t="str">
        <f t="shared" si="21"/>
        <v>1994-1995</v>
      </c>
      <c r="H157" s="3" t="str">
        <f t="shared" si="22"/>
        <v>kuali.atp.SP1994-1995</v>
      </c>
      <c r="I157" s="3">
        <v>20050817</v>
      </c>
      <c r="J157" s="1" t="str">
        <f t="shared" si="23"/>
        <v/>
      </c>
      <c r="L157" s="3" t="str">
        <f t="shared" si="24"/>
        <v/>
      </c>
      <c r="M157" s="3" t="str">
        <f t="shared" si="25"/>
        <v/>
      </c>
      <c r="N157" s="3" t="str">
        <f t="shared" si="26"/>
        <v/>
      </c>
      <c r="O157" s="3">
        <v>200908</v>
      </c>
      <c r="P157" s="3">
        <v>19910624</v>
      </c>
      <c r="R157" s="3">
        <v>19941111</v>
      </c>
      <c r="S157" s="2">
        <v>3</v>
      </c>
      <c r="T157" s="2">
        <v>3</v>
      </c>
      <c r="U157" s="1" t="s">
        <v>43</v>
      </c>
      <c r="V157" s="27" t="b">
        <f t="shared" si="27"/>
        <v>1</v>
      </c>
      <c r="W157" s="27" t="b">
        <f t="shared" si="28"/>
        <v>1</v>
      </c>
      <c r="X157" s="28" t="str">
        <f t="shared" si="29"/>
        <v>kuali.resultComponent.grade.letter kuali.resultComponent.grade.passFail</v>
      </c>
      <c r="Z157" s="3">
        <v>19920131</v>
      </c>
      <c r="AA157" s="1" t="s">
        <v>534</v>
      </c>
      <c r="AB157" s="1" t="s">
        <v>535</v>
      </c>
      <c r="AC157" s="3">
        <v>20050817</v>
      </c>
      <c r="AD157" s="1" t="s">
        <v>115</v>
      </c>
      <c r="AF157" s="1" t="s">
        <v>47</v>
      </c>
      <c r="AI157" s="1" t="s">
        <v>48</v>
      </c>
      <c r="AJ157" s="1" t="s">
        <v>48</v>
      </c>
      <c r="AN157" s="3">
        <v>1</v>
      </c>
      <c r="AP157" s="3">
        <v>0</v>
      </c>
      <c r="AQ157" s="3">
        <v>0</v>
      </c>
      <c r="AR157" s="3">
        <v>0</v>
      </c>
      <c r="AS157" s="3">
        <v>0</v>
      </c>
      <c r="AU157" s="3">
        <v>20050329</v>
      </c>
      <c r="AV157" s="3">
        <v>0</v>
      </c>
      <c r="AX157" s="3">
        <v>19920131</v>
      </c>
      <c r="AZ157" s="3">
        <v>19920131</v>
      </c>
      <c r="BA157" s="1" t="s">
        <v>437</v>
      </c>
      <c r="BB157" s="14" t="s">
        <v>2718</v>
      </c>
      <c r="BC157" s="17" t="str">
        <f>VLOOKUP(SUBSTITUTE(BB157," ",""),Organizations!$1:$1048576,2,0)</f>
        <v>TBD</v>
      </c>
      <c r="BD157" s="1" t="s">
        <v>51</v>
      </c>
      <c r="BG157" t="s">
        <v>1705</v>
      </c>
    </row>
    <row r="158" spans="1:59" ht="24">
      <c r="A158" s="1" t="s">
        <v>536</v>
      </c>
      <c r="B158" s="1" t="s">
        <v>2145</v>
      </c>
      <c r="C158" s="1" t="s">
        <v>2131</v>
      </c>
      <c r="D158" s="1" t="s">
        <v>2034</v>
      </c>
      <c r="E158" s="3">
        <v>199501</v>
      </c>
      <c r="F158" s="3" t="str">
        <f t="shared" si="20"/>
        <v>SP</v>
      </c>
      <c r="G158" s="3" t="str">
        <f t="shared" si="21"/>
        <v>1994-1995</v>
      </c>
      <c r="H158" s="3" t="str">
        <f t="shared" si="22"/>
        <v>kuali.atp.SP1994-1995</v>
      </c>
      <c r="I158" s="3">
        <v>19950111</v>
      </c>
      <c r="J158" s="1" t="str">
        <f t="shared" si="23"/>
        <v/>
      </c>
      <c r="L158" s="3" t="str">
        <f t="shared" si="24"/>
        <v/>
      </c>
      <c r="M158" s="3" t="str">
        <f t="shared" si="25"/>
        <v/>
      </c>
      <c r="N158" s="3" t="str">
        <f t="shared" si="26"/>
        <v/>
      </c>
      <c r="O158" s="3">
        <v>200901</v>
      </c>
      <c r="P158" s="3">
        <v>19910624</v>
      </c>
      <c r="R158" s="3">
        <v>19941111</v>
      </c>
      <c r="S158" s="2">
        <v>3</v>
      </c>
      <c r="T158" s="2">
        <v>3</v>
      </c>
      <c r="U158" s="1" t="s">
        <v>43</v>
      </c>
      <c r="V158" s="27" t="b">
        <f t="shared" si="27"/>
        <v>1</v>
      </c>
      <c r="W158" s="27" t="b">
        <f t="shared" si="28"/>
        <v>1</v>
      </c>
      <c r="X158" s="28" t="str">
        <f t="shared" si="29"/>
        <v>kuali.resultComponent.grade.letter kuali.resultComponent.grade.passFail</v>
      </c>
      <c r="Z158" s="3">
        <v>19920131</v>
      </c>
      <c r="AA158" s="1" t="s">
        <v>537</v>
      </c>
      <c r="AB158" s="1" t="s">
        <v>538</v>
      </c>
      <c r="AC158" s="3">
        <v>19920131</v>
      </c>
      <c r="AD158" s="1" t="s">
        <v>115</v>
      </c>
      <c r="AF158" s="1" t="s">
        <v>47</v>
      </c>
      <c r="AI158" s="1" t="s">
        <v>48</v>
      </c>
      <c r="AJ158" s="1" t="s">
        <v>48</v>
      </c>
      <c r="AN158" s="3">
        <v>1</v>
      </c>
      <c r="AP158" s="3">
        <v>0</v>
      </c>
      <c r="AQ158" s="3">
        <v>0</v>
      </c>
      <c r="AR158" s="3">
        <v>0</v>
      </c>
      <c r="AS158" s="3">
        <v>0</v>
      </c>
      <c r="AU158" s="3">
        <v>20090511</v>
      </c>
      <c r="AV158" s="3">
        <v>0</v>
      </c>
      <c r="AX158" s="3">
        <v>19920131</v>
      </c>
      <c r="AZ158" s="3">
        <v>19920131</v>
      </c>
      <c r="BA158" s="1" t="s">
        <v>437</v>
      </c>
      <c r="BB158" s="14" t="s">
        <v>2718</v>
      </c>
      <c r="BC158" s="17" t="str">
        <f>VLOOKUP(SUBSTITUTE(BB158," ",""),Organizations!$1:$1048576,2,0)</f>
        <v>TBD</v>
      </c>
      <c r="BD158" s="1" t="s">
        <v>51</v>
      </c>
      <c r="BG158" t="s">
        <v>1706</v>
      </c>
    </row>
    <row r="159" spans="1:59" ht="24">
      <c r="A159" s="1" t="s">
        <v>539</v>
      </c>
      <c r="B159" s="1" t="s">
        <v>2145</v>
      </c>
      <c r="C159" s="1" t="s">
        <v>2132</v>
      </c>
      <c r="D159" s="1" t="s">
        <v>2034</v>
      </c>
      <c r="E159" s="3">
        <v>199501</v>
      </c>
      <c r="F159" s="3" t="str">
        <f t="shared" si="20"/>
        <v>SP</v>
      </c>
      <c r="G159" s="3" t="str">
        <f t="shared" si="21"/>
        <v>1994-1995</v>
      </c>
      <c r="H159" s="3" t="str">
        <f t="shared" si="22"/>
        <v>kuali.atp.SP1994-1995</v>
      </c>
      <c r="I159" s="3">
        <v>20050810</v>
      </c>
      <c r="J159" s="1" t="str">
        <f t="shared" si="23"/>
        <v/>
      </c>
      <c r="L159" s="3" t="str">
        <f t="shared" si="24"/>
        <v/>
      </c>
      <c r="M159" s="3" t="str">
        <f t="shared" si="25"/>
        <v/>
      </c>
      <c r="N159" s="3" t="str">
        <f t="shared" si="26"/>
        <v/>
      </c>
      <c r="O159" s="3">
        <v>200908</v>
      </c>
      <c r="P159" s="3">
        <v>19910624</v>
      </c>
      <c r="R159" s="3">
        <v>19941111</v>
      </c>
      <c r="S159" s="2">
        <v>3</v>
      </c>
      <c r="T159" s="2">
        <v>3</v>
      </c>
      <c r="U159" s="1" t="s">
        <v>43</v>
      </c>
      <c r="V159" s="27" t="b">
        <f t="shared" si="27"/>
        <v>1</v>
      </c>
      <c r="W159" s="27" t="b">
        <f t="shared" si="28"/>
        <v>1</v>
      </c>
      <c r="X159" s="28" t="str">
        <f t="shared" si="29"/>
        <v>kuali.resultComponent.grade.letter kuali.resultComponent.grade.passFail</v>
      </c>
      <c r="Z159" s="3">
        <v>19920131</v>
      </c>
      <c r="AA159" s="1" t="s">
        <v>540</v>
      </c>
      <c r="AB159" s="1" t="s">
        <v>541</v>
      </c>
      <c r="AC159" s="3">
        <v>20050810</v>
      </c>
      <c r="AD159" s="1" t="s">
        <v>115</v>
      </c>
      <c r="AF159" s="1" t="s">
        <v>47</v>
      </c>
      <c r="AI159" s="1" t="s">
        <v>48</v>
      </c>
      <c r="AJ159" s="1" t="s">
        <v>48</v>
      </c>
      <c r="AN159" s="3">
        <v>1</v>
      </c>
      <c r="AP159" s="3">
        <v>0</v>
      </c>
      <c r="AQ159" s="3">
        <v>0</v>
      </c>
      <c r="AR159" s="3">
        <v>0</v>
      </c>
      <c r="AS159" s="3">
        <v>0</v>
      </c>
      <c r="AU159" s="3">
        <v>20090511</v>
      </c>
      <c r="AV159" s="3">
        <v>0</v>
      </c>
      <c r="AX159" s="3">
        <v>19920131</v>
      </c>
      <c r="AZ159" s="3">
        <v>19920131</v>
      </c>
      <c r="BA159" s="1" t="s">
        <v>437</v>
      </c>
      <c r="BB159" s="14" t="s">
        <v>2718</v>
      </c>
      <c r="BC159" s="17" t="str">
        <f>VLOOKUP(SUBSTITUTE(BB159," ",""),Organizations!$1:$1048576,2,0)</f>
        <v>TBD</v>
      </c>
      <c r="BD159" s="1" t="s">
        <v>51</v>
      </c>
      <c r="BG159" t="s">
        <v>1707</v>
      </c>
    </row>
    <row r="160" spans="1:59" ht="24">
      <c r="A160" s="1" t="s">
        <v>542</v>
      </c>
      <c r="B160" s="1" t="s">
        <v>2145</v>
      </c>
      <c r="C160" s="1" t="s">
        <v>2166</v>
      </c>
      <c r="D160" s="1" t="s">
        <v>2034</v>
      </c>
      <c r="E160" s="3">
        <v>199501</v>
      </c>
      <c r="F160" s="3" t="str">
        <f t="shared" si="20"/>
        <v>SP</v>
      </c>
      <c r="G160" s="3" t="str">
        <f t="shared" si="21"/>
        <v>1994-1995</v>
      </c>
      <c r="H160" s="3" t="str">
        <f t="shared" si="22"/>
        <v>kuali.atp.SP1994-1995</v>
      </c>
      <c r="I160" s="3">
        <v>19950111</v>
      </c>
      <c r="J160" s="1" t="str">
        <f t="shared" si="23"/>
        <v/>
      </c>
      <c r="L160" s="3" t="str">
        <f t="shared" si="24"/>
        <v/>
      </c>
      <c r="M160" s="3" t="str">
        <f t="shared" si="25"/>
        <v/>
      </c>
      <c r="N160" s="3" t="str">
        <f t="shared" si="26"/>
        <v/>
      </c>
      <c r="P160" s="3">
        <v>19910624</v>
      </c>
      <c r="R160" s="3">
        <v>19941111</v>
      </c>
      <c r="S160" s="2">
        <v>3</v>
      </c>
      <c r="T160" s="2">
        <v>3</v>
      </c>
      <c r="U160" s="1" t="s">
        <v>43</v>
      </c>
      <c r="V160" s="27" t="b">
        <f t="shared" si="27"/>
        <v>1</v>
      </c>
      <c r="W160" s="27" t="b">
        <f t="shared" si="28"/>
        <v>1</v>
      </c>
      <c r="X160" s="28" t="str">
        <f t="shared" si="29"/>
        <v>kuali.resultComponent.grade.letter kuali.resultComponent.grade.passFail</v>
      </c>
      <c r="Z160" s="3">
        <v>19920131</v>
      </c>
      <c r="AA160" s="1" t="s">
        <v>543</v>
      </c>
      <c r="AB160" s="1" t="s">
        <v>544</v>
      </c>
      <c r="AC160" s="3">
        <v>19920131</v>
      </c>
      <c r="AD160" s="1" t="s">
        <v>115</v>
      </c>
      <c r="AF160" s="1" t="s">
        <v>47</v>
      </c>
      <c r="AI160" s="1" t="s">
        <v>48</v>
      </c>
      <c r="AJ160" s="1" t="s">
        <v>48</v>
      </c>
      <c r="AN160" s="3">
        <v>1</v>
      </c>
      <c r="AP160" s="3">
        <v>0</v>
      </c>
      <c r="AQ160" s="3">
        <v>0</v>
      </c>
      <c r="AR160" s="3">
        <v>0</v>
      </c>
      <c r="AS160" s="3">
        <v>0</v>
      </c>
      <c r="AU160" s="3">
        <v>20090511</v>
      </c>
      <c r="AV160" s="3">
        <v>0</v>
      </c>
      <c r="AX160" s="3">
        <v>19920131</v>
      </c>
      <c r="AZ160" s="3">
        <v>19920131</v>
      </c>
      <c r="BA160" s="1" t="s">
        <v>437</v>
      </c>
      <c r="BB160" s="14" t="s">
        <v>2718</v>
      </c>
      <c r="BC160" s="17" t="str">
        <f>VLOOKUP(SUBSTITUTE(BB160," ",""),Organizations!$1:$1048576,2,0)</f>
        <v>TBD</v>
      </c>
      <c r="BD160" s="1" t="s">
        <v>51</v>
      </c>
      <c r="BG160" t="s">
        <v>1708</v>
      </c>
    </row>
    <row r="161" spans="1:59" ht="24">
      <c r="A161" s="1" t="s">
        <v>545</v>
      </c>
      <c r="B161" s="1" t="s">
        <v>2145</v>
      </c>
      <c r="C161" s="1" t="s">
        <v>2167</v>
      </c>
      <c r="D161" s="1" t="s">
        <v>2034</v>
      </c>
      <c r="E161" s="3">
        <v>199208</v>
      </c>
      <c r="F161" s="3" t="str">
        <f t="shared" si="20"/>
        <v>FA</v>
      </c>
      <c r="G161" s="3" t="str">
        <f t="shared" si="21"/>
        <v>1992-1993</v>
      </c>
      <c r="H161" s="3" t="str">
        <f t="shared" si="22"/>
        <v>kuali.atp.FA1992-1993</v>
      </c>
      <c r="I161" s="3">
        <v>19920131</v>
      </c>
      <c r="J161" s="1" t="str">
        <f t="shared" si="23"/>
        <v/>
      </c>
      <c r="L161" s="3" t="str">
        <f t="shared" si="24"/>
        <v/>
      </c>
      <c r="M161" s="3" t="str">
        <f t="shared" si="25"/>
        <v/>
      </c>
      <c r="N161" s="3" t="str">
        <f t="shared" si="26"/>
        <v/>
      </c>
      <c r="P161" s="3">
        <v>19910624</v>
      </c>
      <c r="S161" s="2">
        <v>3</v>
      </c>
      <c r="T161" s="2">
        <v>3</v>
      </c>
      <c r="U161" s="1" t="s">
        <v>43</v>
      </c>
      <c r="V161" s="27" t="b">
        <f t="shared" si="27"/>
        <v>1</v>
      </c>
      <c r="W161" s="27" t="b">
        <f t="shared" si="28"/>
        <v>1</v>
      </c>
      <c r="X161" s="28" t="str">
        <f t="shared" si="29"/>
        <v>kuali.resultComponent.grade.letter kuali.resultComponent.grade.passFail</v>
      </c>
      <c r="Z161" s="3">
        <v>19920131</v>
      </c>
      <c r="AA161" s="1" t="s">
        <v>546</v>
      </c>
      <c r="AB161" s="1" t="s">
        <v>547</v>
      </c>
      <c r="AC161" s="3">
        <v>19920131</v>
      </c>
      <c r="AD161" s="1" t="s">
        <v>115</v>
      </c>
      <c r="AF161" s="1" t="s">
        <v>47</v>
      </c>
      <c r="AI161" s="1" t="s">
        <v>48</v>
      </c>
      <c r="AJ161" s="1" t="s">
        <v>48</v>
      </c>
      <c r="AN161" s="3">
        <v>1</v>
      </c>
      <c r="AP161" s="3">
        <v>0</v>
      </c>
      <c r="AQ161" s="3">
        <v>0</v>
      </c>
      <c r="AR161" s="3">
        <v>0</v>
      </c>
      <c r="AS161" s="3">
        <v>0</v>
      </c>
      <c r="AU161" s="3">
        <v>20090511</v>
      </c>
      <c r="AV161" s="3">
        <v>0</v>
      </c>
      <c r="AX161" s="3">
        <v>19920131</v>
      </c>
      <c r="AZ161" s="3">
        <v>19920131</v>
      </c>
      <c r="BA161" s="1" t="s">
        <v>437</v>
      </c>
      <c r="BB161" s="14" t="s">
        <v>2718</v>
      </c>
      <c r="BC161" s="17" t="str">
        <f>VLOOKUP(SUBSTITUTE(BB161," ",""),Organizations!$1:$1048576,2,0)</f>
        <v>TBD</v>
      </c>
      <c r="BD161" s="1" t="s">
        <v>51</v>
      </c>
      <c r="BG161" t="s">
        <v>1709</v>
      </c>
    </row>
    <row r="162" spans="1:59" ht="24">
      <c r="A162" s="1" t="s">
        <v>548</v>
      </c>
      <c r="B162" s="1" t="s">
        <v>2145</v>
      </c>
      <c r="C162" s="1" t="s">
        <v>2168</v>
      </c>
      <c r="D162" s="1" t="s">
        <v>2034</v>
      </c>
      <c r="E162" s="3">
        <v>199501</v>
      </c>
      <c r="F162" s="3" t="str">
        <f t="shared" si="20"/>
        <v>SP</v>
      </c>
      <c r="G162" s="3" t="str">
        <f t="shared" si="21"/>
        <v>1994-1995</v>
      </c>
      <c r="H162" s="3" t="str">
        <f t="shared" si="22"/>
        <v>kuali.atp.SP1994-1995</v>
      </c>
      <c r="I162" s="3">
        <v>20081008</v>
      </c>
      <c r="J162" s="1" t="str">
        <f t="shared" si="23"/>
        <v/>
      </c>
      <c r="L162" s="3" t="str">
        <f t="shared" si="24"/>
        <v/>
      </c>
      <c r="M162" s="3" t="str">
        <f t="shared" si="25"/>
        <v/>
      </c>
      <c r="N162" s="3" t="str">
        <f t="shared" si="26"/>
        <v/>
      </c>
      <c r="O162" s="3">
        <v>200908</v>
      </c>
      <c r="P162" s="3">
        <v>19910624</v>
      </c>
      <c r="R162" s="3">
        <v>19941111</v>
      </c>
      <c r="S162" s="2">
        <v>3</v>
      </c>
      <c r="T162" s="2">
        <v>3</v>
      </c>
      <c r="U162" s="1" t="s">
        <v>43</v>
      </c>
      <c r="V162" s="27" t="b">
        <f t="shared" si="27"/>
        <v>1</v>
      </c>
      <c r="W162" s="27" t="b">
        <f t="shared" si="28"/>
        <v>1</v>
      </c>
      <c r="X162" s="28" t="str">
        <f t="shared" si="29"/>
        <v>kuali.resultComponent.grade.letter kuali.resultComponent.grade.passFail</v>
      </c>
      <c r="Z162" s="3">
        <v>19920131</v>
      </c>
      <c r="AA162" s="1" t="s">
        <v>549</v>
      </c>
      <c r="AB162" s="1" t="s">
        <v>550</v>
      </c>
      <c r="AC162" s="3">
        <v>20081008</v>
      </c>
      <c r="AD162" s="1" t="s">
        <v>115</v>
      </c>
      <c r="AF162" s="1" t="s">
        <v>47</v>
      </c>
      <c r="AI162" s="1" t="s">
        <v>48</v>
      </c>
      <c r="AJ162" s="1" t="s">
        <v>48</v>
      </c>
      <c r="AN162" s="3">
        <v>1</v>
      </c>
      <c r="AP162" s="3">
        <v>0</v>
      </c>
      <c r="AQ162" s="3">
        <v>0</v>
      </c>
      <c r="AR162" s="3">
        <v>0</v>
      </c>
      <c r="AS162" s="3">
        <v>0</v>
      </c>
      <c r="AU162" s="3">
        <v>20050329</v>
      </c>
      <c r="AV162" s="3">
        <v>0</v>
      </c>
      <c r="AX162" s="3">
        <v>19920131</v>
      </c>
      <c r="AZ162" s="3">
        <v>19920131</v>
      </c>
      <c r="BA162" s="1" t="s">
        <v>437</v>
      </c>
      <c r="BB162" s="14" t="s">
        <v>2718</v>
      </c>
      <c r="BC162" s="17" t="str">
        <f>VLOOKUP(SUBSTITUTE(BB162," ",""),Organizations!$1:$1048576,2,0)</f>
        <v>TBD</v>
      </c>
      <c r="BD162" s="1" t="s">
        <v>51</v>
      </c>
      <c r="BG162" t="s">
        <v>1710</v>
      </c>
    </row>
    <row r="163" spans="1:59" ht="24">
      <c r="A163" s="1" t="s">
        <v>551</v>
      </c>
      <c r="B163" s="1" t="s">
        <v>2145</v>
      </c>
      <c r="C163" s="1" t="s">
        <v>2062</v>
      </c>
      <c r="D163" s="1" t="s">
        <v>2034</v>
      </c>
      <c r="E163" s="3">
        <v>199501</v>
      </c>
      <c r="F163" s="3" t="str">
        <f t="shared" si="20"/>
        <v>SP</v>
      </c>
      <c r="G163" s="3" t="str">
        <f t="shared" si="21"/>
        <v>1994-1995</v>
      </c>
      <c r="H163" s="3" t="str">
        <f t="shared" si="22"/>
        <v>kuali.atp.SP1994-1995</v>
      </c>
      <c r="I163" s="3">
        <v>19950111</v>
      </c>
      <c r="J163" s="1" t="str">
        <f t="shared" si="23"/>
        <v/>
      </c>
      <c r="L163" s="3" t="str">
        <f t="shared" si="24"/>
        <v/>
      </c>
      <c r="M163" s="3" t="str">
        <f t="shared" si="25"/>
        <v/>
      </c>
      <c r="N163" s="3" t="str">
        <f t="shared" si="26"/>
        <v/>
      </c>
      <c r="O163" s="3">
        <v>200901</v>
      </c>
      <c r="P163" s="3">
        <v>19910624</v>
      </c>
      <c r="R163" s="3">
        <v>19941111</v>
      </c>
      <c r="S163" s="2">
        <v>3</v>
      </c>
      <c r="T163" s="2">
        <v>3</v>
      </c>
      <c r="U163" s="1" t="s">
        <v>43</v>
      </c>
      <c r="V163" s="27" t="b">
        <f t="shared" si="27"/>
        <v>1</v>
      </c>
      <c r="W163" s="27" t="b">
        <f t="shared" si="28"/>
        <v>1</v>
      </c>
      <c r="X163" s="28" t="str">
        <f t="shared" si="29"/>
        <v>kuali.resultComponent.grade.letter kuali.resultComponent.grade.passFail</v>
      </c>
      <c r="Z163" s="3">
        <v>19920131</v>
      </c>
      <c r="AA163" s="1" t="s">
        <v>552</v>
      </c>
      <c r="AB163" s="1" t="s">
        <v>553</v>
      </c>
      <c r="AC163" s="3">
        <v>19920131</v>
      </c>
      <c r="AD163" s="1" t="s">
        <v>115</v>
      </c>
      <c r="AF163" s="1" t="s">
        <v>47</v>
      </c>
      <c r="AI163" s="1" t="s">
        <v>48</v>
      </c>
      <c r="AJ163" s="1" t="s">
        <v>48</v>
      </c>
      <c r="AN163" s="3">
        <v>1</v>
      </c>
      <c r="AP163" s="3">
        <v>0</v>
      </c>
      <c r="AQ163" s="3">
        <v>0</v>
      </c>
      <c r="AR163" s="3">
        <v>0</v>
      </c>
      <c r="AS163" s="3">
        <v>0</v>
      </c>
      <c r="AU163" s="3">
        <v>20090511</v>
      </c>
      <c r="AV163" s="3">
        <v>0</v>
      </c>
      <c r="AX163" s="3">
        <v>19920131</v>
      </c>
      <c r="AZ163" s="3">
        <v>19920131</v>
      </c>
      <c r="BA163" s="1" t="s">
        <v>437</v>
      </c>
      <c r="BB163" s="14" t="s">
        <v>2718</v>
      </c>
      <c r="BC163" s="17" t="str">
        <f>VLOOKUP(SUBSTITUTE(BB163," ",""),Organizations!$1:$1048576,2,0)</f>
        <v>TBD</v>
      </c>
      <c r="BD163" s="1" t="s">
        <v>51</v>
      </c>
      <c r="BG163" t="s">
        <v>1711</v>
      </c>
    </row>
    <row r="164" spans="1:59" ht="24">
      <c r="A164" s="1" t="s">
        <v>554</v>
      </c>
      <c r="B164" s="1" t="s">
        <v>2145</v>
      </c>
      <c r="C164" s="1" t="s">
        <v>2063</v>
      </c>
      <c r="D164" s="1" t="s">
        <v>2034</v>
      </c>
      <c r="E164" s="3">
        <v>199501</v>
      </c>
      <c r="F164" s="3" t="str">
        <f t="shared" si="20"/>
        <v>SP</v>
      </c>
      <c r="G164" s="3" t="str">
        <f t="shared" si="21"/>
        <v>1994-1995</v>
      </c>
      <c r="H164" s="3" t="str">
        <f t="shared" si="22"/>
        <v>kuali.atp.SP1994-1995</v>
      </c>
      <c r="I164" s="3">
        <v>19950111</v>
      </c>
      <c r="J164" s="1" t="str">
        <f t="shared" si="23"/>
        <v/>
      </c>
      <c r="L164" s="3" t="str">
        <f t="shared" si="24"/>
        <v/>
      </c>
      <c r="M164" s="3" t="str">
        <f t="shared" si="25"/>
        <v/>
      </c>
      <c r="N164" s="3" t="str">
        <f t="shared" si="26"/>
        <v/>
      </c>
      <c r="O164" s="3">
        <v>199701</v>
      </c>
      <c r="P164" s="3">
        <v>19910624</v>
      </c>
      <c r="R164" s="3">
        <v>19941111</v>
      </c>
      <c r="S164" s="2">
        <v>3</v>
      </c>
      <c r="T164" s="2">
        <v>3</v>
      </c>
      <c r="U164" s="1" t="s">
        <v>43</v>
      </c>
      <c r="V164" s="27" t="b">
        <f t="shared" si="27"/>
        <v>1</v>
      </c>
      <c r="W164" s="27" t="b">
        <f t="shared" si="28"/>
        <v>1</v>
      </c>
      <c r="X164" s="28" t="str">
        <f t="shared" si="29"/>
        <v>kuali.resultComponent.grade.letter kuali.resultComponent.grade.passFail</v>
      </c>
      <c r="Z164" s="3">
        <v>19920131</v>
      </c>
      <c r="AA164" s="1" t="s">
        <v>555</v>
      </c>
      <c r="AB164" s="1" t="s">
        <v>556</v>
      </c>
      <c r="AC164" s="3">
        <v>19920131</v>
      </c>
      <c r="AD164" s="1" t="s">
        <v>115</v>
      </c>
      <c r="AF164" s="1" t="s">
        <v>47</v>
      </c>
      <c r="AI164" s="1" t="s">
        <v>48</v>
      </c>
      <c r="AJ164" s="1" t="s">
        <v>48</v>
      </c>
      <c r="AN164" s="3">
        <v>1</v>
      </c>
      <c r="AP164" s="3">
        <v>0</v>
      </c>
      <c r="AQ164" s="3">
        <v>0</v>
      </c>
      <c r="AR164" s="3">
        <v>0</v>
      </c>
      <c r="AS164" s="3">
        <v>0</v>
      </c>
      <c r="AU164" s="3">
        <v>20050329</v>
      </c>
      <c r="AV164" s="3">
        <v>0</v>
      </c>
      <c r="AX164" s="3">
        <v>19920131</v>
      </c>
      <c r="AZ164" s="3">
        <v>19920131</v>
      </c>
      <c r="BA164" s="1" t="s">
        <v>437</v>
      </c>
      <c r="BB164" s="14" t="s">
        <v>2718</v>
      </c>
      <c r="BC164" s="17" t="str">
        <f>VLOOKUP(SUBSTITUTE(BB164," ",""),Organizations!$1:$1048576,2,0)</f>
        <v>TBD</v>
      </c>
      <c r="BD164" s="1" t="s">
        <v>51</v>
      </c>
      <c r="BG164" t="s">
        <v>1712</v>
      </c>
    </row>
    <row r="165" spans="1:59" ht="24">
      <c r="A165" s="1" t="s">
        <v>557</v>
      </c>
      <c r="B165" s="1" t="s">
        <v>2145</v>
      </c>
      <c r="C165" s="1" t="s">
        <v>2169</v>
      </c>
      <c r="D165" s="1" t="s">
        <v>2034</v>
      </c>
      <c r="E165" s="3">
        <v>199501</v>
      </c>
      <c r="F165" s="3" t="str">
        <f t="shared" si="20"/>
        <v>SP</v>
      </c>
      <c r="G165" s="3" t="str">
        <f t="shared" si="21"/>
        <v>1994-1995</v>
      </c>
      <c r="H165" s="3" t="str">
        <f t="shared" si="22"/>
        <v>kuali.atp.SP1994-1995</v>
      </c>
      <c r="I165" s="3">
        <v>19950111</v>
      </c>
      <c r="J165" s="1" t="str">
        <f t="shared" si="23"/>
        <v/>
      </c>
      <c r="L165" s="3" t="str">
        <f t="shared" si="24"/>
        <v/>
      </c>
      <c r="M165" s="3" t="str">
        <f t="shared" si="25"/>
        <v/>
      </c>
      <c r="N165" s="3" t="str">
        <f t="shared" si="26"/>
        <v/>
      </c>
      <c r="O165" s="3">
        <v>200908</v>
      </c>
      <c r="P165" s="3">
        <v>19910624</v>
      </c>
      <c r="R165" s="3">
        <v>19941111</v>
      </c>
      <c r="S165" s="2">
        <v>3</v>
      </c>
      <c r="T165" s="2">
        <v>3</v>
      </c>
      <c r="U165" s="1" t="s">
        <v>43</v>
      </c>
      <c r="V165" s="27" t="b">
        <f t="shared" si="27"/>
        <v>1</v>
      </c>
      <c r="W165" s="27" t="b">
        <f t="shared" si="28"/>
        <v>1</v>
      </c>
      <c r="X165" s="28" t="str">
        <f t="shared" si="29"/>
        <v>kuali.resultComponent.grade.letter kuali.resultComponent.grade.passFail</v>
      </c>
      <c r="Z165" s="3">
        <v>19920131</v>
      </c>
      <c r="AA165" s="1" t="s">
        <v>558</v>
      </c>
      <c r="AB165" s="1" t="s">
        <v>559</v>
      </c>
      <c r="AC165" s="3">
        <v>19920131</v>
      </c>
      <c r="AD165" s="1" t="s">
        <v>115</v>
      </c>
      <c r="AF165" s="1" t="s">
        <v>47</v>
      </c>
      <c r="AI165" s="1" t="s">
        <v>48</v>
      </c>
      <c r="AJ165" s="1" t="s">
        <v>48</v>
      </c>
      <c r="AM165" s="1" t="s">
        <v>66</v>
      </c>
      <c r="AN165" s="3">
        <v>1</v>
      </c>
      <c r="AP165" s="3">
        <v>0</v>
      </c>
      <c r="AQ165" s="3">
        <v>0</v>
      </c>
      <c r="AR165" s="3">
        <v>0</v>
      </c>
      <c r="AS165" s="3">
        <v>0</v>
      </c>
      <c r="AU165" s="3">
        <v>20090511</v>
      </c>
      <c r="AV165" s="3">
        <v>99</v>
      </c>
      <c r="AX165" s="3">
        <v>19920131</v>
      </c>
      <c r="AZ165" s="3">
        <v>19920131</v>
      </c>
      <c r="BA165" s="1" t="s">
        <v>437</v>
      </c>
      <c r="BB165" s="14" t="s">
        <v>2718</v>
      </c>
      <c r="BC165" s="17" t="str">
        <f>VLOOKUP(SUBSTITUTE(BB165," ",""),Organizations!$1:$1048576,2,0)</f>
        <v>TBD</v>
      </c>
      <c r="BD165" s="1" t="s">
        <v>51</v>
      </c>
      <c r="BF165" s="1" t="s">
        <v>51</v>
      </c>
      <c r="BG165" t="s">
        <v>1713</v>
      </c>
    </row>
    <row r="166" spans="1:59" ht="24">
      <c r="A166" s="1" t="s">
        <v>560</v>
      </c>
      <c r="B166" s="1" t="s">
        <v>2145</v>
      </c>
      <c r="C166" s="1" t="s">
        <v>2169</v>
      </c>
      <c r="D166" s="1" t="s">
        <v>71</v>
      </c>
      <c r="E166" s="3">
        <v>199008</v>
      </c>
      <c r="F166" s="3" t="str">
        <f t="shared" si="20"/>
        <v>FA</v>
      </c>
      <c r="G166" s="3" t="str">
        <f t="shared" si="21"/>
        <v>1990-1991</v>
      </c>
      <c r="H166" s="3" t="str">
        <f t="shared" si="22"/>
        <v>kuali.atp.FA1990-1991</v>
      </c>
      <c r="I166" s="3">
        <v>19930511</v>
      </c>
      <c r="J166" s="1" t="str">
        <f t="shared" si="23"/>
        <v/>
      </c>
      <c r="L166" s="3" t="str">
        <f t="shared" si="24"/>
        <v/>
      </c>
      <c r="M166" s="3" t="str">
        <f t="shared" si="25"/>
        <v/>
      </c>
      <c r="N166" s="3" t="str">
        <f t="shared" si="26"/>
        <v/>
      </c>
      <c r="O166" s="3">
        <v>199401</v>
      </c>
      <c r="P166" s="3">
        <v>19930402</v>
      </c>
      <c r="S166" s="2">
        <v>3</v>
      </c>
      <c r="T166" s="2">
        <v>3</v>
      </c>
      <c r="U166" s="1" t="s">
        <v>43</v>
      </c>
      <c r="V166" s="27" t="b">
        <f t="shared" si="27"/>
        <v>1</v>
      </c>
      <c r="W166" s="27" t="b">
        <f t="shared" si="28"/>
        <v>1</v>
      </c>
      <c r="X166" s="28" t="str">
        <f t="shared" si="29"/>
        <v>kuali.resultComponent.grade.letter kuali.resultComponent.grade.passFail</v>
      </c>
      <c r="Z166" s="3">
        <v>19930511</v>
      </c>
      <c r="AA166" s="1" t="s">
        <v>561</v>
      </c>
      <c r="AB166" s="1" t="s">
        <v>562</v>
      </c>
      <c r="AC166" s="3">
        <v>19930511</v>
      </c>
      <c r="AD166" s="1" t="s">
        <v>70</v>
      </c>
      <c r="AF166" s="1" t="s">
        <v>47</v>
      </c>
      <c r="AI166" s="1" t="s">
        <v>48</v>
      </c>
      <c r="AJ166" s="1" t="s">
        <v>48</v>
      </c>
      <c r="AN166" s="3">
        <v>1</v>
      </c>
      <c r="AP166" s="3">
        <v>0</v>
      </c>
      <c r="AQ166" s="3">
        <v>0</v>
      </c>
      <c r="AR166" s="3">
        <v>0</v>
      </c>
      <c r="AS166" s="3">
        <v>0</v>
      </c>
      <c r="AT166" s="1" t="s">
        <v>71</v>
      </c>
      <c r="AV166" s="3">
        <v>0</v>
      </c>
      <c r="AX166" s="3">
        <v>19930511</v>
      </c>
      <c r="AY166" s="1" t="s">
        <v>47</v>
      </c>
      <c r="AZ166" s="3">
        <v>19930511</v>
      </c>
      <c r="BA166" s="1" t="s">
        <v>437</v>
      </c>
      <c r="BB166" s="14" t="s">
        <v>2718</v>
      </c>
      <c r="BC166" s="17" t="str">
        <f>VLOOKUP(SUBSTITUTE(BB166," ",""),Organizations!$1:$1048576,2,0)</f>
        <v>TBD</v>
      </c>
      <c r="BD166" s="1" t="s">
        <v>51</v>
      </c>
      <c r="BF166" s="1" t="s">
        <v>47</v>
      </c>
      <c r="BG166" t="s">
        <v>1571</v>
      </c>
    </row>
    <row r="167" spans="1:59" ht="24">
      <c r="A167" s="1" t="s">
        <v>563</v>
      </c>
      <c r="B167" s="1" t="s">
        <v>2145</v>
      </c>
      <c r="C167" s="1" t="s">
        <v>2169</v>
      </c>
      <c r="D167" s="1" t="s">
        <v>115</v>
      </c>
      <c r="E167" s="3">
        <v>199608</v>
      </c>
      <c r="F167" s="3" t="str">
        <f t="shared" si="20"/>
        <v>FA</v>
      </c>
      <c r="G167" s="3" t="str">
        <f t="shared" si="21"/>
        <v>1996-1997</v>
      </c>
      <c r="H167" s="3" t="str">
        <f t="shared" si="22"/>
        <v>kuali.atp.FA1996-1997</v>
      </c>
      <c r="I167" s="3">
        <v>19960408</v>
      </c>
      <c r="J167" s="1" t="str">
        <f t="shared" si="23"/>
        <v/>
      </c>
      <c r="K167" s="3">
        <v>199608</v>
      </c>
      <c r="L167" s="3" t="str">
        <f t="shared" si="24"/>
        <v>FA</v>
      </c>
      <c r="M167" s="3" t="str">
        <f t="shared" si="25"/>
        <v>1996-1997</v>
      </c>
      <c r="N167" s="3" t="str">
        <f t="shared" si="26"/>
        <v>kuali.atp.FA1996-1997</v>
      </c>
      <c r="O167" s="3">
        <v>199608</v>
      </c>
      <c r="P167" s="3">
        <v>19960408</v>
      </c>
      <c r="S167" s="2">
        <v>3</v>
      </c>
      <c r="T167" s="2">
        <v>3</v>
      </c>
      <c r="U167" s="1" t="s">
        <v>43</v>
      </c>
      <c r="V167" s="27" t="b">
        <f t="shared" si="27"/>
        <v>1</v>
      </c>
      <c r="W167" s="27" t="b">
        <f t="shared" si="28"/>
        <v>1</v>
      </c>
      <c r="X167" s="28" t="str">
        <f t="shared" si="29"/>
        <v>kuali.resultComponent.grade.letter kuali.resultComponent.grade.passFail</v>
      </c>
      <c r="Z167" s="3">
        <v>19960408</v>
      </c>
      <c r="AA167" s="1" t="s">
        <v>564</v>
      </c>
      <c r="AB167" s="1" t="s">
        <v>565</v>
      </c>
      <c r="AC167" s="3">
        <v>19960408</v>
      </c>
      <c r="AD167" s="1" t="s">
        <v>70</v>
      </c>
      <c r="AF167" s="1" t="s">
        <v>70</v>
      </c>
      <c r="AI167" s="1" t="s">
        <v>48</v>
      </c>
      <c r="AJ167" s="1" t="s">
        <v>48</v>
      </c>
      <c r="AN167" s="3">
        <v>1</v>
      </c>
      <c r="AP167" s="3">
        <v>0</v>
      </c>
      <c r="AQ167" s="3">
        <v>0</v>
      </c>
      <c r="AR167" s="3">
        <v>0</v>
      </c>
      <c r="AS167" s="3">
        <v>0</v>
      </c>
      <c r="AT167" s="1" t="s">
        <v>71</v>
      </c>
      <c r="AV167" s="3">
        <v>0</v>
      </c>
      <c r="AX167" s="3">
        <v>19960408</v>
      </c>
      <c r="AY167" s="1" t="s">
        <v>47</v>
      </c>
      <c r="AZ167" s="3">
        <v>19960408</v>
      </c>
      <c r="BA167" s="1" t="s">
        <v>437</v>
      </c>
      <c r="BB167" s="14" t="s">
        <v>2718</v>
      </c>
      <c r="BC167" s="17" t="str">
        <f>VLOOKUP(SUBSTITUTE(BB167," ",""),Organizations!$1:$1048576,2,0)</f>
        <v>TBD</v>
      </c>
      <c r="BD167" s="1" t="s">
        <v>51</v>
      </c>
      <c r="BG167" t="s">
        <v>1571</v>
      </c>
    </row>
    <row r="168" spans="1:59" ht="24">
      <c r="A168" s="1" t="s">
        <v>566</v>
      </c>
      <c r="B168" s="1" t="s">
        <v>2170</v>
      </c>
      <c r="C168" s="1" t="s">
        <v>2171</v>
      </c>
      <c r="D168" s="1" t="s">
        <v>2034</v>
      </c>
      <c r="E168" s="3">
        <v>200508</v>
      </c>
      <c r="F168" s="3" t="str">
        <f t="shared" si="20"/>
        <v>FA</v>
      </c>
      <c r="G168" s="3" t="str">
        <f t="shared" si="21"/>
        <v>2005-2006</v>
      </c>
      <c r="H168" s="3" t="str">
        <f t="shared" si="22"/>
        <v>kuali.atp.FA2005-2006</v>
      </c>
      <c r="I168" s="3">
        <v>20050413</v>
      </c>
      <c r="J168" s="1" t="str">
        <f t="shared" si="23"/>
        <v/>
      </c>
      <c r="L168" s="3" t="str">
        <f t="shared" si="24"/>
        <v/>
      </c>
      <c r="M168" s="3" t="str">
        <f t="shared" si="25"/>
        <v/>
      </c>
      <c r="N168" s="3" t="str">
        <f t="shared" si="26"/>
        <v/>
      </c>
      <c r="O168" s="3">
        <v>200908</v>
      </c>
      <c r="P168" s="3">
        <v>20050301</v>
      </c>
      <c r="R168" s="3">
        <v>20050406</v>
      </c>
      <c r="S168" s="2">
        <v>3</v>
      </c>
      <c r="T168" s="2">
        <v>3</v>
      </c>
      <c r="U168" s="1" t="s">
        <v>43</v>
      </c>
      <c r="V168" s="27" t="b">
        <f t="shared" si="27"/>
        <v>1</v>
      </c>
      <c r="W168" s="27" t="b">
        <f t="shared" si="28"/>
        <v>1</v>
      </c>
      <c r="X168" s="28" t="str">
        <f t="shared" si="29"/>
        <v>kuali.resultComponent.grade.letter kuali.resultComponent.grade.passFail</v>
      </c>
      <c r="Z168" s="3">
        <v>20050301</v>
      </c>
      <c r="AA168" s="1" t="s">
        <v>567</v>
      </c>
      <c r="AB168" s="1" t="s">
        <v>568</v>
      </c>
      <c r="AC168" s="3">
        <v>20050301</v>
      </c>
      <c r="AD168" s="1" t="s">
        <v>46</v>
      </c>
      <c r="AF168" s="1" t="s">
        <v>47</v>
      </c>
      <c r="AI168" s="1" t="s">
        <v>48</v>
      </c>
      <c r="AJ168" s="1" t="s">
        <v>48</v>
      </c>
      <c r="AN168" s="3">
        <v>1</v>
      </c>
      <c r="AP168" s="3">
        <v>0</v>
      </c>
      <c r="AQ168" s="3">
        <v>0</v>
      </c>
      <c r="AR168" s="3">
        <v>0</v>
      </c>
      <c r="AS168" s="3">
        <v>0</v>
      </c>
      <c r="AU168" s="3">
        <v>20090514</v>
      </c>
      <c r="AV168" s="3">
        <v>0</v>
      </c>
      <c r="AW168" s="1" t="s">
        <v>569</v>
      </c>
      <c r="AX168" s="3">
        <v>20050407</v>
      </c>
      <c r="AZ168" s="3">
        <v>20050301</v>
      </c>
      <c r="BA168" s="1" t="s">
        <v>152</v>
      </c>
      <c r="BB168" s="21" t="s">
        <v>2429</v>
      </c>
      <c r="BC168" s="17">
        <f>VLOOKUP(SUBSTITUTE(BB168," ",""),Organizations!$1:$1048576,2,0)</f>
        <v>68</v>
      </c>
      <c r="BD168" s="1" t="s">
        <v>51</v>
      </c>
      <c r="BG168" t="s">
        <v>1714</v>
      </c>
    </row>
    <row r="169" spans="1:59" ht="24">
      <c r="A169" s="1" t="s">
        <v>570</v>
      </c>
      <c r="B169" s="1" t="s">
        <v>2170</v>
      </c>
      <c r="C169" s="1" t="s">
        <v>2172</v>
      </c>
      <c r="D169" s="1" t="s">
        <v>2034</v>
      </c>
      <c r="E169" s="3">
        <v>200508</v>
      </c>
      <c r="F169" s="3" t="str">
        <f t="shared" si="20"/>
        <v>FA</v>
      </c>
      <c r="G169" s="3" t="str">
        <f t="shared" si="21"/>
        <v>2005-2006</v>
      </c>
      <c r="H169" s="3" t="str">
        <f t="shared" si="22"/>
        <v>kuali.atp.FA2005-2006</v>
      </c>
      <c r="I169" s="3">
        <v>20050413</v>
      </c>
      <c r="J169" s="1" t="str">
        <f t="shared" si="23"/>
        <v/>
      </c>
      <c r="L169" s="3" t="str">
        <f t="shared" si="24"/>
        <v/>
      </c>
      <c r="M169" s="3" t="str">
        <f t="shared" si="25"/>
        <v/>
      </c>
      <c r="N169" s="3" t="str">
        <f t="shared" si="26"/>
        <v/>
      </c>
      <c r="O169" s="3">
        <v>200908</v>
      </c>
      <c r="P169" s="3">
        <v>20050301</v>
      </c>
      <c r="R169" s="3">
        <v>20050406</v>
      </c>
      <c r="S169" s="2">
        <v>1</v>
      </c>
      <c r="T169" s="2">
        <v>1</v>
      </c>
      <c r="U169" s="1" t="s">
        <v>246</v>
      </c>
      <c r="V169" s="27" t="str">
        <f t="shared" si="27"/>
        <v/>
      </c>
      <c r="W169" s="27" t="b">
        <f t="shared" si="28"/>
        <v>1</v>
      </c>
      <c r="X169" s="28" t="str">
        <f t="shared" si="29"/>
        <v>kuali.resultComponent.grade.letter kuali.resultComponent.grade.passFail</v>
      </c>
      <c r="Z169" s="3">
        <v>20050301</v>
      </c>
      <c r="AA169" s="1" t="s">
        <v>571</v>
      </c>
      <c r="AB169" s="1" t="s">
        <v>572</v>
      </c>
      <c r="AC169" s="3">
        <v>20050301</v>
      </c>
      <c r="AD169" s="1" t="s">
        <v>46</v>
      </c>
      <c r="AF169" s="1" t="s">
        <v>47</v>
      </c>
      <c r="AI169" s="1" t="s">
        <v>48</v>
      </c>
      <c r="AJ169" s="1" t="s">
        <v>48</v>
      </c>
      <c r="AN169" s="3">
        <v>1</v>
      </c>
      <c r="AP169" s="3">
        <v>0</v>
      </c>
      <c r="AQ169" s="3">
        <v>0</v>
      </c>
      <c r="AR169" s="3">
        <v>0</v>
      </c>
      <c r="AS169" s="3">
        <v>0</v>
      </c>
      <c r="AU169" s="3">
        <v>20090417</v>
      </c>
      <c r="AV169" s="3">
        <v>0</v>
      </c>
      <c r="AW169" s="1" t="s">
        <v>569</v>
      </c>
      <c r="AX169" s="3">
        <v>20050407</v>
      </c>
      <c r="AZ169" s="3">
        <v>20050301</v>
      </c>
      <c r="BA169" s="1" t="s">
        <v>152</v>
      </c>
      <c r="BB169" s="21" t="s">
        <v>2429</v>
      </c>
      <c r="BC169" s="17">
        <f>VLOOKUP(SUBSTITUTE(BB169," ",""),Organizations!$1:$1048576,2,0)</f>
        <v>68</v>
      </c>
      <c r="BD169" s="1" t="s">
        <v>51</v>
      </c>
      <c r="BG169" t="s">
        <v>1715</v>
      </c>
    </row>
    <row r="170" spans="1:59" ht="24">
      <c r="A170" s="1" t="s">
        <v>573</v>
      </c>
      <c r="B170" s="1" t="s">
        <v>2170</v>
      </c>
      <c r="C170" s="1" t="s">
        <v>2173</v>
      </c>
      <c r="D170" s="1" t="s">
        <v>2034</v>
      </c>
      <c r="E170" s="3">
        <v>200408</v>
      </c>
      <c r="F170" s="3" t="str">
        <f t="shared" si="20"/>
        <v>FA</v>
      </c>
      <c r="G170" s="3" t="str">
        <f t="shared" si="21"/>
        <v>2004-2005</v>
      </c>
      <c r="H170" s="3" t="str">
        <f t="shared" si="22"/>
        <v>kuali.atp.FA2004-2005</v>
      </c>
      <c r="I170" s="3">
        <v>20040316</v>
      </c>
      <c r="J170" s="1" t="str">
        <f t="shared" si="23"/>
        <v/>
      </c>
      <c r="L170" s="3" t="str">
        <f t="shared" si="24"/>
        <v/>
      </c>
      <c r="M170" s="3" t="str">
        <f t="shared" si="25"/>
        <v/>
      </c>
      <c r="N170" s="3" t="str">
        <f t="shared" si="26"/>
        <v/>
      </c>
      <c r="O170" s="3">
        <v>200908</v>
      </c>
      <c r="P170" s="3">
        <v>20040309</v>
      </c>
      <c r="R170" s="3">
        <v>20040312</v>
      </c>
      <c r="S170" s="2">
        <v>3</v>
      </c>
      <c r="T170" s="2">
        <v>3</v>
      </c>
      <c r="U170" s="1" t="s">
        <v>43</v>
      </c>
      <c r="V170" s="27" t="b">
        <f t="shared" si="27"/>
        <v>1</v>
      </c>
      <c r="W170" s="27" t="b">
        <f t="shared" si="28"/>
        <v>1</v>
      </c>
      <c r="X170" s="28" t="str">
        <f t="shared" si="29"/>
        <v>kuali.resultComponent.grade.letter kuali.resultComponent.grade.passFail</v>
      </c>
      <c r="Z170" s="3">
        <v>20040309</v>
      </c>
      <c r="AA170" s="1" t="s">
        <v>574</v>
      </c>
      <c r="AB170" s="1" t="s">
        <v>575</v>
      </c>
      <c r="AC170" s="3">
        <v>20040309</v>
      </c>
      <c r="AD170" s="1" t="s">
        <v>46</v>
      </c>
      <c r="AF170" s="1" t="s">
        <v>47</v>
      </c>
      <c r="AI170" s="1" t="s">
        <v>48</v>
      </c>
      <c r="AJ170" s="1" t="s">
        <v>48</v>
      </c>
      <c r="AN170" s="3">
        <v>1</v>
      </c>
      <c r="AP170" s="3">
        <v>0</v>
      </c>
      <c r="AQ170" s="3">
        <v>0</v>
      </c>
      <c r="AR170" s="3">
        <v>0</v>
      </c>
      <c r="AS170" s="3">
        <v>0</v>
      </c>
      <c r="AU170" s="3">
        <v>20051026</v>
      </c>
      <c r="AV170" s="3">
        <v>0</v>
      </c>
      <c r="AX170" s="3">
        <v>20040309</v>
      </c>
      <c r="AZ170" s="3">
        <v>20040309</v>
      </c>
      <c r="BA170" s="1" t="s">
        <v>152</v>
      </c>
      <c r="BB170" s="21" t="s">
        <v>2429</v>
      </c>
      <c r="BC170" s="17">
        <f>VLOOKUP(SUBSTITUTE(BB170," ",""),Organizations!$1:$1048576,2,0)</f>
        <v>68</v>
      </c>
      <c r="BD170" s="1" t="s">
        <v>51</v>
      </c>
      <c r="BG170" t="s">
        <v>1716</v>
      </c>
    </row>
    <row r="171" spans="1:59" ht="24">
      <c r="A171" s="1" t="s">
        <v>576</v>
      </c>
      <c r="B171" s="1" t="s">
        <v>2170</v>
      </c>
      <c r="C171" s="1" t="s">
        <v>2174</v>
      </c>
      <c r="D171" s="1" t="s">
        <v>2034</v>
      </c>
      <c r="E171" s="3">
        <v>200408</v>
      </c>
      <c r="F171" s="3" t="str">
        <f t="shared" si="20"/>
        <v>FA</v>
      </c>
      <c r="G171" s="3" t="str">
        <f t="shared" si="21"/>
        <v>2004-2005</v>
      </c>
      <c r="H171" s="3" t="str">
        <f t="shared" si="22"/>
        <v>kuali.atp.FA2004-2005</v>
      </c>
      <c r="I171" s="3">
        <v>20040316</v>
      </c>
      <c r="J171" s="1" t="str">
        <f t="shared" si="23"/>
        <v/>
      </c>
      <c r="L171" s="3" t="str">
        <f t="shared" si="24"/>
        <v/>
      </c>
      <c r="M171" s="3" t="str">
        <f t="shared" si="25"/>
        <v/>
      </c>
      <c r="N171" s="3" t="str">
        <f t="shared" si="26"/>
        <v/>
      </c>
      <c r="O171" s="3">
        <v>200908</v>
      </c>
      <c r="P171" s="3">
        <v>20040309</v>
      </c>
      <c r="R171" s="3">
        <v>20040312</v>
      </c>
      <c r="S171" s="2">
        <v>1</v>
      </c>
      <c r="T171" s="2">
        <v>1</v>
      </c>
      <c r="U171" s="1" t="s">
        <v>126</v>
      </c>
      <c r="V171" s="27" t="str">
        <f t="shared" si="27"/>
        <v/>
      </c>
      <c r="W171" s="27" t="str">
        <f t="shared" si="28"/>
        <v/>
      </c>
      <c r="X171" s="28" t="str">
        <f t="shared" si="29"/>
        <v>kuali.resultComponent.grade.letter</v>
      </c>
      <c r="Z171" s="3">
        <v>20040309</v>
      </c>
      <c r="AA171" s="1" t="s">
        <v>577</v>
      </c>
      <c r="AB171" s="1" t="s">
        <v>578</v>
      </c>
      <c r="AC171" s="3">
        <v>20040309</v>
      </c>
      <c r="AD171" s="1" t="s">
        <v>46</v>
      </c>
      <c r="AF171" s="1" t="s">
        <v>47</v>
      </c>
      <c r="AI171" s="1" t="s">
        <v>48</v>
      </c>
      <c r="AJ171" s="1" t="s">
        <v>48</v>
      </c>
      <c r="AN171" s="3">
        <v>1</v>
      </c>
      <c r="AP171" s="3">
        <v>0</v>
      </c>
      <c r="AQ171" s="3">
        <v>0</v>
      </c>
      <c r="AR171" s="3">
        <v>0</v>
      </c>
      <c r="AS171" s="3">
        <v>0</v>
      </c>
      <c r="AU171" s="3">
        <v>20051026</v>
      </c>
      <c r="AV171" s="3">
        <v>0</v>
      </c>
      <c r="AX171" s="3">
        <v>20040309</v>
      </c>
      <c r="AZ171" s="3">
        <v>20040309</v>
      </c>
      <c r="BA171" s="1" t="s">
        <v>152</v>
      </c>
      <c r="BB171" s="21" t="s">
        <v>2429</v>
      </c>
      <c r="BC171" s="17">
        <f>VLOOKUP(SUBSTITUTE(BB171," ",""),Organizations!$1:$1048576,2,0)</f>
        <v>68</v>
      </c>
      <c r="BD171" s="1" t="s">
        <v>51</v>
      </c>
      <c r="BG171" t="s">
        <v>1717</v>
      </c>
    </row>
    <row r="172" spans="1:59" ht="24">
      <c r="A172" s="1" t="s">
        <v>579</v>
      </c>
      <c r="B172" s="1" t="s">
        <v>2170</v>
      </c>
      <c r="C172" s="1" t="s">
        <v>2175</v>
      </c>
      <c r="D172" s="1" t="s">
        <v>2034</v>
      </c>
      <c r="E172" s="3">
        <v>200408</v>
      </c>
      <c r="F172" s="3" t="str">
        <f t="shared" si="20"/>
        <v>FA</v>
      </c>
      <c r="G172" s="3" t="str">
        <f t="shared" si="21"/>
        <v>2004-2005</v>
      </c>
      <c r="H172" s="3" t="str">
        <f t="shared" si="22"/>
        <v>kuali.atp.FA2004-2005</v>
      </c>
      <c r="I172" s="3">
        <v>20040924</v>
      </c>
      <c r="J172" s="1" t="str">
        <f t="shared" si="23"/>
        <v/>
      </c>
      <c r="L172" s="3" t="str">
        <f t="shared" si="24"/>
        <v/>
      </c>
      <c r="M172" s="3" t="str">
        <f t="shared" si="25"/>
        <v/>
      </c>
      <c r="N172" s="3" t="str">
        <f t="shared" si="26"/>
        <v/>
      </c>
      <c r="O172" s="3">
        <v>200908</v>
      </c>
      <c r="P172" s="3">
        <v>20040310</v>
      </c>
      <c r="R172" s="3">
        <v>20040312</v>
      </c>
      <c r="S172" s="2">
        <v>3</v>
      </c>
      <c r="T172" s="2">
        <v>3</v>
      </c>
      <c r="U172" s="1" t="s">
        <v>43</v>
      </c>
      <c r="V172" s="27" t="b">
        <f t="shared" si="27"/>
        <v>1</v>
      </c>
      <c r="W172" s="27" t="b">
        <f t="shared" si="28"/>
        <v>1</v>
      </c>
      <c r="X172" s="28" t="str">
        <f t="shared" si="29"/>
        <v>kuali.resultComponent.grade.letter kuali.resultComponent.grade.passFail</v>
      </c>
      <c r="Z172" s="3">
        <v>20040310</v>
      </c>
      <c r="AA172" s="1" t="s">
        <v>580</v>
      </c>
      <c r="AB172" s="1" t="s">
        <v>581</v>
      </c>
      <c r="AC172" s="3">
        <v>20040310</v>
      </c>
      <c r="AD172" s="1" t="s">
        <v>46</v>
      </c>
      <c r="AF172" s="1" t="s">
        <v>47</v>
      </c>
      <c r="AI172" s="1" t="s">
        <v>48</v>
      </c>
      <c r="AJ172" s="1" t="s">
        <v>48</v>
      </c>
      <c r="AN172" s="3">
        <v>1</v>
      </c>
      <c r="AP172" s="3">
        <v>0</v>
      </c>
      <c r="AQ172" s="3">
        <v>0</v>
      </c>
      <c r="AR172" s="3">
        <v>0</v>
      </c>
      <c r="AS172" s="3">
        <v>0</v>
      </c>
      <c r="AU172" s="3">
        <v>20050627</v>
      </c>
      <c r="AV172" s="3">
        <v>0</v>
      </c>
      <c r="AX172" s="3">
        <v>20040310</v>
      </c>
      <c r="AZ172" s="3">
        <v>20040310</v>
      </c>
      <c r="BA172" s="1" t="s">
        <v>152</v>
      </c>
      <c r="BB172" s="21" t="s">
        <v>2429</v>
      </c>
      <c r="BC172" s="17">
        <f>VLOOKUP(SUBSTITUTE(BB172," ",""),Organizations!$1:$1048576,2,0)</f>
        <v>68</v>
      </c>
      <c r="BD172" s="1" t="s">
        <v>51</v>
      </c>
      <c r="BG172" t="s">
        <v>1718</v>
      </c>
    </row>
    <row r="173" spans="1:59" ht="24">
      <c r="A173" s="1" t="s">
        <v>582</v>
      </c>
      <c r="B173" s="1" t="s">
        <v>2170</v>
      </c>
      <c r="C173" s="1" t="s">
        <v>2176</v>
      </c>
      <c r="D173" s="1" t="s">
        <v>2034</v>
      </c>
      <c r="E173" s="3">
        <v>200408</v>
      </c>
      <c r="F173" s="3" t="str">
        <f t="shared" si="20"/>
        <v>FA</v>
      </c>
      <c r="G173" s="3" t="str">
        <f t="shared" si="21"/>
        <v>2004-2005</v>
      </c>
      <c r="H173" s="3" t="str">
        <f t="shared" si="22"/>
        <v>kuali.atp.FA2004-2005</v>
      </c>
      <c r="I173" s="3">
        <v>20040316</v>
      </c>
      <c r="J173" s="1" t="str">
        <f t="shared" si="23"/>
        <v/>
      </c>
      <c r="L173" s="3" t="str">
        <f t="shared" si="24"/>
        <v/>
      </c>
      <c r="M173" s="3" t="str">
        <f t="shared" si="25"/>
        <v/>
      </c>
      <c r="N173" s="3" t="str">
        <f t="shared" si="26"/>
        <v/>
      </c>
      <c r="O173" s="3">
        <v>200908</v>
      </c>
      <c r="P173" s="3">
        <v>20040310</v>
      </c>
      <c r="R173" s="3">
        <v>20040316</v>
      </c>
      <c r="S173" s="2">
        <v>1</v>
      </c>
      <c r="T173" s="2">
        <v>1</v>
      </c>
      <c r="U173" s="1" t="s">
        <v>126</v>
      </c>
      <c r="V173" s="27" t="str">
        <f t="shared" si="27"/>
        <v/>
      </c>
      <c r="W173" s="27" t="str">
        <f t="shared" si="28"/>
        <v/>
      </c>
      <c r="X173" s="28" t="str">
        <f t="shared" si="29"/>
        <v>kuali.resultComponent.grade.letter</v>
      </c>
      <c r="Z173" s="3">
        <v>20040310</v>
      </c>
      <c r="AA173" s="1" t="s">
        <v>583</v>
      </c>
      <c r="AB173" s="1" t="s">
        <v>584</v>
      </c>
      <c r="AC173" s="3">
        <v>20040310</v>
      </c>
      <c r="AD173" s="1" t="s">
        <v>46</v>
      </c>
      <c r="AF173" s="1" t="s">
        <v>47</v>
      </c>
      <c r="AI173" s="1" t="s">
        <v>48</v>
      </c>
      <c r="AJ173" s="1" t="s">
        <v>48</v>
      </c>
      <c r="AN173" s="3">
        <v>1</v>
      </c>
      <c r="AP173" s="3">
        <v>0</v>
      </c>
      <c r="AQ173" s="3">
        <v>0</v>
      </c>
      <c r="AR173" s="3">
        <v>0</v>
      </c>
      <c r="AS173" s="3">
        <v>0</v>
      </c>
      <c r="AU173" s="3">
        <v>20070412</v>
      </c>
      <c r="AV173" s="3">
        <v>0</v>
      </c>
      <c r="AX173" s="3">
        <v>20040310</v>
      </c>
      <c r="AZ173" s="3">
        <v>20040310</v>
      </c>
      <c r="BA173" s="1" t="s">
        <v>152</v>
      </c>
      <c r="BB173" s="21" t="s">
        <v>2429</v>
      </c>
      <c r="BC173" s="17">
        <f>VLOOKUP(SUBSTITUTE(BB173," ",""),Organizations!$1:$1048576,2,0)</f>
        <v>68</v>
      </c>
      <c r="BD173" s="1" t="s">
        <v>51</v>
      </c>
      <c r="BG173" t="s">
        <v>1719</v>
      </c>
    </row>
    <row r="174" spans="1:59" ht="24">
      <c r="A174" s="1" t="s">
        <v>585</v>
      </c>
      <c r="B174" s="1" t="s">
        <v>2170</v>
      </c>
      <c r="C174" s="1" t="s">
        <v>2177</v>
      </c>
      <c r="D174" s="1" t="s">
        <v>2034</v>
      </c>
      <c r="E174" s="3">
        <v>200608</v>
      </c>
      <c r="F174" s="3" t="str">
        <f t="shared" si="20"/>
        <v>FA</v>
      </c>
      <c r="G174" s="3" t="str">
        <f t="shared" si="21"/>
        <v>2006-2007</v>
      </c>
      <c r="H174" s="3" t="str">
        <f t="shared" si="22"/>
        <v>kuali.atp.FA2006-2007</v>
      </c>
      <c r="I174" s="3">
        <v>20050712</v>
      </c>
      <c r="J174" s="1" t="str">
        <f t="shared" si="23"/>
        <v/>
      </c>
      <c r="L174" s="3" t="str">
        <f t="shared" si="24"/>
        <v/>
      </c>
      <c r="M174" s="3" t="str">
        <f t="shared" si="25"/>
        <v/>
      </c>
      <c r="N174" s="3" t="str">
        <f t="shared" si="26"/>
        <v/>
      </c>
      <c r="O174" s="3">
        <v>200908</v>
      </c>
      <c r="P174" s="3">
        <v>20050301</v>
      </c>
      <c r="R174" s="3">
        <v>20050311</v>
      </c>
      <c r="S174" s="2">
        <v>2</v>
      </c>
      <c r="T174" s="2">
        <v>2</v>
      </c>
      <c r="U174" s="1" t="s">
        <v>43</v>
      </c>
      <c r="V174" s="27" t="b">
        <f t="shared" si="27"/>
        <v>1</v>
      </c>
      <c r="W174" s="27" t="b">
        <f t="shared" si="28"/>
        <v>1</v>
      </c>
      <c r="X174" s="28" t="str">
        <f t="shared" si="29"/>
        <v>kuali.resultComponent.grade.letter kuali.resultComponent.grade.passFail</v>
      </c>
      <c r="Z174" s="3">
        <v>20050712</v>
      </c>
      <c r="AA174" s="1" t="s">
        <v>586</v>
      </c>
      <c r="AB174" s="1" t="s">
        <v>587</v>
      </c>
      <c r="AC174" s="3">
        <v>20050712</v>
      </c>
      <c r="AD174" s="1" t="s">
        <v>46</v>
      </c>
      <c r="AF174" s="1" t="s">
        <v>47</v>
      </c>
      <c r="AI174" s="1" t="s">
        <v>48</v>
      </c>
      <c r="AJ174" s="1" t="s">
        <v>48</v>
      </c>
      <c r="AN174" s="3">
        <v>1</v>
      </c>
      <c r="AP174" s="3">
        <v>0</v>
      </c>
      <c r="AQ174" s="3">
        <v>0</v>
      </c>
      <c r="AR174" s="3">
        <v>0</v>
      </c>
      <c r="AS174" s="3">
        <v>0</v>
      </c>
      <c r="AV174" s="3">
        <v>0</v>
      </c>
      <c r="AX174" s="3">
        <v>20050712</v>
      </c>
      <c r="AZ174" s="3">
        <v>20050712</v>
      </c>
      <c r="BA174" s="1" t="s">
        <v>152</v>
      </c>
      <c r="BB174" s="21" t="s">
        <v>2429</v>
      </c>
      <c r="BC174" s="17">
        <f>VLOOKUP(SUBSTITUTE(BB174," ",""),Organizations!$1:$1048576,2,0)</f>
        <v>68</v>
      </c>
      <c r="BD174" s="1" t="s">
        <v>51</v>
      </c>
      <c r="BG174" t="s">
        <v>1720</v>
      </c>
    </row>
    <row r="175" spans="1:59" ht="24">
      <c r="A175" s="1" t="s">
        <v>588</v>
      </c>
      <c r="B175" s="1" t="s">
        <v>2170</v>
      </c>
      <c r="C175" s="1" t="s">
        <v>2178</v>
      </c>
      <c r="D175" s="1" t="s">
        <v>2034</v>
      </c>
      <c r="E175" s="3">
        <v>200508</v>
      </c>
      <c r="F175" s="3" t="str">
        <f t="shared" si="20"/>
        <v>FA</v>
      </c>
      <c r="G175" s="3" t="str">
        <f t="shared" si="21"/>
        <v>2005-2006</v>
      </c>
      <c r="H175" s="3" t="str">
        <f t="shared" si="22"/>
        <v>kuali.atp.FA2005-2006</v>
      </c>
      <c r="I175" s="3">
        <v>20060207</v>
      </c>
      <c r="J175" s="1" t="str">
        <f t="shared" si="23"/>
        <v/>
      </c>
      <c r="L175" s="3" t="str">
        <f t="shared" si="24"/>
        <v/>
      </c>
      <c r="M175" s="3" t="str">
        <f t="shared" si="25"/>
        <v/>
      </c>
      <c r="N175" s="3" t="str">
        <f t="shared" si="26"/>
        <v/>
      </c>
      <c r="O175" s="3">
        <v>200908</v>
      </c>
      <c r="P175" s="3">
        <v>20050301</v>
      </c>
      <c r="S175" s="2">
        <v>2</v>
      </c>
      <c r="T175" s="2">
        <v>2</v>
      </c>
      <c r="U175" s="1" t="s">
        <v>246</v>
      </c>
      <c r="V175" s="27" t="str">
        <f t="shared" si="27"/>
        <v/>
      </c>
      <c r="W175" s="27" t="b">
        <f t="shared" si="28"/>
        <v>1</v>
      </c>
      <c r="X175" s="28" t="str">
        <f t="shared" si="29"/>
        <v>kuali.resultComponent.grade.letter kuali.resultComponent.grade.passFail</v>
      </c>
      <c r="Z175" s="3">
        <v>20050301</v>
      </c>
      <c r="AA175" s="1" t="s">
        <v>589</v>
      </c>
      <c r="AB175" s="1" t="s">
        <v>590</v>
      </c>
      <c r="AC175" s="3">
        <v>20050413</v>
      </c>
      <c r="AD175" s="1" t="s">
        <v>46</v>
      </c>
      <c r="AF175" s="1" t="s">
        <v>47</v>
      </c>
      <c r="AI175" s="1" t="s">
        <v>48</v>
      </c>
      <c r="AJ175" s="1" t="s">
        <v>48</v>
      </c>
      <c r="AN175" s="3">
        <v>1</v>
      </c>
      <c r="AP175" s="3">
        <v>0</v>
      </c>
      <c r="AQ175" s="3">
        <v>0</v>
      </c>
      <c r="AR175" s="3">
        <v>0</v>
      </c>
      <c r="AS175" s="3">
        <v>0</v>
      </c>
      <c r="AU175" s="3">
        <v>20060221</v>
      </c>
      <c r="AV175" s="3">
        <v>0</v>
      </c>
      <c r="AX175" s="3">
        <v>20050301</v>
      </c>
      <c r="AZ175" s="3">
        <v>20050301</v>
      </c>
      <c r="BA175" s="1" t="s">
        <v>152</v>
      </c>
      <c r="BB175" s="21" t="s">
        <v>2429</v>
      </c>
      <c r="BC175" s="17">
        <f>VLOOKUP(SUBSTITUTE(BB175," ",""),Organizations!$1:$1048576,2,0)</f>
        <v>68</v>
      </c>
      <c r="BD175" s="1" t="s">
        <v>51</v>
      </c>
      <c r="BG175" t="s">
        <v>1721</v>
      </c>
    </row>
    <row r="176" spans="1:59" ht="24">
      <c r="A176" s="1" t="s">
        <v>591</v>
      </c>
      <c r="B176" s="1" t="s">
        <v>2179</v>
      </c>
      <c r="C176" s="1" t="s">
        <v>2036</v>
      </c>
      <c r="D176" s="1" t="s">
        <v>2034</v>
      </c>
      <c r="E176" s="3">
        <v>200708</v>
      </c>
      <c r="F176" s="3" t="str">
        <f t="shared" si="20"/>
        <v>FA</v>
      </c>
      <c r="G176" s="3" t="str">
        <f t="shared" si="21"/>
        <v>2007-2008</v>
      </c>
      <c r="H176" s="3" t="str">
        <f t="shared" si="22"/>
        <v>kuali.atp.FA2007-2008</v>
      </c>
      <c r="I176" s="3">
        <v>20070221</v>
      </c>
      <c r="J176" s="1" t="str">
        <f t="shared" si="23"/>
        <v/>
      </c>
      <c r="L176" s="3" t="str">
        <f t="shared" si="24"/>
        <v/>
      </c>
      <c r="M176" s="3" t="str">
        <f t="shared" si="25"/>
        <v/>
      </c>
      <c r="N176" s="3" t="str">
        <f t="shared" si="26"/>
        <v/>
      </c>
      <c r="O176" s="3">
        <v>200908</v>
      </c>
      <c r="P176" s="3">
        <v>19970606</v>
      </c>
      <c r="R176" s="3">
        <v>20070221</v>
      </c>
      <c r="S176" s="2">
        <v>4</v>
      </c>
      <c r="T176" s="2">
        <v>4</v>
      </c>
      <c r="U176" s="1" t="s">
        <v>43</v>
      </c>
      <c r="V176" s="27" t="b">
        <f t="shared" si="27"/>
        <v>1</v>
      </c>
      <c r="W176" s="27" t="b">
        <f t="shared" si="28"/>
        <v>1</v>
      </c>
      <c r="X176" s="28" t="str">
        <f t="shared" si="29"/>
        <v>kuali.resultComponent.grade.letter kuali.resultComponent.grade.passFail</v>
      </c>
      <c r="Z176" s="3">
        <v>20070221</v>
      </c>
      <c r="AA176" s="1" t="s">
        <v>592</v>
      </c>
      <c r="AB176" s="1" t="s">
        <v>593</v>
      </c>
      <c r="AC176" s="3">
        <v>19970714</v>
      </c>
      <c r="AD176" s="1" t="s">
        <v>46</v>
      </c>
      <c r="AF176" s="1" t="s">
        <v>47</v>
      </c>
      <c r="AI176" s="1" t="s">
        <v>48</v>
      </c>
      <c r="AJ176" s="1" t="s">
        <v>48</v>
      </c>
      <c r="AN176" s="3">
        <v>1</v>
      </c>
      <c r="AP176" s="3">
        <v>0</v>
      </c>
      <c r="AQ176" s="3">
        <v>0</v>
      </c>
      <c r="AR176" s="3">
        <v>0</v>
      </c>
      <c r="AS176" s="3">
        <v>0</v>
      </c>
      <c r="AU176" s="3">
        <v>20070525</v>
      </c>
      <c r="AV176" s="3">
        <v>0</v>
      </c>
      <c r="AW176" s="1" t="s">
        <v>55</v>
      </c>
      <c r="AX176" s="3">
        <v>19980210</v>
      </c>
      <c r="AZ176" s="3">
        <v>19970714</v>
      </c>
      <c r="BA176" s="1" t="s">
        <v>594</v>
      </c>
      <c r="BB176" s="14" t="s">
        <v>594</v>
      </c>
      <c r="BC176" s="17" t="str">
        <f>VLOOKUP(SUBSTITUTE(BB176," ",""),Organizations!$1:$1048576,2,0)</f>
        <v>TBD</v>
      </c>
      <c r="BD176" s="1" t="s">
        <v>51</v>
      </c>
      <c r="BE176" s="1" t="s">
        <v>55</v>
      </c>
      <c r="BG176" t="s">
        <v>1722</v>
      </c>
    </row>
    <row r="177" spans="1:59" ht="24">
      <c r="A177" s="1" t="s">
        <v>595</v>
      </c>
      <c r="B177" s="1" t="s">
        <v>2179</v>
      </c>
      <c r="C177" s="1" t="s">
        <v>2057</v>
      </c>
      <c r="D177" s="1" t="s">
        <v>2034</v>
      </c>
      <c r="E177" s="3">
        <v>200708</v>
      </c>
      <c r="F177" s="3" t="str">
        <f t="shared" si="20"/>
        <v>FA</v>
      </c>
      <c r="G177" s="3" t="str">
        <f t="shared" si="21"/>
        <v>2007-2008</v>
      </c>
      <c r="H177" s="3" t="str">
        <f t="shared" si="22"/>
        <v>kuali.atp.FA2007-2008</v>
      </c>
      <c r="I177" s="3">
        <v>20070221</v>
      </c>
      <c r="J177" s="1" t="str">
        <f t="shared" si="23"/>
        <v/>
      </c>
      <c r="L177" s="3" t="str">
        <f t="shared" si="24"/>
        <v/>
      </c>
      <c r="M177" s="3" t="str">
        <f t="shared" si="25"/>
        <v/>
      </c>
      <c r="N177" s="3" t="str">
        <f t="shared" si="26"/>
        <v/>
      </c>
      <c r="O177" s="3">
        <v>200908</v>
      </c>
      <c r="P177" s="3">
        <v>19740101</v>
      </c>
      <c r="R177" s="3">
        <v>20070221</v>
      </c>
      <c r="S177" s="2">
        <v>4</v>
      </c>
      <c r="T177" s="2">
        <v>4</v>
      </c>
      <c r="U177" s="1" t="s">
        <v>43</v>
      </c>
      <c r="V177" s="27" t="b">
        <f t="shared" si="27"/>
        <v>1</v>
      </c>
      <c r="W177" s="27" t="b">
        <f t="shared" si="28"/>
        <v>1</v>
      </c>
      <c r="X177" s="28" t="str">
        <f t="shared" si="29"/>
        <v>kuali.resultComponent.grade.letter kuali.resultComponent.grade.passFail</v>
      </c>
      <c r="Z177" s="3">
        <v>20070221</v>
      </c>
      <c r="AA177" s="1" t="s">
        <v>596</v>
      </c>
      <c r="AB177" s="1" t="s">
        <v>597</v>
      </c>
      <c r="AC177" s="3">
        <v>20050812</v>
      </c>
      <c r="AD177" s="1" t="s">
        <v>46</v>
      </c>
      <c r="AF177" s="1" t="s">
        <v>47</v>
      </c>
      <c r="AI177" s="1" t="s">
        <v>48</v>
      </c>
      <c r="AJ177" s="1" t="s">
        <v>48</v>
      </c>
      <c r="AN177" s="3">
        <v>1</v>
      </c>
      <c r="AO177" s="3">
        <v>0</v>
      </c>
      <c r="AP177" s="3">
        <v>0</v>
      </c>
      <c r="AQ177" s="3">
        <v>0</v>
      </c>
      <c r="AR177" s="3">
        <v>0</v>
      </c>
      <c r="AS177" s="3">
        <v>0</v>
      </c>
      <c r="AU177" s="3">
        <v>20070525</v>
      </c>
      <c r="AV177" s="3">
        <v>0</v>
      </c>
      <c r="AW177" s="1" t="s">
        <v>55</v>
      </c>
      <c r="AX177" s="3">
        <v>19971010</v>
      </c>
      <c r="BA177" s="1" t="s">
        <v>594</v>
      </c>
      <c r="BB177" s="14" t="s">
        <v>594</v>
      </c>
      <c r="BC177" s="17" t="str">
        <f>VLOOKUP(SUBSTITUTE(BB177," ",""),Organizations!$1:$1048576,2,0)</f>
        <v>TBD</v>
      </c>
      <c r="BD177" s="1" t="s">
        <v>51</v>
      </c>
      <c r="BE177" s="1" t="s">
        <v>55</v>
      </c>
      <c r="BG177" t="s">
        <v>1723</v>
      </c>
    </row>
    <row r="178" spans="1:59" ht="24">
      <c r="A178" s="1" t="s">
        <v>598</v>
      </c>
      <c r="B178" s="1" t="s">
        <v>2179</v>
      </c>
      <c r="C178" s="1" t="s">
        <v>2180</v>
      </c>
      <c r="D178" s="1" t="s">
        <v>2034</v>
      </c>
      <c r="E178" s="3">
        <v>199708</v>
      </c>
      <c r="F178" s="3" t="str">
        <f t="shared" si="20"/>
        <v>FA</v>
      </c>
      <c r="G178" s="3" t="str">
        <f t="shared" si="21"/>
        <v>1997-1998</v>
      </c>
      <c r="H178" s="3" t="str">
        <f t="shared" si="22"/>
        <v>kuali.atp.FA1997-1998</v>
      </c>
      <c r="I178" s="3">
        <v>20020522</v>
      </c>
      <c r="J178" s="1" t="str">
        <f t="shared" si="23"/>
        <v/>
      </c>
      <c r="L178" s="3" t="str">
        <f t="shared" si="24"/>
        <v/>
      </c>
      <c r="M178" s="3" t="str">
        <f t="shared" si="25"/>
        <v/>
      </c>
      <c r="N178" s="3" t="str">
        <f t="shared" si="26"/>
        <v/>
      </c>
      <c r="O178" s="3">
        <v>200908</v>
      </c>
      <c r="P178" s="3">
        <v>19871005</v>
      </c>
      <c r="S178" s="2">
        <v>3</v>
      </c>
      <c r="T178" s="2">
        <v>3</v>
      </c>
      <c r="U178" s="1" t="s">
        <v>43</v>
      </c>
      <c r="V178" s="27" t="b">
        <f t="shared" si="27"/>
        <v>1</v>
      </c>
      <c r="W178" s="27" t="b">
        <f t="shared" si="28"/>
        <v>1</v>
      </c>
      <c r="X178" s="28" t="str">
        <f t="shared" si="29"/>
        <v>kuali.resultComponent.grade.letter kuali.resultComponent.grade.passFail</v>
      </c>
      <c r="AA178" s="1" t="s">
        <v>599</v>
      </c>
      <c r="AB178" s="1" t="s">
        <v>600</v>
      </c>
      <c r="AC178" s="3">
        <v>20020522</v>
      </c>
      <c r="AD178" s="1" t="s">
        <v>46</v>
      </c>
      <c r="AF178" s="1" t="s">
        <v>47</v>
      </c>
      <c r="AI178" s="1" t="s">
        <v>48</v>
      </c>
      <c r="AJ178" s="1" t="s">
        <v>48</v>
      </c>
      <c r="AN178" s="3">
        <v>1</v>
      </c>
      <c r="AP178" s="3">
        <v>0</v>
      </c>
      <c r="AQ178" s="3">
        <v>0</v>
      </c>
      <c r="AR178" s="3">
        <v>0</v>
      </c>
      <c r="AS178" s="3">
        <v>0</v>
      </c>
      <c r="AU178" s="3">
        <v>20080319</v>
      </c>
      <c r="AV178" s="3">
        <v>0</v>
      </c>
      <c r="BA178" s="1" t="s">
        <v>594</v>
      </c>
      <c r="BB178" s="14" t="s">
        <v>594</v>
      </c>
      <c r="BC178" s="17" t="str">
        <f>VLOOKUP(SUBSTITUTE(BB178," ",""),Organizations!$1:$1048576,2,0)</f>
        <v>TBD</v>
      </c>
      <c r="BD178" s="1" t="s">
        <v>51</v>
      </c>
      <c r="BG178" t="s">
        <v>1724</v>
      </c>
    </row>
    <row r="179" spans="1:59" ht="24">
      <c r="A179" s="1" t="s">
        <v>601</v>
      </c>
      <c r="B179" s="1" t="s">
        <v>2179</v>
      </c>
      <c r="C179" s="1" t="s">
        <v>2181</v>
      </c>
      <c r="D179" s="1" t="s">
        <v>2034</v>
      </c>
      <c r="E179" s="3">
        <v>199708</v>
      </c>
      <c r="F179" s="3" t="str">
        <f t="shared" si="20"/>
        <v>FA</v>
      </c>
      <c r="G179" s="3" t="str">
        <f t="shared" si="21"/>
        <v>1997-1998</v>
      </c>
      <c r="H179" s="3" t="str">
        <f t="shared" si="22"/>
        <v>kuali.atp.FA1997-1998</v>
      </c>
      <c r="I179" s="3">
        <v>20050812</v>
      </c>
      <c r="J179" s="1" t="str">
        <f t="shared" si="23"/>
        <v/>
      </c>
      <c r="L179" s="3" t="str">
        <f t="shared" si="24"/>
        <v/>
      </c>
      <c r="M179" s="3" t="str">
        <f t="shared" si="25"/>
        <v/>
      </c>
      <c r="N179" s="3" t="str">
        <f t="shared" si="26"/>
        <v/>
      </c>
      <c r="O179" s="3">
        <v>200908</v>
      </c>
      <c r="P179" s="3">
        <v>19871005</v>
      </c>
      <c r="S179" s="2">
        <v>3</v>
      </c>
      <c r="T179" s="2">
        <v>3</v>
      </c>
      <c r="U179" s="1" t="s">
        <v>43</v>
      </c>
      <c r="V179" s="27" t="b">
        <f t="shared" si="27"/>
        <v>1</v>
      </c>
      <c r="W179" s="27" t="b">
        <f t="shared" si="28"/>
        <v>1</v>
      </c>
      <c r="X179" s="28" t="str">
        <f t="shared" si="29"/>
        <v>kuali.resultComponent.grade.letter kuali.resultComponent.grade.passFail</v>
      </c>
      <c r="AA179" s="1" t="s">
        <v>602</v>
      </c>
      <c r="AB179" s="1" t="s">
        <v>603</v>
      </c>
      <c r="AC179" s="3">
        <v>20050812</v>
      </c>
      <c r="AD179" s="1" t="s">
        <v>46</v>
      </c>
      <c r="AF179" s="1" t="s">
        <v>47</v>
      </c>
      <c r="AI179" s="1" t="s">
        <v>48</v>
      </c>
      <c r="AJ179" s="1" t="s">
        <v>48</v>
      </c>
      <c r="AN179" s="3">
        <v>1</v>
      </c>
      <c r="AP179" s="3">
        <v>0</v>
      </c>
      <c r="AQ179" s="3">
        <v>0</v>
      </c>
      <c r="AR179" s="3">
        <v>0</v>
      </c>
      <c r="AS179" s="3">
        <v>0</v>
      </c>
      <c r="AU179" s="3">
        <v>20091012</v>
      </c>
      <c r="AV179" s="3">
        <v>0</v>
      </c>
      <c r="BA179" s="1" t="s">
        <v>594</v>
      </c>
      <c r="BB179" s="14" t="s">
        <v>594</v>
      </c>
      <c r="BC179" s="17" t="str">
        <f>VLOOKUP(SUBSTITUTE(BB179," ",""),Organizations!$1:$1048576,2,0)</f>
        <v>TBD</v>
      </c>
      <c r="BD179" s="1" t="s">
        <v>51</v>
      </c>
      <c r="BG179" t="s">
        <v>1725</v>
      </c>
    </row>
    <row r="180" spans="1:59" ht="24">
      <c r="A180" s="1" t="s">
        <v>604</v>
      </c>
      <c r="B180" s="1" t="s">
        <v>2179</v>
      </c>
      <c r="C180" s="1" t="s">
        <v>2182</v>
      </c>
      <c r="D180" s="1" t="s">
        <v>2034</v>
      </c>
      <c r="E180" s="3">
        <v>200708</v>
      </c>
      <c r="F180" s="3" t="str">
        <f t="shared" si="20"/>
        <v>FA</v>
      </c>
      <c r="G180" s="3" t="str">
        <f t="shared" si="21"/>
        <v>2007-2008</v>
      </c>
      <c r="H180" s="3" t="str">
        <f t="shared" si="22"/>
        <v>kuali.atp.FA2007-2008</v>
      </c>
      <c r="I180" s="3">
        <v>20070221</v>
      </c>
      <c r="J180" s="1" t="str">
        <f t="shared" si="23"/>
        <v/>
      </c>
      <c r="L180" s="3" t="str">
        <f t="shared" si="24"/>
        <v/>
      </c>
      <c r="M180" s="3" t="str">
        <f t="shared" si="25"/>
        <v/>
      </c>
      <c r="N180" s="3" t="str">
        <f t="shared" si="26"/>
        <v/>
      </c>
      <c r="O180" s="3">
        <v>200908</v>
      </c>
      <c r="P180" s="3">
        <v>19780101</v>
      </c>
      <c r="R180" s="3">
        <v>20070221</v>
      </c>
      <c r="S180" s="2">
        <v>3</v>
      </c>
      <c r="T180" s="2">
        <v>3</v>
      </c>
      <c r="U180" s="1" t="s">
        <v>43</v>
      </c>
      <c r="V180" s="27" t="b">
        <f t="shared" si="27"/>
        <v>1</v>
      </c>
      <c r="W180" s="27" t="b">
        <f t="shared" si="28"/>
        <v>1</v>
      </c>
      <c r="X180" s="28" t="str">
        <f t="shared" si="29"/>
        <v>kuali.resultComponent.grade.letter kuali.resultComponent.grade.passFail</v>
      </c>
      <c r="Z180" s="3">
        <v>20070221</v>
      </c>
      <c r="AA180" s="1" t="s">
        <v>605</v>
      </c>
      <c r="AB180" s="1" t="s">
        <v>606</v>
      </c>
      <c r="AC180" s="3">
        <v>20021003</v>
      </c>
      <c r="AD180" s="1" t="s">
        <v>46</v>
      </c>
      <c r="AF180" s="1" t="s">
        <v>47</v>
      </c>
      <c r="AI180" s="1" t="s">
        <v>48</v>
      </c>
      <c r="AJ180" s="1" t="s">
        <v>48</v>
      </c>
      <c r="AN180" s="3">
        <v>1</v>
      </c>
      <c r="AO180" s="3">
        <v>0</v>
      </c>
      <c r="AP180" s="3">
        <v>0</v>
      </c>
      <c r="AQ180" s="3">
        <v>0</v>
      </c>
      <c r="AR180" s="3">
        <v>0</v>
      </c>
      <c r="AS180" s="3">
        <v>0</v>
      </c>
      <c r="AU180" s="3">
        <v>20090514</v>
      </c>
      <c r="AV180" s="3">
        <v>0</v>
      </c>
      <c r="BA180" s="1" t="s">
        <v>594</v>
      </c>
      <c r="BB180" s="14" t="s">
        <v>594</v>
      </c>
      <c r="BC180" s="17" t="str">
        <f>VLOOKUP(SUBSTITUTE(BB180," ",""),Organizations!$1:$1048576,2,0)</f>
        <v>TBD</v>
      </c>
      <c r="BD180" s="1" t="s">
        <v>51</v>
      </c>
      <c r="BG180" t="s">
        <v>1726</v>
      </c>
    </row>
    <row r="181" spans="1:59" ht="24">
      <c r="A181" s="1" t="s">
        <v>607</v>
      </c>
      <c r="B181" s="1" t="s">
        <v>2179</v>
      </c>
      <c r="C181" s="1" t="s">
        <v>2183</v>
      </c>
      <c r="D181" s="1" t="s">
        <v>2034</v>
      </c>
      <c r="E181" s="3">
        <v>200301</v>
      </c>
      <c r="F181" s="3" t="str">
        <f t="shared" si="20"/>
        <v>SP</v>
      </c>
      <c r="G181" s="3" t="str">
        <f t="shared" si="21"/>
        <v>2002-2003</v>
      </c>
      <c r="H181" s="3" t="str">
        <f t="shared" si="22"/>
        <v>kuali.atp.SP2002-2003</v>
      </c>
      <c r="I181" s="3">
        <v>20040217</v>
      </c>
      <c r="J181" s="1" t="str">
        <f t="shared" si="23"/>
        <v/>
      </c>
      <c r="L181" s="3" t="str">
        <f t="shared" si="24"/>
        <v/>
      </c>
      <c r="M181" s="3" t="str">
        <f t="shared" si="25"/>
        <v/>
      </c>
      <c r="N181" s="3" t="str">
        <f t="shared" si="26"/>
        <v/>
      </c>
      <c r="P181" s="3">
        <v>20021029</v>
      </c>
      <c r="S181" s="2">
        <v>3</v>
      </c>
      <c r="T181" s="2">
        <v>3</v>
      </c>
      <c r="U181" s="1" t="s">
        <v>43</v>
      </c>
      <c r="V181" s="27" t="b">
        <f t="shared" si="27"/>
        <v>1</v>
      </c>
      <c r="W181" s="27" t="b">
        <f t="shared" si="28"/>
        <v>1</v>
      </c>
      <c r="X181" s="28" t="str">
        <f t="shared" si="29"/>
        <v>kuali.resultComponent.grade.letter kuali.resultComponent.grade.passFail</v>
      </c>
      <c r="Z181" s="3">
        <v>20021029</v>
      </c>
      <c r="AA181" s="1" t="s">
        <v>608</v>
      </c>
      <c r="AB181" s="1" t="s">
        <v>609</v>
      </c>
      <c r="AC181" s="3">
        <v>20021029</v>
      </c>
      <c r="AD181" s="1" t="s">
        <v>46</v>
      </c>
      <c r="AF181" s="1" t="s">
        <v>47</v>
      </c>
      <c r="AI181" s="1" t="s">
        <v>48</v>
      </c>
      <c r="AJ181" s="1" t="s">
        <v>48</v>
      </c>
      <c r="AN181" s="3">
        <v>1</v>
      </c>
      <c r="AP181" s="3">
        <v>0</v>
      </c>
      <c r="AQ181" s="3">
        <v>0</v>
      </c>
      <c r="AR181" s="3">
        <v>0</v>
      </c>
      <c r="AS181" s="3">
        <v>0</v>
      </c>
      <c r="AU181" s="3">
        <v>20070402</v>
      </c>
      <c r="AV181" s="3">
        <v>0</v>
      </c>
      <c r="AX181" s="3">
        <v>20021029</v>
      </c>
      <c r="AZ181" s="3">
        <v>20021029</v>
      </c>
      <c r="BA181" s="1" t="s">
        <v>594</v>
      </c>
      <c r="BB181" s="14" t="s">
        <v>594</v>
      </c>
      <c r="BC181" s="17" t="str">
        <f>VLOOKUP(SUBSTITUTE(BB181," ",""),Organizations!$1:$1048576,2,0)</f>
        <v>TBD</v>
      </c>
      <c r="BD181" s="1" t="s">
        <v>51</v>
      </c>
      <c r="BG181" t="s">
        <v>1727</v>
      </c>
    </row>
    <row r="182" spans="1:59" ht="24">
      <c r="A182" s="1" t="s">
        <v>610</v>
      </c>
      <c r="B182" s="1" t="s">
        <v>2179</v>
      </c>
      <c r="C182" s="1" t="s">
        <v>2049</v>
      </c>
      <c r="D182" s="1" t="s">
        <v>2034</v>
      </c>
      <c r="E182" s="3">
        <v>200312</v>
      </c>
      <c r="F182" s="3" t="str">
        <f t="shared" si="20"/>
        <v>WI</v>
      </c>
      <c r="G182" s="3" t="str">
        <f t="shared" si="21"/>
        <v>2003-2004</v>
      </c>
      <c r="H182" s="3" t="str">
        <f t="shared" si="22"/>
        <v>kuali.atp.WI2003-2004</v>
      </c>
      <c r="I182" s="3">
        <v>20031201</v>
      </c>
      <c r="J182" s="1" t="str">
        <f t="shared" si="23"/>
        <v/>
      </c>
      <c r="L182" s="3" t="str">
        <f t="shared" si="24"/>
        <v/>
      </c>
      <c r="M182" s="3" t="str">
        <f t="shared" si="25"/>
        <v/>
      </c>
      <c r="N182" s="3" t="str">
        <f t="shared" si="26"/>
        <v/>
      </c>
      <c r="O182" s="3">
        <v>200908</v>
      </c>
      <c r="P182" s="3">
        <v>20031125</v>
      </c>
      <c r="S182" s="2">
        <v>3</v>
      </c>
      <c r="T182" s="2">
        <v>3</v>
      </c>
      <c r="U182" s="1" t="s">
        <v>43</v>
      </c>
      <c r="V182" s="27" t="b">
        <f t="shared" si="27"/>
        <v>1</v>
      </c>
      <c r="W182" s="27" t="b">
        <f t="shared" si="28"/>
        <v>1</v>
      </c>
      <c r="X182" s="28" t="str">
        <f t="shared" si="29"/>
        <v>kuali.resultComponent.grade.letter kuali.resultComponent.grade.passFail</v>
      </c>
      <c r="Z182" s="3">
        <v>20031201</v>
      </c>
      <c r="AA182" s="1" t="s">
        <v>611</v>
      </c>
      <c r="AB182" s="1" t="s">
        <v>612</v>
      </c>
      <c r="AC182" s="3">
        <v>20031201</v>
      </c>
      <c r="AD182" s="1" t="s">
        <v>46</v>
      </c>
      <c r="AF182" s="1" t="s">
        <v>47</v>
      </c>
      <c r="AI182" s="1" t="s">
        <v>48</v>
      </c>
      <c r="AJ182" s="1" t="s">
        <v>48</v>
      </c>
      <c r="AN182" s="3">
        <v>1</v>
      </c>
      <c r="AP182" s="3">
        <v>0</v>
      </c>
      <c r="AQ182" s="3">
        <v>0</v>
      </c>
      <c r="AR182" s="3">
        <v>0</v>
      </c>
      <c r="AS182" s="3">
        <v>0</v>
      </c>
      <c r="AU182" s="3">
        <v>20070604</v>
      </c>
      <c r="AV182" s="3">
        <v>0</v>
      </c>
      <c r="AX182" s="3">
        <v>20031201</v>
      </c>
      <c r="AZ182" s="3">
        <v>20031201</v>
      </c>
      <c r="BA182" s="1" t="s">
        <v>594</v>
      </c>
      <c r="BB182" s="14" t="s">
        <v>594</v>
      </c>
      <c r="BC182" s="17" t="str">
        <f>VLOOKUP(SUBSTITUTE(BB182," ",""),Organizations!$1:$1048576,2,0)</f>
        <v>TBD</v>
      </c>
      <c r="BD182" s="1" t="s">
        <v>51</v>
      </c>
      <c r="BG182" t="s">
        <v>1728</v>
      </c>
    </row>
    <row r="183" spans="1:59" ht="24">
      <c r="A183" s="1" t="s">
        <v>613</v>
      </c>
      <c r="B183" s="1" t="s">
        <v>2179</v>
      </c>
      <c r="C183" s="1" t="s">
        <v>2184</v>
      </c>
      <c r="D183" s="1" t="s">
        <v>2034</v>
      </c>
      <c r="E183" s="3">
        <v>199708</v>
      </c>
      <c r="F183" s="3" t="str">
        <f t="shared" si="20"/>
        <v>FA</v>
      </c>
      <c r="G183" s="3" t="str">
        <f t="shared" si="21"/>
        <v>1997-1998</v>
      </c>
      <c r="H183" s="3" t="str">
        <f t="shared" si="22"/>
        <v>kuali.atp.FA1997-1998</v>
      </c>
      <c r="I183" s="3">
        <v>19980403</v>
      </c>
      <c r="J183" s="1" t="str">
        <f t="shared" si="23"/>
        <v/>
      </c>
      <c r="L183" s="3" t="str">
        <f t="shared" si="24"/>
        <v/>
      </c>
      <c r="M183" s="3" t="str">
        <f t="shared" si="25"/>
        <v/>
      </c>
      <c r="N183" s="3" t="str">
        <f t="shared" si="26"/>
        <v/>
      </c>
      <c r="O183" s="3">
        <v>200908</v>
      </c>
      <c r="P183" s="3">
        <v>19871005</v>
      </c>
      <c r="S183" s="2">
        <v>3</v>
      </c>
      <c r="T183" s="2">
        <v>3</v>
      </c>
      <c r="U183" s="1" t="s">
        <v>43</v>
      </c>
      <c r="V183" s="27" t="b">
        <f t="shared" si="27"/>
        <v>1</v>
      </c>
      <c r="W183" s="27" t="b">
        <f t="shared" si="28"/>
        <v>1</v>
      </c>
      <c r="X183" s="28" t="str">
        <f t="shared" si="29"/>
        <v>kuali.resultComponent.grade.letter kuali.resultComponent.grade.passFail</v>
      </c>
      <c r="Z183" s="3">
        <v>19940204</v>
      </c>
      <c r="AA183" s="1" t="s">
        <v>614</v>
      </c>
      <c r="AB183" s="1" t="s">
        <v>615</v>
      </c>
      <c r="AD183" s="1" t="s">
        <v>46</v>
      </c>
      <c r="AF183" s="1" t="s">
        <v>47</v>
      </c>
      <c r="AI183" s="1" t="s">
        <v>48</v>
      </c>
      <c r="AJ183" s="1" t="s">
        <v>48</v>
      </c>
      <c r="AN183" s="3">
        <v>1</v>
      </c>
      <c r="AP183" s="3">
        <v>0</v>
      </c>
      <c r="AQ183" s="3">
        <v>0</v>
      </c>
      <c r="AR183" s="3">
        <v>0</v>
      </c>
      <c r="AS183" s="3">
        <v>0</v>
      </c>
      <c r="AU183" s="3">
        <v>20090511</v>
      </c>
      <c r="AV183" s="3">
        <v>0</v>
      </c>
      <c r="AX183" s="3">
        <v>19940204</v>
      </c>
      <c r="BA183" s="1" t="s">
        <v>594</v>
      </c>
      <c r="BB183" s="14" t="s">
        <v>594</v>
      </c>
      <c r="BC183" s="17" t="str">
        <f>VLOOKUP(SUBSTITUTE(BB183," ",""),Organizations!$1:$1048576,2,0)</f>
        <v>TBD</v>
      </c>
      <c r="BD183" s="1" t="s">
        <v>51</v>
      </c>
      <c r="BG183" t="s">
        <v>1729</v>
      </c>
    </row>
    <row r="184" spans="1:59" ht="24">
      <c r="A184" s="1" t="s">
        <v>616</v>
      </c>
      <c r="B184" s="1" t="s">
        <v>2179</v>
      </c>
      <c r="C184" s="1" t="s">
        <v>2185</v>
      </c>
      <c r="D184" s="1" t="s">
        <v>2034</v>
      </c>
      <c r="E184" s="3">
        <v>198801</v>
      </c>
      <c r="F184" s="3" t="str">
        <f t="shared" si="20"/>
        <v>SP</v>
      </c>
      <c r="G184" s="3" t="str">
        <f t="shared" si="21"/>
        <v>1990-1991</v>
      </c>
      <c r="H184" s="3" t="str">
        <f t="shared" si="22"/>
        <v>kuali.atp.SP1990-1991</v>
      </c>
      <c r="I184" s="3">
        <v>19990614</v>
      </c>
      <c r="J184" s="1" t="str">
        <f t="shared" si="23"/>
        <v/>
      </c>
      <c r="L184" s="3" t="str">
        <f t="shared" si="24"/>
        <v/>
      </c>
      <c r="M184" s="3" t="str">
        <f t="shared" si="25"/>
        <v/>
      </c>
      <c r="N184" s="3" t="str">
        <f t="shared" si="26"/>
        <v/>
      </c>
      <c r="O184" s="3">
        <v>200908</v>
      </c>
      <c r="P184" s="3">
        <v>19871005</v>
      </c>
      <c r="R184" s="3">
        <v>19990329</v>
      </c>
      <c r="S184" s="2">
        <v>3</v>
      </c>
      <c r="T184" s="2">
        <v>3</v>
      </c>
      <c r="U184" s="1" t="s">
        <v>43</v>
      </c>
      <c r="V184" s="27" t="b">
        <f t="shared" si="27"/>
        <v>1</v>
      </c>
      <c r="W184" s="27" t="b">
        <f t="shared" si="28"/>
        <v>1</v>
      </c>
      <c r="X184" s="28" t="str">
        <f t="shared" si="29"/>
        <v>kuali.resultComponent.grade.letter kuali.resultComponent.grade.passFail</v>
      </c>
      <c r="AA184" s="1" t="s">
        <v>617</v>
      </c>
      <c r="AB184" s="1" t="s">
        <v>618</v>
      </c>
      <c r="AD184" s="1" t="s">
        <v>46</v>
      </c>
      <c r="AF184" s="1" t="s">
        <v>47</v>
      </c>
      <c r="AI184" s="1" t="s">
        <v>48</v>
      </c>
      <c r="AJ184" s="1" t="s">
        <v>48</v>
      </c>
      <c r="AN184" s="3">
        <v>1</v>
      </c>
      <c r="AP184" s="3">
        <v>0</v>
      </c>
      <c r="AQ184" s="3">
        <v>0</v>
      </c>
      <c r="AR184" s="3">
        <v>0</v>
      </c>
      <c r="AS184" s="3">
        <v>0</v>
      </c>
      <c r="AU184" s="3">
        <v>20090512</v>
      </c>
      <c r="AV184" s="3">
        <v>0</v>
      </c>
      <c r="BA184" s="1" t="s">
        <v>594</v>
      </c>
      <c r="BB184" s="14" t="s">
        <v>594</v>
      </c>
      <c r="BC184" s="17" t="str">
        <f>VLOOKUP(SUBSTITUTE(BB184," ",""),Organizations!$1:$1048576,2,0)</f>
        <v>TBD</v>
      </c>
      <c r="BD184" s="1" t="s">
        <v>51</v>
      </c>
      <c r="BG184" t="s">
        <v>1730</v>
      </c>
    </row>
    <row r="185" spans="1:59" ht="24">
      <c r="A185" s="1" t="s">
        <v>619</v>
      </c>
      <c r="B185" s="1" t="s">
        <v>2179</v>
      </c>
      <c r="C185" s="1" t="s">
        <v>2186</v>
      </c>
      <c r="D185" s="1" t="s">
        <v>2034</v>
      </c>
      <c r="E185" s="3">
        <v>200708</v>
      </c>
      <c r="F185" s="3" t="str">
        <f t="shared" si="20"/>
        <v>FA</v>
      </c>
      <c r="G185" s="3" t="str">
        <f t="shared" si="21"/>
        <v>2007-2008</v>
      </c>
      <c r="H185" s="3" t="str">
        <f t="shared" si="22"/>
        <v>kuali.atp.FA2007-2008</v>
      </c>
      <c r="I185" s="3">
        <v>20070531</v>
      </c>
      <c r="J185" s="1" t="str">
        <f t="shared" si="23"/>
        <v/>
      </c>
      <c r="L185" s="3" t="str">
        <f t="shared" si="24"/>
        <v/>
      </c>
      <c r="M185" s="3" t="str">
        <f t="shared" si="25"/>
        <v/>
      </c>
      <c r="N185" s="3" t="str">
        <f t="shared" si="26"/>
        <v/>
      </c>
      <c r="O185" s="3">
        <v>200908</v>
      </c>
      <c r="P185" s="3">
        <v>20070517</v>
      </c>
      <c r="R185" s="3">
        <v>20070531</v>
      </c>
      <c r="S185" s="2">
        <v>3</v>
      </c>
      <c r="T185" s="2">
        <v>3</v>
      </c>
      <c r="U185" s="1" t="s">
        <v>43</v>
      </c>
      <c r="V185" s="27" t="b">
        <f t="shared" si="27"/>
        <v>1</v>
      </c>
      <c r="W185" s="27" t="b">
        <f t="shared" si="28"/>
        <v>1</v>
      </c>
      <c r="X185" s="28" t="str">
        <f t="shared" si="29"/>
        <v>kuali.resultComponent.grade.letter kuali.resultComponent.grade.passFail</v>
      </c>
      <c r="Z185" s="3">
        <v>20070531</v>
      </c>
      <c r="AA185" s="1" t="s">
        <v>620</v>
      </c>
      <c r="AB185" s="1" t="s">
        <v>621</v>
      </c>
      <c r="AC185" s="3">
        <v>20070531</v>
      </c>
      <c r="AD185" s="1" t="s">
        <v>46</v>
      </c>
      <c r="AF185" s="1" t="s">
        <v>47</v>
      </c>
      <c r="AI185" s="1" t="s">
        <v>48</v>
      </c>
      <c r="AJ185" s="1" t="s">
        <v>48</v>
      </c>
      <c r="AN185" s="3">
        <v>1</v>
      </c>
      <c r="AP185" s="3">
        <v>0</v>
      </c>
      <c r="AQ185" s="3">
        <v>0</v>
      </c>
      <c r="AR185" s="3">
        <v>0</v>
      </c>
      <c r="AS185" s="3">
        <v>0</v>
      </c>
      <c r="AU185" s="3">
        <v>20080520</v>
      </c>
      <c r="AV185" s="3">
        <v>0</v>
      </c>
      <c r="AX185" s="3">
        <v>20070531</v>
      </c>
      <c r="AZ185" s="3">
        <v>20070531</v>
      </c>
      <c r="BA185" s="1" t="s">
        <v>594</v>
      </c>
      <c r="BB185" s="14" t="s">
        <v>594</v>
      </c>
      <c r="BC185" s="17" t="str">
        <f>VLOOKUP(SUBSTITUTE(BB185," ",""),Organizations!$1:$1048576,2,0)</f>
        <v>TBD</v>
      </c>
      <c r="BD185" s="1" t="s">
        <v>51</v>
      </c>
      <c r="BG185" t="s">
        <v>1731</v>
      </c>
    </row>
    <row r="186" spans="1:59" ht="24">
      <c r="A186" s="1" t="s">
        <v>622</v>
      </c>
      <c r="B186" s="1" t="s">
        <v>2179</v>
      </c>
      <c r="C186" s="1" t="s">
        <v>2187</v>
      </c>
      <c r="D186" s="1" t="s">
        <v>2034</v>
      </c>
      <c r="E186" s="3">
        <v>200708</v>
      </c>
      <c r="F186" s="3" t="str">
        <f t="shared" si="20"/>
        <v>FA</v>
      </c>
      <c r="G186" s="3" t="str">
        <f t="shared" si="21"/>
        <v>2007-2008</v>
      </c>
      <c r="H186" s="3" t="str">
        <f t="shared" si="22"/>
        <v>kuali.atp.FA2007-2008</v>
      </c>
      <c r="I186" s="3">
        <v>20070604</v>
      </c>
      <c r="J186" s="1" t="str">
        <f t="shared" si="23"/>
        <v/>
      </c>
      <c r="L186" s="3" t="str">
        <f t="shared" si="24"/>
        <v/>
      </c>
      <c r="M186" s="3" t="str">
        <f t="shared" si="25"/>
        <v/>
      </c>
      <c r="N186" s="3" t="str">
        <f t="shared" si="26"/>
        <v/>
      </c>
      <c r="O186" s="3">
        <v>200908</v>
      </c>
      <c r="P186" s="3">
        <v>20070516</v>
      </c>
      <c r="R186" s="3">
        <v>20070604</v>
      </c>
      <c r="S186" s="2">
        <v>3</v>
      </c>
      <c r="T186" s="2">
        <v>3</v>
      </c>
      <c r="U186" s="1" t="s">
        <v>43</v>
      </c>
      <c r="V186" s="27" t="b">
        <f t="shared" si="27"/>
        <v>1</v>
      </c>
      <c r="W186" s="27" t="b">
        <f t="shared" si="28"/>
        <v>1</v>
      </c>
      <c r="X186" s="28" t="str">
        <f t="shared" si="29"/>
        <v>kuali.resultComponent.grade.letter kuali.resultComponent.grade.passFail</v>
      </c>
      <c r="Z186" s="3">
        <v>20070604</v>
      </c>
      <c r="AA186" s="1" t="s">
        <v>623</v>
      </c>
      <c r="AB186" s="1" t="s">
        <v>624</v>
      </c>
      <c r="AC186" s="3">
        <v>20070604</v>
      </c>
      <c r="AD186" s="1" t="s">
        <v>46</v>
      </c>
      <c r="AF186" s="1" t="s">
        <v>47</v>
      </c>
      <c r="AI186" s="1" t="s">
        <v>48</v>
      </c>
      <c r="AJ186" s="1" t="s">
        <v>48</v>
      </c>
      <c r="AN186" s="3">
        <v>1</v>
      </c>
      <c r="AP186" s="3">
        <v>0</v>
      </c>
      <c r="AQ186" s="3">
        <v>0</v>
      </c>
      <c r="AR186" s="3">
        <v>0</v>
      </c>
      <c r="AS186" s="3">
        <v>0</v>
      </c>
      <c r="AU186" s="3">
        <v>20071120</v>
      </c>
      <c r="AV186" s="3">
        <v>0</v>
      </c>
      <c r="AX186" s="3">
        <v>20070604</v>
      </c>
      <c r="AZ186" s="3">
        <v>20070604</v>
      </c>
      <c r="BA186" s="1" t="s">
        <v>594</v>
      </c>
      <c r="BB186" s="14" t="s">
        <v>594</v>
      </c>
      <c r="BC186" s="17" t="str">
        <f>VLOOKUP(SUBSTITUTE(BB186," ",""),Organizations!$1:$1048576,2,0)</f>
        <v>TBD</v>
      </c>
      <c r="BD186" s="1" t="s">
        <v>51</v>
      </c>
      <c r="BG186" t="s">
        <v>1732</v>
      </c>
    </row>
    <row r="187" spans="1:59" ht="24">
      <c r="A187" s="1" t="s">
        <v>625</v>
      </c>
      <c r="B187" s="1" t="s">
        <v>2179</v>
      </c>
      <c r="C187" s="1" t="s">
        <v>2188</v>
      </c>
      <c r="D187" s="1" t="s">
        <v>2034</v>
      </c>
      <c r="E187" s="3">
        <v>199708</v>
      </c>
      <c r="F187" s="3" t="str">
        <f t="shared" si="20"/>
        <v>FA</v>
      </c>
      <c r="G187" s="3" t="str">
        <f t="shared" si="21"/>
        <v>1997-1998</v>
      </c>
      <c r="H187" s="3" t="str">
        <f t="shared" si="22"/>
        <v>kuali.atp.FA1997-1998</v>
      </c>
      <c r="I187" s="3">
        <v>20050812</v>
      </c>
      <c r="J187" s="1" t="str">
        <f t="shared" si="23"/>
        <v/>
      </c>
      <c r="L187" s="3" t="str">
        <f t="shared" si="24"/>
        <v/>
      </c>
      <c r="M187" s="3" t="str">
        <f t="shared" si="25"/>
        <v/>
      </c>
      <c r="N187" s="3" t="str">
        <f t="shared" si="26"/>
        <v/>
      </c>
      <c r="O187" s="3">
        <v>200908</v>
      </c>
      <c r="P187" s="3">
        <v>19900530</v>
      </c>
      <c r="R187" s="3">
        <v>20010101</v>
      </c>
      <c r="S187" s="2">
        <v>3</v>
      </c>
      <c r="T187" s="2">
        <v>3</v>
      </c>
      <c r="U187" s="1" t="s">
        <v>43</v>
      </c>
      <c r="V187" s="27" t="b">
        <f t="shared" si="27"/>
        <v>1</v>
      </c>
      <c r="W187" s="27" t="b">
        <f t="shared" si="28"/>
        <v>1</v>
      </c>
      <c r="X187" s="28" t="str">
        <f t="shared" si="29"/>
        <v>kuali.resultComponent.grade.letter kuali.resultComponent.grade.passFail</v>
      </c>
      <c r="Z187" s="3">
        <v>19940204</v>
      </c>
      <c r="AA187" s="1" t="s">
        <v>626</v>
      </c>
      <c r="AB187" s="1" t="s">
        <v>627</v>
      </c>
      <c r="AC187" s="3">
        <v>20050812</v>
      </c>
      <c r="AD187" s="1" t="s">
        <v>46</v>
      </c>
      <c r="AF187" s="1" t="s">
        <v>47</v>
      </c>
      <c r="AI187" s="1" t="s">
        <v>48</v>
      </c>
      <c r="AJ187" s="1" t="s">
        <v>48</v>
      </c>
      <c r="AN187" s="3">
        <v>1</v>
      </c>
      <c r="AO187" s="3">
        <v>0</v>
      </c>
      <c r="AP187" s="3">
        <v>0</v>
      </c>
      <c r="AQ187" s="3">
        <v>0</v>
      </c>
      <c r="AR187" s="3">
        <v>0</v>
      </c>
      <c r="AS187" s="3">
        <v>0</v>
      </c>
      <c r="AU187" s="3">
        <v>20050329</v>
      </c>
      <c r="AV187" s="3">
        <v>0</v>
      </c>
      <c r="AY187" s="1" t="s">
        <v>47</v>
      </c>
      <c r="BA187" s="1" t="s">
        <v>594</v>
      </c>
      <c r="BB187" s="14" t="s">
        <v>594</v>
      </c>
      <c r="BC187" s="17" t="str">
        <f>VLOOKUP(SUBSTITUTE(BB187," ",""),Organizations!$1:$1048576,2,0)</f>
        <v>TBD</v>
      </c>
      <c r="BD187" s="1" t="s">
        <v>51</v>
      </c>
      <c r="BF187" s="1" t="s">
        <v>47</v>
      </c>
      <c r="BG187" t="s">
        <v>1733</v>
      </c>
    </row>
    <row r="188" spans="1:59" ht="24">
      <c r="A188" s="1" t="s">
        <v>628</v>
      </c>
      <c r="B188" s="1" t="s">
        <v>2179</v>
      </c>
      <c r="C188" s="1" t="s">
        <v>2103</v>
      </c>
      <c r="D188" s="1" t="s">
        <v>2034</v>
      </c>
      <c r="E188" s="3">
        <v>199908</v>
      </c>
      <c r="F188" s="3" t="str">
        <f t="shared" si="20"/>
        <v>FA</v>
      </c>
      <c r="G188" s="3" t="str">
        <f t="shared" si="21"/>
        <v>1999-2000</v>
      </c>
      <c r="H188" s="3" t="str">
        <f t="shared" si="22"/>
        <v>kuali.atp.FA1999-2000</v>
      </c>
      <c r="I188" s="3">
        <v>19990209</v>
      </c>
      <c r="J188" s="1" t="str">
        <f t="shared" si="23"/>
        <v/>
      </c>
      <c r="L188" s="3" t="str">
        <f t="shared" si="24"/>
        <v/>
      </c>
      <c r="M188" s="3" t="str">
        <f t="shared" si="25"/>
        <v/>
      </c>
      <c r="N188" s="3" t="str">
        <f t="shared" si="26"/>
        <v/>
      </c>
      <c r="P188" s="3">
        <v>19990122</v>
      </c>
      <c r="S188" s="2">
        <v>3</v>
      </c>
      <c r="T188" s="2">
        <v>3</v>
      </c>
      <c r="U188" s="1" t="s">
        <v>43</v>
      </c>
      <c r="V188" s="27" t="b">
        <f t="shared" si="27"/>
        <v>1</v>
      </c>
      <c r="W188" s="27" t="b">
        <f t="shared" si="28"/>
        <v>1</v>
      </c>
      <c r="X188" s="28" t="str">
        <f t="shared" si="29"/>
        <v>kuali.resultComponent.grade.letter kuali.resultComponent.grade.passFail</v>
      </c>
      <c r="Z188" s="3">
        <v>19990209</v>
      </c>
      <c r="AA188" s="1" t="s">
        <v>629</v>
      </c>
      <c r="AB188" s="1" t="s">
        <v>630</v>
      </c>
      <c r="AC188" s="3">
        <v>19990209</v>
      </c>
      <c r="AD188" s="1" t="s">
        <v>46</v>
      </c>
      <c r="AF188" s="1" t="s">
        <v>47</v>
      </c>
      <c r="AI188" s="1" t="s">
        <v>48</v>
      </c>
      <c r="AJ188" s="1" t="s">
        <v>48</v>
      </c>
      <c r="AN188" s="3">
        <v>1</v>
      </c>
      <c r="AP188" s="3">
        <v>0</v>
      </c>
      <c r="AQ188" s="3">
        <v>0</v>
      </c>
      <c r="AR188" s="3">
        <v>0</v>
      </c>
      <c r="AS188" s="3">
        <v>0</v>
      </c>
      <c r="AU188" s="3">
        <v>20070402</v>
      </c>
      <c r="AV188" s="3">
        <v>0</v>
      </c>
      <c r="AX188" s="3">
        <v>19990209</v>
      </c>
      <c r="AZ188" s="3">
        <v>19990209</v>
      </c>
      <c r="BA188" s="1" t="s">
        <v>594</v>
      </c>
      <c r="BB188" s="14" t="s">
        <v>594</v>
      </c>
      <c r="BC188" s="17" t="str">
        <f>VLOOKUP(SUBSTITUTE(BB188," ",""),Organizations!$1:$1048576,2,0)</f>
        <v>TBD</v>
      </c>
      <c r="BD188" s="1" t="s">
        <v>51</v>
      </c>
      <c r="BG188" t="s">
        <v>1734</v>
      </c>
    </row>
    <row r="189" spans="1:59" ht="24">
      <c r="A189" s="1" t="s">
        <v>631</v>
      </c>
      <c r="B189" s="1" t="s">
        <v>2179</v>
      </c>
      <c r="C189" s="1" t="s">
        <v>2189</v>
      </c>
      <c r="D189" s="1" t="s">
        <v>2034</v>
      </c>
      <c r="E189" s="3">
        <v>199908</v>
      </c>
      <c r="F189" s="3" t="str">
        <f t="shared" si="20"/>
        <v>FA</v>
      </c>
      <c r="G189" s="3" t="str">
        <f t="shared" si="21"/>
        <v>1999-2000</v>
      </c>
      <c r="H189" s="3" t="str">
        <f t="shared" si="22"/>
        <v>kuali.atp.FA1999-2000</v>
      </c>
      <c r="I189" s="3">
        <v>20010418</v>
      </c>
      <c r="J189" s="1" t="str">
        <f t="shared" si="23"/>
        <v/>
      </c>
      <c r="L189" s="3" t="str">
        <f t="shared" si="24"/>
        <v/>
      </c>
      <c r="M189" s="3" t="str">
        <f t="shared" si="25"/>
        <v/>
      </c>
      <c r="N189" s="3" t="str">
        <f t="shared" si="26"/>
        <v/>
      </c>
      <c r="O189" s="3">
        <v>200908</v>
      </c>
      <c r="P189" s="3">
        <v>19740101</v>
      </c>
      <c r="R189" s="3">
        <v>19990329</v>
      </c>
      <c r="S189" s="2">
        <v>3</v>
      </c>
      <c r="T189" s="2">
        <v>3</v>
      </c>
      <c r="U189" s="1" t="s">
        <v>43</v>
      </c>
      <c r="V189" s="27" t="b">
        <f t="shared" si="27"/>
        <v>1</v>
      </c>
      <c r="W189" s="27" t="b">
        <f t="shared" si="28"/>
        <v>1</v>
      </c>
      <c r="X189" s="28" t="str">
        <f t="shared" si="29"/>
        <v>kuali.resultComponent.grade.letter kuali.resultComponent.grade.passFail</v>
      </c>
      <c r="AA189" s="1" t="s">
        <v>632</v>
      </c>
      <c r="AB189" s="1" t="s">
        <v>633</v>
      </c>
      <c r="AC189" s="3">
        <v>20010418</v>
      </c>
      <c r="AD189" s="1" t="s">
        <v>115</v>
      </c>
      <c r="AF189" s="1" t="s">
        <v>47</v>
      </c>
      <c r="AI189" s="1" t="s">
        <v>48</v>
      </c>
      <c r="AJ189" s="1" t="s">
        <v>48</v>
      </c>
      <c r="AN189" s="3">
        <v>1</v>
      </c>
      <c r="AO189" s="3">
        <v>0</v>
      </c>
      <c r="AP189" s="3">
        <v>0</v>
      </c>
      <c r="AQ189" s="3">
        <v>0</v>
      </c>
      <c r="AR189" s="3">
        <v>0</v>
      </c>
      <c r="AS189" s="3">
        <v>0</v>
      </c>
      <c r="AT189" s="1" t="s">
        <v>71</v>
      </c>
      <c r="AU189" s="3">
        <v>20071120</v>
      </c>
      <c r="AV189" s="3">
        <v>0</v>
      </c>
      <c r="BA189" s="1" t="s">
        <v>594</v>
      </c>
      <c r="BB189" s="14" t="s">
        <v>594</v>
      </c>
      <c r="BC189" s="17" t="str">
        <f>VLOOKUP(SUBSTITUTE(BB189," ",""),Organizations!$1:$1048576,2,0)</f>
        <v>TBD</v>
      </c>
      <c r="BD189" s="1" t="s">
        <v>51</v>
      </c>
      <c r="BG189" t="s">
        <v>1735</v>
      </c>
    </row>
    <row r="190" spans="1:59" ht="24">
      <c r="A190" s="1" t="s">
        <v>634</v>
      </c>
      <c r="B190" s="1" t="s">
        <v>2179</v>
      </c>
      <c r="C190" s="1" t="s">
        <v>2167</v>
      </c>
      <c r="D190" s="1" t="s">
        <v>2034</v>
      </c>
      <c r="E190" s="3">
        <v>199201</v>
      </c>
      <c r="F190" s="3" t="str">
        <f t="shared" si="20"/>
        <v>SP</v>
      </c>
      <c r="G190" s="3" t="str">
        <f t="shared" si="21"/>
        <v>1991-1992</v>
      </c>
      <c r="H190" s="3" t="str">
        <f t="shared" si="22"/>
        <v>kuali.atp.SP1991-1992</v>
      </c>
      <c r="I190" s="3">
        <v>20050817</v>
      </c>
      <c r="J190" s="1" t="str">
        <f t="shared" si="23"/>
        <v/>
      </c>
      <c r="L190" s="3" t="str">
        <f t="shared" si="24"/>
        <v/>
      </c>
      <c r="M190" s="3" t="str">
        <f t="shared" si="25"/>
        <v/>
      </c>
      <c r="N190" s="3" t="str">
        <f t="shared" si="26"/>
        <v/>
      </c>
      <c r="O190" s="3">
        <v>200905</v>
      </c>
      <c r="P190" s="3">
        <v>19910531</v>
      </c>
      <c r="S190" s="2">
        <v>3</v>
      </c>
      <c r="T190" s="2">
        <v>3</v>
      </c>
      <c r="U190" s="1" t="s">
        <v>43</v>
      </c>
      <c r="V190" s="27" t="b">
        <f t="shared" si="27"/>
        <v>1</v>
      </c>
      <c r="W190" s="27" t="b">
        <f t="shared" si="28"/>
        <v>1</v>
      </c>
      <c r="X190" s="28" t="str">
        <f t="shared" si="29"/>
        <v>kuali.resultComponent.grade.letter kuali.resultComponent.grade.passFail</v>
      </c>
      <c r="AA190" s="1" t="s">
        <v>635</v>
      </c>
      <c r="AB190" s="1" t="s">
        <v>636</v>
      </c>
      <c r="AC190" s="3">
        <v>20050817</v>
      </c>
      <c r="AD190" s="1" t="s">
        <v>115</v>
      </c>
      <c r="AF190" s="1" t="s">
        <v>47</v>
      </c>
      <c r="AI190" s="1" t="s">
        <v>48</v>
      </c>
      <c r="AJ190" s="1" t="s">
        <v>48</v>
      </c>
      <c r="AN190" s="3">
        <v>1</v>
      </c>
      <c r="AP190" s="3">
        <v>0</v>
      </c>
      <c r="AQ190" s="3">
        <v>0</v>
      </c>
      <c r="AR190" s="3">
        <v>0</v>
      </c>
      <c r="AS190" s="3">
        <v>0</v>
      </c>
      <c r="AU190" s="3">
        <v>20071120</v>
      </c>
      <c r="AV190" s="3">
        <v>0</v>
      </c>
      <c r="BA190" s="1" t="s">
        <v>594</v>
      </c>
      <c r="BB190" s="14" t="s">
        <v>594</v>
      </c>
      <c r="BC190" s="17" t="str">
        <f>VLOOKUP(SUBSTITUTE(BB190," ",""),Organizations!$1:$1048576,2,0)</f>
        <v>TBD</v>
      </c>
      <c r="BD190" s="1" t="s">
        <v>51</v>
      </c>
      <c r="BG190" t="s">
        <v>1736</v>
      </c>
    </row>
    <row r="191" spans="1:59" ht="24">
      <c r="A191" s="1" t="s">
        <v>637</v>
      </c>
      <c r="B191" s="1" t="s">
        <v>2179</v>
      </c>
      <c r="C191" s="1" t="s">
        <v>2168</v>
      </c>
      <c r="D191" s="1" t="s">
        <v>2034</v>
      </c>
      <c r="E191" s="3">
        <v>200601</v>
      </c>
      <c r="F191" s="3" t="str">
        <f t="shared" si="20"/>
        <v>SP</v>
      </c>
      <c r="G191" s="3" t="str">
        <f t="shared" si="21"/>
        <v>2005-2006</v>
      </c>
      <c r="H191" s="3" t="str">
        <f t="shared" si="22"/>
        <v>kuali.atp.SP2005-2006</v>
      </c>
      <c r="I191" s="3">
        <v>20051017</v>
      </c>
      <c r="J191" s="1" t="str">
        <f t="shared" si="23"/>
        <v/>
      </c>
      <c r="L191" s="3" t="str">
        <f t="shared" si="24"/>
        <v/>
      </c>
      <c r="M191" s="3" t="str">
        <f t="shared" si="25"/>
        <v/>
      </c>
      <c r="N191" s="3" t="str">
        <f t="shared" si="26"/>
        <v/>
      </c>
      <c r="O191" s="3">
        <v>200601</v>
      </c>
      <c r="P191" s="3">
        <v>20051014</v>
      </c>
      <c r="S191" s="2">
        <v>3</v>
      </c>
      <c r="T191" s="2">
        <v>3</v>
      </c>
      <c r="U191" s="1" t="s">
        <v>43</v>
      </c>
      <c r="V191" s="27" t="b">
        <f t="shared" si="27"/>
        <v>1</v>
      </c>
      <c r="W191" s="27" t="b">
        <f t="shared" si="28"/>
        <v>1</v>
      </c>
      <c r="X191" s="28" t="str">
        <f t="shared" si="29"/>
        <v>kuali.resultComponent.grade.letter kuali.resultComponent.grade.passFail</v>
      </c>
      <c r="Z191" s="3">
        <v>20051011</v>
      </c>
      <c r="AA191" s="1" t="s">
        <v>638</v>
      </c>
      <c r="AB191" s="1" t="s">
        <v>639</v>
      </c>
      <c r="AC191" s="3">
        <v>20051011</v>
      </c>
      <c r="AD191" s="1" t="s">
        <v>115</v>
      </c>
      <c r="AF191" s="1" t="s">
        <v>47</v>
      </c>
      <c r="AI191" s="1" t="s">
        <v>48</v>
      </c>
      <c r="AJ191" s="1" t="s">
        <v>48</v>
      </c>
      <c r="AN191" s="3">
        <v>1</v>
      </c>
      <c r="AP191" s="3">
        <v>0</v>
      </c>
      <c r="AQ191" s="3">
        <v>0</v>
      </c>
      <c r="AR191" s="3">
        <v>0</v>
      </c>
      <c r="AS191" s="3">
        <v>0</v>
      </c>
      <c r="AU191" s="3">
        <v>20071120</v>
      </c>
      <c r="AV191" s="3">
        <v>0</v>
      </c>
      <c r="AX191" s="3">
        <v>20051011</v>
      </c>
      <c r="AZ191" s="3">
        <v>20051011</v>
      </c>
      <c r="BA191" s="1" t="s">
        <v>594</v>
      </c>
      <c r="BB191" s="14" t="s">
        <v>594</v>
      </c>
      <c r="BC191" s="17" t="str">
        <f>VLOOKUP(SUBSTITUTE(BB191," ",""),Organizations!$1:$1048576,2,0)</f>
        <v>TBD</v>
      </c>
      <c r="BD191" s="1" t="s">
        <v>51</v>
      </c>
      <c r="BG191" t="s">
        <v>1737</v>
      </c>
    </row>
    <row r="192" spans="1:59" ht="24">
      <c r="A192" s="1" t="s">
        <v>640</v>
      </c>
      <c r="B192" s="1" t="s">
        <v>2179</v>
      </c>
      <c r="C192" s="1" t="s">
        <v>2135</v>
      </c>
      <c r="D192" s="1" t="s">
        <v>2034</v>
      </c>
      <c r="E192" s="3">
        <v>199301</v>
      </c>
      <c r="F192" s="3" t="str">
        <f t="shared" si="20"/>
        <v>SP</v>
      </c>
      <c r="G192" s="3" t="str">
        <f t="shared" si="21"/>
        <v>1992-1993</v>
      </c>
      <c r="H192" s="3" t="str">
        <f t="shared" si="22"/>
        <v>kuali.atp.SP1992-1993</v>
      </c>
      <c r="I192" s="3">
        <v>19920518</v>
      </c>
      <c r="J192" s="1" t="str">
        <f t="shared" si="23"/>
        <v/>
      </c>
      <c r="L192" s="3" t="str">
        <f t="shared" si="24"/>
        <v/>
      </c>
      <c r="M192" s="3" t="str">
        <f t="shared" si="25"/>
        <v/>
      </c>
      <c r="N192" s="3" t="str">
        <f t="shared" si="26"/>
        <v/>
      </c>
      <c r="O192" s="3">
        <v>200908</v>
      </c>
      <c r="P192" s="3">
        <v>19810301</v>
      </c>
      <c r="R192" s="3">
        <v>19920306</v>
      </c>
      <c r="S192" s="2">
        <v>3</v>
      </c>
      <c r="T192" s="2">
        <v>3</v>
      </c>
      <c r="U192" s="1" t="s">
        <v>43</v>
      </c>
      <c r="V192" s="27" t="b">
        <f t="shared" si="27"/>
        <v>1</v>
      </c>
      <c r="W192" s="27" t="b">
        <f t="shared" si="28"/>
        <v>1</v>
      </c>
      <c r="X192" s="28" t="str">
        <f t="shared" si="29"/>
        <v>kuali.resultComponent.grade.letter kuali.resultComponent.grade.passFail</v>
      </c>
      <c r="AA192" s="1" t="s">
        <v>641</v>
      </c>
      <c r="AB192" s="1" t="s">
        <v>642</v>
      </c>
      <c r="AD192" s="1" t="s">
        <v>115</v>
      </c>
      <c r="AF192" s="1" t="s">
        <v>47</v>
      </c>
      <c r="AI192" s="1" t="s">
        <v>48</v>
      </c>
      <c r="AJ192" s="1" t="s">
        <v>48</v>
      </c>
      <c r="AN192" s="3">
        <v>1</v>
      </c>
      <c r="AO192" s="3">
        <v>0</v>
      </c>
      <c r="AP192" s="3">
        <v>0</v>
      </c>
      <c r="AQ192" s="3">
        <v>0</v>
      </c>
      <c r="AR192" s="3">
        <v>0</v>
      </c>
      <c r="AS192" s="3">
        <v>0</v>
      </c>
      <c r="AU192" s="3">
        <v>20071120</v>
      </c>
      <c r="AV192" s="3">
        <v>0</v>
      </c>
      <c r="BA192" s="1" t="s">
        <v>594</v>
      </c>
      <c r="BB192" s="14" t="s">
        <v>594</v>
      </c>
      <c r="BC192" s="17" t="str">
        <f>VLOOKUP(SUBSTITUTE(BB192," ",""),Organizations!$1:$1048576,2,0)</f>
        <v>TBD</v>
      </c>
      <c r="BD192" s="1" t="s">
        <v>51</v>
      </c>
      <c r="BG192" t="s">
        <v>1738</v>
      </c>
    </row>
    <row r="193" spans="1:59" ht="24">
      <c r="A193" s="1" t="s">
        <v>643</v>
      </c>
      <c r="B193" s="1" t="s">
        <v>2190</v>
      </c>
      <c r="C193" s="1" t="s">
        <v>2035</v>
      </c>
      <c r="D193" s="1" t="s">
        <v>2034</v>
      </c>
      <c r="E193" s="3">
        <v>201001</v>
      </c>
      <c r="F193" s="3" t="str">
        <f t="shared" si="20"/>
        <v>SP</v>
      </c>
      <c r="G193" s="3" t="str">
        <f t="shared" si="21"/>
        <v>2009-2010</v>
      </c>
      <c r="H193" s="3" t="str">
        <f t="shared" si="22"/>
        <v>kuali.atp.SP2009-2010</v>
      </c>
      <c r="I193" s="3">
        <v>20090909</v>
      </c>
      <c r="J193" s="1" t="str">
        <f t="shared" si="23"/>
        <v/>
      </c>
      <c r="L193" s="3" t="str">
        <f t="shared" si="24"/>
        <v/>
      </c>
      <c r="M193" s="3" t="str">
        <f t="shared" si="25"/>
        <v/>
      </c>
      <c r="N193" s="3" t="str">
        <f t="shared" si="26"/>
        <v/>
      </c>
      <c r="O193" s="3">
        <v>200908</v>
      </c>
      <c r="P193" s="3">
        <v>20090909</v>
      </c>
      <c r="R193" s="3">
        <v>20090909</v>
      </c>
      <c r="S193" s="2">
        <v>3</v>
      </c>
      <c r="T193" s="2">
        <v>3</v>
      </c>
      <c r="U193" s="1" t="s">
        <v>126</v>
      </c>
      <c r="V193" s="27" t="str">
        <f t="shared" si="27"/>
        <v/>
      </c>
      <c r="W193" s="27" t="str">
        <f t="shared" si="28"/>
        <v/>
      </c>
      <c r="X193" s="28" t="str">
        <f t="shared" si="29"/>
        <v>kuali.resultComponent.grade.letter</v>
      </c>
      <c r="AA193" s="1" t="s">
        <v>644</v>
      </c>
      <c r="AB193" s="1" t="s">
        <v>645</v>
      </c>
      <c r="AC193" s="3">
        <v>20090909</v>
      </c>
      <c r="AD193" s="1" t="s">
        <v>46</v>
      </c>
      <c r="AF193" s="1" t="s">
        <v>47</v>
      </c>
      <c r="AI193" s="1" t="s">
        <v>48</v>
      </c>
      <c r="AJ193" s="1" t="s">
        <v>48</v>
      </c>
      <c r="AN193" s="3">
        <v>1</v>
      </c>
      <c r="AO193" s="3">
        <v>0</v>
      </c>
      <c r="AP193" s="3">
        <v>0</v>
      </c>
      <c r="AQ193" s="3">
        <v>0</v>
      </c>
      <c r="AR193" s="3">
        <v>0</v>
      </c>
      <c r="AS193" s="3">
        <v>0</v>
      </c>
      <c r="AU193" s="3">
        <v>19980928</v>
      </c>
      <c r="AV193" s="3">
        <v>0</v>
      </c>
      <c r="BA193" s="1" t="s">
        <v>646</v>
      </c>
      <c r="BB193" s="14" t="s">
        <v>646</v>
      </c>
      <c r="BC193" s="17">
        <f>VLOOKUP(SUBSTITUTE(BB193," ",""),Organizations!$1:$1048576,2,0)</f>
        <v>50</v>
      </c>
      <c r="BE193" s="1" t="s">
        <v>647</v>
      </c>
      <c r="BG193" t="s">
        <v>1739</v>
      </c>
    </row>
    <row r="194" spans="1:59" ht="24">
      <c r="A194" s="1" t="s">
        <v>648</v>
      </c>
      <c r="B194" s="1" t="s">
        <v>2190</v>
      </c>
      <c r="C194" s="1" t="s">
        <v>2057</v>
      </c>
      <c r="D194" s="1" t="s">
        <v>2034</v>
      </c>
      <c r="E194" s="3">
        <v>200708</v>
      </c>
      <c r="F194" s="3" t="str">
        <f t="shared" ref="F194:F257" si="30">IF(RIGHT(E194,2)="01","SP",IF(RIGHT(E194,2)="05","SU",IF(RIGHT(E194,2)="08","FA",IF(RIGHT(E194,2)="12","WI","ERROR"))))</f>
        <v>FA</v>
      </c>
      <c r="G194" s="3" t="str">
        <f t="shared" ref="G194:G257" si="31">IF(E194&lt;199000,"1990-1991",IF(OR(RIGHT(E194,2)="01",RIGHT(E194,2)="05"),LEFT(E194,4)-1&amp;"-"&amp;LEFT(E194,4),LEFT(E194,4)&amp;"-"&amp;LEFT(E194,4)+1))</f>
        <v>2007-2008</v>
      </c>
      <c r="H194" s="3" t="str">
        <f t="shared" ref="H194:H257" si="32">"kuali.atp."&amp;F194&amp;G194</f>
        <v>kuali.atp.FA2007-2008</v>
      </c>
      <c r="I194" s="3">
        <v>20070221</v>
      </c>
      <c r="J194" s="1" t="str">
        <f t="shared" ref="J194:J257" si="33">IF(ISBLANK(K194),"",IF(E194&gt;K194,"BAD",""))</f>
        <v/>
      </c>
      <c r="L194" s="3" t="str">
        <f t="shared" ref="L194:L257" si="34">IF(ISBLANK(K194),"",IF(RIGHT(K194,2)="01","SP",IF(RIGHT(K194,2)="05","SU",IF(RIGHT(K194,2)="08","FA",IF(RIGHT(K194,2)="12","WI","ERROR")))))</f>
        <v/>
      </c>
      <c r="M194" s="3" t="str">
        <f t="shared" ref="M194:M257" si="35">IF(ISBLANK(K194),"",IF(K194&lt;199000,"1990-1991",IF(OR(RIGHT(K194,2)="01",RIGHT(K194,2)="05"),LEFT(K194,4)-1&amp;"-"&amp;LEFT(K194,4),LEFT(K194,4)&amp;"-"&amp;LEFT(K194,4)+1)))</f>
        <v/>
      </c>
      <c r="N194" s="3" t="str">
        <f t="shared" ref="N194:N257" si="36">IF(ISBLANK(K194),"","kuali.atp."&amp;L194&amp;M194)</f>
        <v/>
      </c>
      <c r="O194" s="3">
        <v>200908</v>
      </c>
      <c r="P194" s="3">
        <v>19730101</v>
      </c>
      <c r="R194" s="3">
        <v>20070221</v>
      </c>
      <c r="S194" s="2">
        <v>3</v>
      </c>
      <c r="T194" s="2">
        <v>3</v>
      </c>
      <c r="U194" s="1" t="s">
        <v>43</v>
      </c>
      <c r="V194" s="27" t="b">
        <f t="shared" si="27"/>
        <v>1</v>
      </c>
      <c r="W194" s="27" t="b">
        <f t="shared" si="28"/>
        <v>1</v>
      </c>
      <c r="X194" s="28" t="str">
        <f t="shared" si="29"/>
        <v>kuali.resultComponent.grade.letter kuali.resultComponent.grade.passFail</v>
      </c>
      <c r="Z194" s="3">
        <v>20070221</v>
      </c>
      <c r="AA194" s="1" t="s">
        <v>649</v>
      </c>
      <c r="AB194" s="1" t="s">
        <v>650</v>
      </c>
      <c r="AC194" s="3">
        <v>20020108</v>
      </c>
      <c r="AD194" s="1" t="s">
        <v>46</v>
      </c>
      <c r="AF194" s="1" t="s">
        <v>47</v>
      </c>
      <c r="AI194" s="1" t="s">
        <v>48</v>
      </c>
      <c r="AJ194" s="1" t="s">
        <v>48</v>
      </c>
      <c r="AN194" s="3">
        <v>1</v>
      </c>
      <c r="AO194" s="3">
        <v>0</v>
      </c>
      <c r="AP194" s="3">
        <v>0</v>
      </c>
      <c r="AQ194" s="3">
        <v>0</v>
      </c>
      <c r="AR194" s="3">
        <v>0</v>
      </c>
      <c r="AS194" s="3">
        <v>0</v>
      </c>
      <c r="AU194" s="3">
        <v>20060316</v>
      </c>
      <c r="AV194" s="3">
        <v>0</v>
      </c>
      <c r="AW194" s="1" t="s">
        <v>83</v>
      </c>
      <c r="BA194" s="1" t="s">
        <v>646</v>
      </c>
      <c r="BB194" s="14" t="s">
        <v>646</v>
      </c>
      <c r="BC194" s="17">
        <f>VLOOKUP(SUBSTITUTE(BB194," ",""),Organizations!$1:$1048576,2,0)</f>
        <v>50</v>
      </c>
      <c r="BE194" s="1" t="s">
        <v>83</v>
      </c>
      <c r="BG194" t="s">
        <v>1740</v>
      </c>
    </row>
    <row r="195" spans="1:59" ht="24">
      <c r="A195" s="1" t="s">
        <v>651</v>
      </c>
      <c r="B195" s="1" t="s">
        <v>2190</v>
      </c>
      <c r="C195" s="1" t="s">
        <v>2037</v>
      </c>
      <c r="D195" s="1" t="s">
        <v>2034</v>
      </c>
      <c r="E195" s="3">
        <v>200708</v>
      </c>
      <c r="F195" s="3" t="str">
        <f t="shared" si="30"/>
        <v>FA</v>
      </c>
      <c r="G195" s="3" t="str">
        <f t="shared" si="31"/>
        <v>2007-2008</v>
      </c>
      <c r="H195" s="3" t="str">
        <f t="shared" si="32"/>
        <v>kuali.atp.FA2007-2008</v>
      </c>
      <c r="I195" s="3">
        <v>20070221</v>
      </c>
      <c r="J195" s="1" t="str">
        <f t="shared" si="33"/>
        <v/>
      </c>
      <c r="L195" s="3" t="str">
        <f t="shared" si="34"/>
        <v/>
      </c>
      <c r="M195" s="3" t="str">
        <f t="shared" si="35"/>
        <v/>
      </c>
      <c r="N195" s="3" t="str">
        <f t="shared" si="36"/>
        <v/>
      </c>
      <c r="O195" s="3">
        <v>200908</v>
      </c>
      <c r="P195" s="3">
        <v>19730101</v>
      </c>
      <c r="R195" s="3">
        <v>20070221</v>
      </c>
      <c r="S195" s="2">
        <v>3</v>
      </c>
      <c r="T195" s="2">
        <v>3</v>
      </c>
      <c r="U195" s="1" t="s">
        <v>43</v>
      </c>
      <c r="V195" s="27" t="b">
        <f t="shared" ref="V195:V258" si="37">IF(ISERROR(FIND("A",U195)),"",TRUE)</f>
        <v>1</v>
      </c>
      <c r="W195" s="27" t="b">
        <f t="shared" ref="W195:W258" si="38">IF(ISERROR(FIND("P",U195)),"",TRUE)</f>
        <v>1</v>
      </c>
      <c r="X195" s="28" t="str">
        <f t="shared" ref="X195:X258" si="39">IF(OR(U195="R",U195="RA"),"kuali.resultComponent.grade.letter",IF(OR(U195="RP",U195="RPA"),"kuali.resultComponent.grade.letter kuali.resultComponent.grade.passFail",IF(U195="S","kuali.resultComponent.grade.satisfactory","")))</f>
        <v>kuali.resultComponent.grade.letter kuali.resultComponent.grade.passFail</v>
      </c>
      <c r="Z195" s="3">
        <v>20070221</v>
      </c>
      <c r="AA195" s="1" t="s">
        <v>652</v>
      </c>
      <c r="AB195" s="1" t="s">
        <v>653</v>
      </c>
      <c r="AC195" s="3">
        <v>20020108</v>
      </c>
      <c r="AD195" s="1" t="s">
        <v>46</v>
      </c>
      <c r="AF195" s="1" t="s">
        <v>47</v>
      </c>
      <c r="AI195" s="1" t="s">
        <v>48</v>
      </c>
      <c r="AJ195" s="1" t="s">
        <v>48</v>
      </c>
      <c r="AN195" s="3">
        <v>1</v>
      </c>
      <c r="AO195" s="3">
        <v>0</v>
      </c>
      <c r="AP195" s="3">
        <v>0</v>
      </c>
      <c r="AQ195" s="3">
        <v>0</v>
      </c>
      <c r="AR195" s="3">
        <v>0</v>
      </c>
      <c r="AS195" s="3">
        <v>0</v>
      </c>
      <c r="AU195" s="3">
        <v>20060316</v>
      </c>
      <c r="AV195" s="3">
        <v>0</v>
      </c>
      <c r="AW195" s="1" t="s">
        <v>83</v>
      </c>
      <c r="BA195" s="1" t="s">
        <v>646</v>
      </c>
      <c r="BB195" s="14" t="s">
        <v>646</v>
      </c>
      <c r="BC195" s="17">
        <f>VLOOKUP(SUBSTITUTE(BB195," ",""),Organizations!$1:$1048576,2,0)</f>
        <v>50</v>
      </c>
      <c r="BE195" s="1" t="s">
        <v>83</v>
      </c>
      <c r="BG195" t="s">
        <v>1741</v>
      </c>
    </row>
    <row r="196" spans="1:59" ht="24">
      <c r="A196" s="1" t="s">
        <v>654</v>
      </c>
      <c r="B196" s="1" t="s">
        <v>2190</v>
      </c>
      <c r="C196" s="1" t="s">
        <v>2076</v>
      </c>
      <c r="D196" s="1" t="s">
        <v>2034</v>
      </c>
      <c r="E196" s="3">
        <v>200708</v>
      </c>
      <c r="F196" s="3" t="str">
        <f t="shared" si="30"/>
        <v>FA</v>
      </c>
      <c r="G196" s="3" t="str">
        <f t="shared" si="31"/>
        <v>2007-2008</v>
      </c>
      <c r="H196" s="3" t="str">
        <f t="shared" si="32"/>
        <v>kuali.atp.FA2007-2008</v>
      </c>
      <c r="I196" s="3">
        <v>20070221</v>
      </c>
      <c r="J196" s="1" t="str">
        <f t="shared" si="33"/>
        <v/>
      </c>
      <c r="L196" s="3" t="str">
        <f t="shared" si="34"/>
        <v/>
      </c>
      <c r="M196" s="3" t="str">
        <f t="shared" si="35"/>
        <v/>
      </c>
      <c r="N196" s="3" t="str">
        <f t="shared" si="36"/>
        <v/>
      </c>
      <c r="O196" s="3">
        <v>200908</v>
      </c>
      <c r="P196" s="3">
        <v>19790101</v>
      </c>
      <c r="R196" s="3">
        <v>20070221</v>
      </c>
      <c r="S196" s="2">
        <v>3</v>
      </c>
      <c r="T196" s="2">
        <v>3</v>
      </c>
      <c r="U196" s="1" t="s">
        <v>43</v>
      </c>
      <c r="V196" s="27" t="b">
        <f t="shared" si="37"/>
        <v>1</v>
      </c>
      <c r="W196" s="27" t="b">
        <f t="shared" si="38"/>
        <v>1</v>
      </c>
      <c r="X196" s="28" t="str">
        <f t="shared" si="39"/>
        <v>kuali.resultComponent.grade.letter kuali.resultComponent.grade.passFail</v>
      </c>
      <c r="Z196" s="3">
        <v>20070221</v>
      </c>
      <c r="AA196" s="1" t="s">
        <v>655</v>
      </c>
      <c r="AB196" s="1" t="s">
        <v>656</v>
      </c>
      <c r="AD196" s="1" t="s">
        <v>46</v>
      </c>
      <c r="AF196" s="1" t="s">
        <v>47</v>
      </c>
      <c r="AI196" s="1" t="s">
        <v>48</v>
      </c>
      <c r="AJ196" s="1" t="s">
        <v>48</v>
      </c>
      <c r="AN196" s="3">
        <v>1</v>
      </c>
      <c r="AO196" s="3">
        <v>0</v>
      </c>
      <c r="AP196" s="3">
        <v>0</v>
      </c>
      <c r="AQ196" s="3">
        <v>0</v>
      </c>
      <c r="AR196" s="3">
        <v>0</v>
      </c>
      <c r="AS196" s="3">
        <v>0</v>
      </c>
      <c r="AU196" s="3">
        <v>19940131</v>
      </c>
      <c r="AV196" s="3">
        <v>0</v>
      </c>
      <c r="AW196" s="1" t="s">
        <v>83</v>
      </c>
      <c r="BA196" s="1" t="s">
        <v>646</v>
      </c>
      <c r="BB196" s="14" t="s">
        <v>646</v>
      </c>
      <c r="BC196" s="17">
        <f>VLOOKUP(SUBSTITUTE(BB196," ",""),Organizations!$1:$1048576,2,0)</f>
        <v>50</v>
      </c>
      <c r="BE196" s="1" t="s">
        <v>83</v>
      </c>
      <c r="BG196" t="s">
        <v>1742</v>
      </c>
    </row>
    <row r="197" spans="1:59" ht="24">
      <c r="A197" s="1" t="s">
        <v>657</v>
      </c>
      <c r="B197" s="1" t="s">
        <v>2190</v>
      </c>
      <c r="C197" s="1" t="s">
        <v>2191</v>
      </c>
      <c r="D197" s="1" t="s">
        <v>2034</v>
      </c>
      <c r="E197" s="3">
        <v>200101</v>
      </c>
      <c r="F197" s="3" t="str">
        <f t="shared" si="30"/>
        <v>SP</v>
      </c>
      <c r="G197" s="3" t="str">
        <f t="shared" si="31"/>
        <v>2000-2001</v>
      </c>
      <c r="H197" s="3" t="str">
        <f t="shared" si="32"/>
        <v>kuali.atp.SP2000-2001</v>
      </c>
      <c r="I197" s="3">
        <v>20020521</v>
      </c>
      <c r="J197" s="1" t="str">
        <f t="shared" si="33"/>
        <v/>
      </c>
      <c r="L197" s="3" t="str">
        <f t="shared" si="34"/>
        <v/>
      </c>
      <c r="M197" s="3" t="str">
        <f t="shared" si="35"/>
        <v/>
      </c>
      <c r="N197" s="3" t="str">
        <f t="shared" si="36"/>
        <v/>
      </c>
      <c r="O197" s="3">
        <v>200301</v>
      </c>
      <c r="P197" s="3">
        <v>20000914</v>
      </c>
      <c r="S197" s="2">
        <v>3</v>
      </c>
      <c r="T197" s="2">
        <v>3</v>
      </c>
      <c r="U197" s="1" t="s">
        <v>126</v>
      </c>
      <c r="V197" s="27" t="str">
        <f t="shared" si="37"/>
        <v/>
      </c>
      <c r="W197" s="27" t="str">
        <f t="shared" si="38"/>
        <v/>
      </c>
      <c r="X197" s="28" t="str">
        <f t="shared" si="39"/>
        <v>kuali.resultComponent.grade.letter</v>
      </c>
      <c r="Z197" s="3">
        <v>20000919</v>
      </c>
      <c r="AA197" s="1" t="s">
        <v>658</v>
      </c>
      <c r="AB197" s="1" t="s">
        <v>659</v>
      </c>
      <c r="AC197" s="3">
        <v>20020521</v>
      </c>
      <c r="AD197" s="1" t="s">
        <v>46</v>
      </c>
      <c r="AF197" s="1" t="s">
        <v>47</v>
      </c>
      <c r="AI197" s="1" t="s">
        <v>48</v>
      </c>
      <c r="AJ197" s="1" t="s">
        <v>48</v>
      </c>
      <c r="AN197" s="3">
        <v>1</v>
      </c>
      <c r="AP197" s="3">
        <v>0</v>
      </c>
      <c r="AQ197" s="3">
        <v>0</v>
      </c>
      <c r="AR197" s="3">
        <v>0</v>
      </c>
      <c r="AS197" s="3">
        <v>0</v>
      </c>
      <c r="AU197" s="3">
        <v>20090511</v>
      </c>
      <c r="AV197" s="3">
        <v>0</v>
      </c>
      <c r="AW197" s="1" t="s">
        <v>83</v>
      </c>
      <c r="AX197" s="3">
        <v>20001003</v>
      </c>
      <c r="AZ197" s="3">
        <v>20000919</v>
      </c>
      <c r="BA197" s="1" t="s">
        <v>646</v>
      </c>
      <c r="BB197" s="14" t="s">
        <v>646</v>
      </c>
      <c r="BC197" s="17">
        <f>VLOOKUP(SUBSTITUTE(BB197," ",""),Organizations!$1:$1048576,2,0)</f>
        <v>50</v>
      </c>
      <c r="BE197" s="1" t="s">
        <v>83</v>
      </c>
      <c r="BG197" t="s">
        <v>1743</v>
      </c>
    </row>
    <row r="198" spans="1:59" ht="24">
      <c r="A198" s="1" t="s">
        <v>660</v>
      </c>
      <c r="B198" s="1" t="s">
        <v>2190</v>
      </c>
      <c r="C198" s="1" t="s">
        <v>2192</v>
      </c>
      <c r="D198" s="1" t="s">
        <v>2034</v>
      </c>
      <c r="E198" s="3">
        <v>200708</v>
      </c>
      <c r="F198" s="3" t="str">
        <f t="shared" si="30"/>
        <v>FA</v>
      </c>
      <c r="G198" s="3" t="str">
        <f t="shared" si="31"/>
        <v>2007-2008</v>
      </c>
      <c r="H198" s="3" t="str">
        <f t="shared" si="32"/>
        <v>kuali.atp.FA2007-2008</v>
      </c>
      <c r="I198" s="3">
        <v>20070221</v>
      </c>
      <c r="J198" s="1" t="str">
        <f t="shared" si="33"/>
        <v/>
      </c>
      <c r="L198" s="3" t="str">
        <f t="shared" si="34"/>
        <v/>
      </c>
      <c r="M198" s="3" t="str">
        <f t="shared" si="35"/>
        <v/>
      </c>
      <c r="N198" s="3" t="str">
        <f t="shared" si="36"/>
        <v/>
      </c>
      <c r="O198" s="3">
        <v>200908</v>
      </c>
      <c r="P198" s="3">
        <v>19730101</v>
      </c>
      <c r="R198" s="3">
        <v>20070221</v>
      </c>
      <c r="S198" s="2">
        <v>3</v>
      </c>
      <c r="T198" s="2">
        <v>3</v>
      </c>
      <c r="U198" s="1" t="s">
        <v>43</v>
      </c>
      <c r="V198" s="27" t="b">
        <f t="shared" si="37"/>
        <v>1</v>
      </c>
      <c r="W198" s="27" t="b">
        <f t="shared" si="38"/>
        <v>1</v>
      </c>
      <c r="X198" s="28" t="str">
        <f t="shared" si="39"/>
        <v>kuali.resultComponent.grade.letter kuali.resultComponent.grade.passFail</v>
      </c>
      <c r="Z198" s="3">
        <v>20070221</v>
      </c>
      <c r="AA198" s="1" t="s">
        <v>661</v>
      </c>
      <c r="AB198" s="1" t="s">
        <v>662</v>
      </c>
      <c r="AD198" s="1" t="s">
        <v>46</v>
      </c>
      <c r="AF198" s="1" t="s">
        <v>47</v>
      </c>
      <c r="AI198" s="1" t="s">
        <v>48</v>
      </c>
      <c r="AJ198" s="1" t="s">
        <v>48</v>
      </c>
      <c r="AN198" s="3">
        <v>1</v>
      </c>
      <c r="AO198" s="3">
        <v>0</v>
      </c>
      <c r="AP198" s="3">
        <v>0</v>
      </c>
      <c r="AQ198" s="3">
        <v>0</v>
      </c>
      <c r="AR198" s="3">
        <v>0</v>
      </c>
      <c r="AS198" s="3">
        <v>0</v>
      </c>
      <c r="AU198" s="3">
        <v>19940131</v>
      </c>
      <c r="AV198" s="3">
        <v>0</v>
      </c>
      <c r="AW198" s="1" t="s">
        <v>83</v>
      </c>
      <c r="BA198" s="1" t="s">
        <v>646</v>
      </c>
      <c r="BB198" s="14" t="s">
        <v>646</v>
      </c>
      <c r="BC198" s="17">
        <f>VLOOKUP(SUBSTITUTE(BB198," ",""),Organizations!$1:$1048576,2,0)</f>
        <v>50</v>
      </c>
      <c r="BE198" s="1" t="s">
        <v>83</v>
      </c>
      <c r="BG198" t="s">
        <v>1744</v>
      </c>
    </row>
    <row r="199" spans="1:59" ht="24">
      <c r="A199" s="1" t="s">
        <v>663</v>
      </c>
      <c r="B199" s="1" t="s">
        <v>2190</v>
      </c>
      <c r="C199" s="1" t="s">
        <v>2193</v>
      </c>
      <c r="D199" s="1" t="s">
        <v>2034</v>
      </c>
      <c r="E199" s="3">
        <v>200708</v>
      </c>
      <c r="F199" s="3" t="str">
        <f t="shared" si="30"/>
        <v>FA</v>
      </c>
      <c r="G199" s="3" t="str">
        <f t="shared" si="31"/>
        <v>2007-2008</v>
      </c>
      <c r="H199" s="3" t="str">
        <f t="shared" si="32"/>
        <v>kuali.atp.FA2007-2008</v>
      </c>
      <c r="I199" s="3">
        <v>20070221</v>
      </c>
      <c r="J199" s="1" t="str">
        <f t="shared" si="33"/>
        <v/>
      </c>
      <c r="L199" s="3" t="str">
        <f t="shared" si="34"/>
        <v/>
      </c>
      <c r="M199" s="3" t="str">
        <f t="shared" si="35"/>
        <v/>
      </c>
      <c r="N199" s="3" t="str">
        <f t="shared" si="36"/>
        <v/>
      </c>
      <c r="O199" s="3">
        <v>200908</v>
      </c>
      <c r="P199" s="3">
        <v>19730101</v>
      </c>
      <c r="R199" s="3">
        <v>20070221</v>
      </c>
      <c r="S199" s="2">
        <v>3</v>
      </c>
      <c r="T199" s="2">
        <v>3</v>
      </c>
      <c r="U199" s="1" t="s">
        <v>43</v>
      </c>
      <c r="V199" s="27" t="b">
        <f t="shared" si="37"/>
        <v>1</v>
      </c>
      <c r="W199" s="27" t="b">
        <f t="shared" si="38"/>
        <v>1</v>
      </c>
      <c r="X199" s="28" t="str">
        <f t="shared" si="39"/>
        <v>kuali.resultComponent.grade.letter kuali.resultComponent.grade.passFail</v>
      </c>
      <c r="Z199" s="3">
        <v>20070221</v>
      </c>
      <c r="AA199" s="1" t="s">
        <v>664</v>
      </c>
      <c r="AB199" s="1" t="s">
        <v>665</v>
      </c>
      <c r="AD199" s="1" t="s">
        <v>46</v>
      </c>
      <c r="AF199" s="1" t="s">
        <v>47</v>
      </c>
      <c r="AI199" s="1" t="s">
        <v>48</v>
      </c>
      <c r="AJ199" s="1" t="s">
        <v>48</v>
      </c>
      <c r="AN199" s="3">
        <v>1</v>
      </c>
      <c r="AO199" s="3">
        <v>0</v>
      </c>
      <c r="AP199" s="3">
        <v>0</v>
      </c>
      <c r="AQ199" s="3">
        <v>0</v>
      </c>
      <c r="AR199" s="3">
        <v>0</v>
      </c>
      <c r="AS199" s="3">
        <v>0</v>
      </c>
      <c r="AU199" s="3">
        <v>19940131</v>
      </c>
      <c r="AV199" s="3">
        <v>0</v>
      </c>
      <c r="AW199" s="1" t="s">
        <v>83</v>
      </c>
      <c r="BA199" s="1" t="s">
        <v>646</v>
      </c>
      <c r="BB199" s="14" t="s">
        <v>646</v>
      </c>
      <c r="BC199" s="17">
        <f>VLOOKUP(SUBSTITUTE(BB199," ",""),Organizations!$1:$1048576,2,0)</f>
        <v>50</v>
      </c>
      <c r="BE199" s="1" t="s">
        <v>83</v>
      </c>
      <c r="BG199" t="s">
        <v>1745</v>
      </c>
    </row>
    <row r="200" spans="1:59" ht="24">
      <c r="A200" s="1" t="s">
        <v>666</v>
      </c>
      <c r="B200" s="1" t="s">
        <v>2190</v>
      </c>
      <c r="C200" s="1" t="s">
        <v>2194</v>
      </c>
      <c r="D200" s="1" t="s">
        <v>2034</v>
      </c>
      <c r="E200" s="3">
        <v>200708</v>
      </c>
      <c r="F200" s="3" t="str">
        <f t="shared" si="30"/>
        <v>FA</v>
      </c>
      <c r="G200" s="3" t="str">
        <f t="shared" si="31"/>
        <v>2007-2008</v>
      </c>
      <c r="H200" s="3" t="str">
        <f t="shared" si="32"/>
        <v>kuali.atp.FA2007-2008</v>
      </c>
      <c r="I200" s="3">
        <v>20070221</v>
      </c>
      <c r="J200" s="1" t="str">
        <f t="shared" si="33"/>
        <v/>
      </c>
      <c r="L200" s="3" t="str">
        <f t="shared" si="34"/>
        <v/>
      </c>
      <c r="M200" s="3" t="str">
        <f t="shared" si="35"/>
        <v/>
      </c>
      <c r="N200" s="3" t="str">
        <f t="shared" si="36"/>
        <v/>
      </c>
      <c r="O200" s="3">
        <v>200908</v>
      </c>
      <c r="P200" s="3">
        <v>19730101</v>
      </c>
      <c r="R200" s="3">
        <v>20070221</v>
      </c>
      <c r="S200" s="2">
        <v>3</v>
      </c>
      <c r="T200" s="2">
        <v>3</v>
      </c>
      <c r="U200" s="1" t="s">
        <v>43</v>
      </c>
      <c r="V200" s="27" t="b">
        <f t="shared" si="37"/>
        <v>1</v>
      </c>
      <c r="W200" s="27" t="b">
        <f t="shared" si="38"/>
        <v>1</v>
      </c>
      <c r="X200" s="28" t="str">
        <f t="shared" si="39"/>
        <v>kuali.resultComponent.grade.letter kuali.resultComponent.grade.passFail</v>
      </c>
      <c r="Z200" s="3">
        <v>20070221</v>
      </c>
      <c r="AA200" s="1" t="s">
        <v>667</v>
      </c>
      <c r="AB200" s="1" t="s">
        <v>668</v>
      </c>
      <c r="AD200" s="1" t="s">
        <v>46</v>
      </c>
      <c r="AF200" s="1" t="s">
        <v>47</v>
      </c>
      <c r="AI200" s="1" t="s">
        <v>48</v>
      </c>
      <c r="AJ200" s="1" t="s">
        <v>48</v>
      </c>
      <c r="AN200" s="3">
        <v>1</v>
      </c>
      <c r="AO200" s="3">
        <v>0</v>
      </c>
      <c r="AP200" s="3">
        <v>0</v>
      </c>
      <c r="AQ200" s="3">
        <v>0</v>
      </c>
      <c r="AR200" s="3">
        <v>0</v>
      </c>
      <c r="AS200" s="3">
        <v>0</v>
      </c>
      <c r="AU200" s="3">
        <v>19940131</v>
      </c>
      <c r="AV200" s="3">
        <v>0</v>
      </c>
      <c r="AW200" s="1" t="s">
        <v>83</v>
      </c>
      <c r="BA200" s="1" t="s">
        <v>646</v>
      </c>
      <c r="BB200" s="14" t="s">
        <v>646</v>
      </c>
      <c r="BC200" s="17">
        <f>VLOOKUP(SUBSTITUTE(BB200," ",""),Organizations!$1:$1048576,2,0)</f>
        <v>50</v>
      </c>
      <c r="BE200" s="1" t="s">
        <v>83</v>
      </c>
      <c r="BG200" t="s">
        <v>1746</v>
      </c>
    </row>
    <row r="201" spans="1:59" ht="24">
      <c r="A201" s="1" t="s">
        <v>669</v>
      </c>
      <c r="B201" s="1" t="s">
        <v>2190</v>
      </c>
      <c r="C201" s="1" t="s">
        <v>2079</v>
      </c>
      <c r="D201" s="1" t="s">
        <v>2034</v>
      </c>
      <c r="E201" s="3">
        <v>200708</v>
      </c>
      <c r="F201" s="3" t="str">
        <f t="shared" si="30"/>
        <v>FA</v>
      </c>
      <c r="G201" s="3" t="str">
        <f t="shared" si="31"/>
        <v>2007-2008</v>
      </c>
      <c r="H201" s="3" t="str">
        <f t="shared" si="32"/>
        <v>kuali.atp.FA2007-2008</v>
      </c>
      <c r="I201" s="3">
        <v>20070221</v>
      </c>
      <c r="J201" s="1" t="str">
        <f t="shared" si="33"/>
        <v/>
      </c>
      <c r="L201" s="3" t="str">
        <f t="shared" si="34"/>
        <v/>
      </c>
      <c r="M201" s="3" t="str">
        <f t="shared" si="35"/>
        <v/>
      </c>
      <c r="N201" s="3" t="str">
        <f t="shared" si="36"/>
        <v/>
      </c>
      <c r="O201" s="3">
        <v>200908</v>
      </c>
      <c r="P201" s="3">
        <v>19730101</v>
      </c>
      <c r="R201" s="3">
        <v>20070221</v>
      </c>
      <c r="S201" s="2">
        <v>3</v>
      </c>
      <c r="T201" s="2">
        <v>3</v>
      </c>
      <c r="U201" s="1" t="s">
        <v>43</v>
      </c>
      <c r="V201" s="27" t="b">
        <f t="shared" si="37"/>
        <v>1</v>
      </c>
      <c r="W201" s="27" t="b">
        <f t="shared" si="38"/>
        <v>1</v>
      </c>
      <c r="X201" s="28" t="str">
        <f t="shared" si="39"/>
        <v>kuali.resultComponent.grade.letter kuali.resultComponent.grade.passFail</v>
      </c>
      <c r="Z201" s="3">
        <v>20070221</v>
      </c>
      <c r="AA201" s="1" t="s">
        <v>670</v>
      </c>
      <c r="AB201" s="1" t="s">
        <v>671</v>
      </c>
      <c r="AD201" s="1" t="s">
        <v>46</v>
      </c>
      <c r="AF201" s="1" t="s">
        <v>47</v>
      </c>
      <c r="AI201" s="1" t="s">
        <v>48</v>
      </c>
      <c r="AJ201" s="1" t="s">
        <v>48</v>
      </c>
      <c r="AN201" s="3">
        <v>1</v>
      </c>
      <c r="AO201" s="3">
        <v>0</v>
      </c>
      <c r="AP201" s="3">
        <v>0</v>
      </c>
      <c r="AQ201" s="3">
        <v>0</v>
      </c>
      <c r="AR201" s="3">
        <v>0</v>
      </c>
      <c r="AS201" s="3">
        <v>0</v>
      </c>
      <c r="AU201" s="3">
        <v>19940131</v>
      </c>
      <c r="AV201" s="3">
        <v>0</v>
      </c>
      <c r="AW201" s="1" t="s">
        <v>83</v>
      </c>
      <c r="BA201" s="1" t="s">
        <v>646</v>
      </c>
      <c r="BB201" s="14" t="s">
        <v>646</v>
      </c>
      <c r="BC201" s="17">
        <f>VLOOKUP(SUBSTITUTE(BB201," ",""),Organizations!$1:$1048576,2,0)</f>
        <v>50</v>
      </c>
      <c r="BE201" s="1" t="s">
        <v>83</v>
      </c>
      <c r="BG201" t="s">
        <v>1747</v>
      </c>
    </row>
    <row r="202" spans="1:59" ht="24">
      <c r="A202" s="1" t="s">
        <v>672</v>
      </c>
      <c r="B202" s="1" t="s">
        <v>2190</v>
      </c>
      <c r="C202" s="1" t="s">
        <v>2195</v>
      </c>
      <c r="D202" s="1" t="s">
        <v>2034</v>
      </c>
      <c r="E202" s="3">
        <v>200208</v>
      </c>
      <c r="F202" s="3" t="str">
        <f t="shared" si="30"/>
        <v>FA</v>
      </c>
      <c r="G202" s="3" t="str">
        <f t="shared" si="31"/>
        <v>2002-2003</v>
      </c>
      <c r="H202" s="3" t="str">
        <f t="shared" si="32"/>
        <v>kuali.atp.FA2002-2003</v>
      </c>
      <c r="I202" s="3">
        <v>20030828</v>
      </c>
      <c r="J202" s="1" t="str">
        <f t="shared" si="33"/>
        <v/>
      </c>
      <c r="L202" s="3" t="str">
        <f t="shared" si="34"/>
        <v/>
      </c>
      <c r="M202" s="3" t="str">
        <f t="shared" si="35"/>
        <v/>
      </c>
      <c r="N202" s="3" t="str">
        <f t="shared" si="36"/>
        <v/>
      </c>
      <c r="O202" s="3">
        <v>200901</v>
      </c>
      <c r="P202" s="3">
        <v>20011113</v>
      </c>
      <c r="R202" s="3">
        <v>20030828</v>
      </c>
      <c r="S202" s="2">
        <v>3</v>
      </c>
      <c r="T202" s="2">
        <v>3</v>
      </c>
      <c r="U202" s="1" t="s">
        <v>43</v>
      </c>
      <c r="V202" s="27" t="b">
        <f t="shared" si="37"/>
        <v>1</v>
      </c>
      <c r="W202" s="27" t="b">
        <f t="shared" si="38"/>
        <v>1</v>
      </c>
      <c r="X202" s="28" t="str">
        <f t="shared" si="39"/>
        <v>kuali.resultComponent.grade.letter kuali.resultComponent.grade.passFail</v>
      </c>
      <c r="Z202" s="3">
        <v>20011113</v>
      </c>
      <c r="AA202" s="1" t="s">
        <v>673</v>
      </c>
      <c r="AB202" s="1" t="s">
        <v>674</v>
      </c>
      <c r="AC202" s="3">
        <v>20020108</v>
      </c>
      <c r="AD202" s="1" t="s">
        <v>46</v>
      </c>
      <c r="AF202" s="1" t="s">
        <v>47</v>
      </c>
      <c r="AI202" s="1" t="s">
        <v>48</v>
      </c>
      <c r="AJ202" s="1" t="s">
        <v>48</v>
      </c>
      <c r="AN202" s="3">
        <v>1</v>
      </c>
      <c r="AP202" s="3">
        <v>0</v>
      </c>
      <c r="AQ202" s="3">
        <v>0</v>
      </c>
      <c r="AR202" s="3">
        <v>0</v>
      </c>
      <c r="AS202" s="3">
        <v>0</v>
      </c>
      <c r="AU202" s="3">
        <v>20050926</v>
      </c>
      <c r="AV202" s="3">
        <v>0</v>
      </c>
      <c r="AW202" s="1" t="s">
        <v>83</v>
      </c>
      <c r="AX202" s="3">
        <v>20030828</v>
      </c>
      <c r="AY202" s="1" t="s">
        <v>47</v>
      </c>
      <c r="AZ202" s="3">
        <v>20030828</v>
      </c>
      <c r="BA202" s="1" t="s">
        <v>646</v>
      </c>
      <c r="BB202" s="14" t="s">
        <v>646</v>
      </c>
      <c r="BC202" s="17">
        <f>VLOOKUP(SUBSTITUTE(BB202," ",""),Organizations!$1:$1048576,2,0)</f>
        <v>50</v>
      </c>
      <c r="BE202" s="1" t="s">
        <v>83</v>
      </c>
      <c r="BF202" s="1" t="s">
        <v>47</v>
      </c>
      <c r="BG202" t="s">
        <v>1748</v>
      </c>
    </row>
    <row r="203" spans="1:59" ht="24">
      <c r="A203" s="1" t="s">
        <v>675</v>
      </c>
      <c r="B203" s="1" t="s">
        <v>2190</v>
      </c>
      <c r="C203" s="1" t="s">
        <v>2148</v>
      </c>
      <c r="D203" s="1" t="s">
        <v>2034</v>
      </c>
      <c r="E203" s="3">
        <v>200708</v>
      </c>
      <c r="F203" s="3" t="str">
        <f t="shared" si="30"/>
        <v>FA</v>
      </c>
      <c r="G203" s="3" t="str">
        <f t="shared" si="31"/>
        <v>2007-2008</v>
      </c>
      <c r="H203" s="3" t="str">
        <f t="shared" si="32"/>
        <v>kuali.atp.FA2007-2008</v>
      </c>
      <c r="I203" s="3">
        <v>20070221</v>
      </c>
      <c r="J203" s="1" t="str">
        <f t="shared" si="33"/>
        <v/>
      </c>
      <c r="L203" s="3" t="str">
        <f t="shared" si="34"/>
        <v/>
      </c>
      <c r="M203" s="3" t="str">
        <f t="shared" si="35"/>
        <v/>
      </c>
      <c r="N203" s="3" t="str">
        <f t="shared" si="36"/>
        <v/>
      </c>
      <c r="O203" s="3">
        <v>200908</v>
      </c>
      <c r="P203" s="3">
        <v>19770101</v>
      </c>
      <c r="R203" s="3">
        <v>20070221</v>
      </c>
      <c r="S203" s="2">
        <v>3</v>
      </c>
      <c r="T203" s="2">
        <v>3</v>
      </c>
      <c r="U203" s="1" t="s">
        <v>43</v>
      </c>
      <c r="V203" s="27" t="b">
        <f t="shared" si="37"/>
        <v>1</v>
      </c>
      <c r="W203" s="27" t="b">
        <f t="shared" si="38"/>
        <v>1</v>
      </c>
      <c r="X203" s="28" t="str">
        <f t="shared" si="39"/>
        <v>kuali.resultComponent.grade.letter kuali.resultComponent.grade.passFail</v>
      </c>
      <c r="Z203" s="3">
        <v>20070221</v>
      </c>
      <c r="AA203" s="1" t="s">
        <v>676</v>
      </c>
      <c r="AB203" s="1" t="s">
        <v>89</v>
      </c>
      <c r="AC203" s="3">
        <v>20040721</v>
      </c>
      <c r="AD203" s="1" t="s">
        <v>46</v>
      </c>
      <c r="AF203" s="1" t="s">
        <v>47</v>
      </c>
      <c r="AI203" s="1" t="s">
        <v>48</v>
      </c>
      <c r="AJ203" s="1" t="s">
        <v>48</v>
      </c>
      <c r="AN203" s="3">
        <v>1</v>
      </c>
      <c r="AO203" s="3">
        <v>0</v>
      </c>
      <c r="AP203" s="3">
        <v>0</v>
      </c>
      <c r="AQ203" s="3">
        <v>0</v>
      </c>
      <c r="AR203" s="3">
        <v>0</v>
      </c>
      <c r="AS203" s="3">
        <v>0</v>
      </c>
      <c r="AU203" s="3">
        <v>19991214</v>
      </c>
      <c r="AV203" s="3">
        <v>0</v>
      </c>
      <c r="AW203" s="1" t="s">
        <v>83</v>
      </c>
      <c r="AY203" s="1" t="s">
        <v>47</v>
      </c>
      <c r="AZ203" s="3">
        <v>19911115</v>
      </c>
      <c r="BA203" s="1" t="s">
        <v>646</v>
      </c>
      <c r="BB203" s="14" t="s">
        <v>646</v>
      </c>
      <c r="BC203" s="17">
        <f>VLOOKUP(SUBSTITUTE(BB203," ",""),Organizations!$1:$1048576,2,0)</f>
        <v>50</v>
      </c>
      <c r="BE203" s="1" t="s">
        <v>83</v>
      </c>
      <c r="BF203" s="1" t="s">
        <v>47</v>
      </c>
      <c r="BG203" t="s">
        <v>1749</v>
      </c>
    </row>
    <row r="204" spans="1:59" ht="24">
      <c r="A204" s="1" t="s">
        <v>677</v>
      </c>
      <c r="B204" s="1" t="s">
        <v>2190</v>
      </c>
      <c r="C204" s="1" t="s">
        <v>2196</v>
      </c>
      <c r="D204" s="1" t="s">
        <v>2034</v>
      </c>
      <c r="E204" s="3">
        <v>199401</v>
      </c>
      <c r="F204" s="3" t="str">
        <f t="shared" si="30"/>
        <v>SP</v>
      </c>
      <c r="G204" s="3" t="str">
        <f t="shared" si="31"/>
        <v>1993-1994</v>
      </c>
      <c r="H204" s="3" t="str">
        <f t="shared" si="32"/>
        <v>kuali.atp.SP1993-1994</v>
      </c>
      <c r="I204" s="3">
        <v>19930505</v>
      </c>
      <c r="J204" s="1" t="str">
        <f t="shared" si="33"/>
        <v/>
      </c>
      <c r="L204" s="3" t="str">
        <f t="shared" si="34"/>
        <v/>
      </c>
      <c r="M204" s="3" t="str">
        <f t="shared" si="35"/>
        <v/>
      </c>
      <c r="N204" s="3" t="str">
        <f t="shared" si="36"/>
        <v/>
      </c>
      <c r="O204" s="3">
        <v>200108</v>
      </c>
      <c r="P204" s="3">
        <v>19930402</v>
      </c>
      <c r="S204" s="2">
        <v>3</v>
      </c>
      <c r="T204" s="2">
        <v>3</v>
      </c>
      <c r="U204" s="1" t="s">
        <v>43</v>
      </c>
      <c r="V204" s="27" t="b">
        <f t="shared" si="37"/>
        <v>1</v>
      </c>
      <c r="W204" s="27" t="b">
        <f t="shared" si="38"/>
        <v>1</v>
      </c>
      <c r="X204" s="28" t="str">
        <f t="shared" si="39"/>
        <v>kuali.resultComponent.grade.letter kuali.resultComponent.grade.passFail</v>
      </c>
      <c r="Z204" s="3">
        <v>19930505</v>
      </c>
      <c r="AA204" s="1" t="s">
        <v>678</v>
      </c>
      <c r="AB204" s="1" t="s">
        <v>86</v>
      </c>
      <c r="AC204" s="3">
        <v>19930505</v>
      </c>
      <c r="AD204" s="1" t="s">
        <v>46</v>
      </c>
      <c r="AF204" s="1" t="s">
        <v>47</v>
      </c>
      <c r="AI204" s="1" t="s">
        <v>48</v>
      </c>
      <c r="AJ204" s="1" t="s">
        <v>48</v>
      </c>
      <c r="AN204" s="3">
        <v>1</v>
      </c>
      <c r="AP204" s="3">
        <v>0</v>
      </c>
      <c r="AQ204" s="3">
        <v>0</v>
      </c>
      <c r="AR204" s="3">
        <v>0</v>
      </c>
      <c r="AS204" s="3">
        <v>0</v>
      </c>
      <c r="AU204" s="3">
        <v>20050330</v>
      </c>
      <c r="AV204" s="3">
        <v>0</v>
      </c>
      <c r="AW204" s="1" t="s">
        <v>83</v>
      </c>
      <c r="AX204" s="3">
        <v>19930505</v>
      </c>
      <c r="AY204" s="1" t="s">
        <v>47</v>
      </c>
      <c r="AZ204" s="3">
        <v>19930505</v>
      </c>
      <c r="BA204" s="1" t="s">
        <v>646</v>
      </c>
      <c r="BB204" s="14" t="s">
        <v>646</v>
      </c>
      <c r="BC204" s="17">
        <f>VLOOKUP(SUBSTITUTE(BB204," ",""),Organizations!$1:$1048576,2,0)</f>
        <v>50</v>
      </c>
      <c r="BE204" s="1" t="s">
        <v>83</v>
      </c>
      <c r="BF204" s="1" t="s">
        <v>47</v>
      </c>
      <c r="BG204" t="s">
        <v>1750</v>
      </c>
    </row>
    <row r="205" spans="1:59" ht="24">
      <c r="A205" s="1" t="s">
        <v>679</v>
      </c>
      <c r="B205" s="1" t="s">
        <v>2190</v>
      </c>
      <c r="C205" s="1" t="s">
        <v>2197</v>
      </c>
      <c r="D205" s="1" t="s">
        <v>2034</v>
      </c>
      <c r="E205" s="3">
        <v>200708</v>
      </c>
      <c r="F205" s="3" t="str">
        <f t="shared" si="30"/>
        <v>FA</v>
      </c>
      <c r="G205" s="3" t="str">
        <f t="shared" si="31"/>
        <v>2007-2008</v>
      </c>
      <c r="H205" s="3" t="str">
        <f t="shared" si="32"/>
        <v>kuali.atp.FA2007-2008</v>
      </c>
      <c r="I205" s="3">
        <v>20070418</v>
      </c>
      <c r="J205" s="1" t="str">
        <f t="shared" si="33"/>
        <v/>
      </c>
      <c r="L205" s="3" t="str">
        <f t="shared" si="34"/>
        <v/>
      </c>
      <c r="M205" s="3" t="str">
        <f t="shared" si="35"/>
        <v/>
      </c>
      <c r="N205" s="3" t="str">
        <f t="shared" si="36"/>
        <v/>
      </c>
      <c r="O205" s="3">
        <v>199901</v>
      </c>
      <c r="P205" s="3">
        <v>19850802</v>
      </c>
      <c r="R205" s="3">
        <v>20070418</v>
      </c>
      <c r="S205" s="2">
        <v>3</v>
      </c>
      <c r="T205" s="2">
        <v>3</v>
      </c>
      <c r="U205" s="1" t="s">
        <v>43</v>
      </c>
      <c r="V205" s="27" t="b">
        <f t="shared" si="37"/>
        <v>1</v>
      </c>
      <c r="W205" s="27" t="b">
        <f t="shared" si="38"/>
        <v>1</v>
      </c>
      <c r="X205" s="28" t="str">
        <f t="shared" si="39"/>
        <v>kuali.resultComponent.grade.letter kuali.resultComponent.grade.passFail</v>
      </c>
      <c r="Z205" s="3">
        <v>20070418</v>
      </c>
      <c r="AA205" s="1" t="s">
        <v>680</v>
      </c>
      <c r="AB205" s="1" t="s">
        <v>681</v>
      </c>
      <c r="AD205" s="1" t="s">
        <v>46</v>
      </c>
      <c r="AF205" s="1" t="s">
        <v>47</v>
      </c>
      <c r="AI205" s="1" t="s">
        <v>48</v>
      </c>
      <c r="AJ205" s="1" t="s">
        <v>48</v>
      </c>
      <c r="AN205" s="3">
        <v>1</v>
      </c>
      <c r="AP205" s="3">
        <v>0</v>
      </c>
      <c r="AQ205" s="3">
        <v>0</v>
      </c>
      <c r="AR205" s="3">
        <v>0</v>
      </c>
      <c r="AS205" s="3">
        <v>0</v>
      </c>
      <c r="AU205" s="3">
        <v>20050330</v>
      </c>
      <c r="AV205" s="3">
        <v>0</v>
      </c>
      <c r="AW205" s="1" t="s">
        <v>83</v>
      </c>
      <c r="BA205" s="1" t="s">
        <v>646</v>
      </c>
      <c r="BB205" s="14" t="s">
        <v>646</v>
      </c>
      <c r="BC205" s="17">
        <f>VLOOKUP(SUBSTITUTE(BB205," ",""),Organizations!$1:$1048576,2,0)</f>
        <v>50</v>
      </c>
      <c r="BE205" s="1" t="s">
        <v>83</v>
      </c>
      <c r="BG205" t="s">
        <v>1751</v>
      </c>
    </row>
    <row r="206" spans="1:59" ht="24">
      <c r="A206" s="1" t="s">
        <v>682</v>
      </c>
      <c r="B206" s="1" t="s">
        <v>2190</v>
      </c>
      <c r="C206" s="1" t="s">
        <v>2175</v>
      </c>
      <c r="D206" s="1" t="s">
        <v>2034</v>
      </c>
      <c r="E206" s="3">
        <v>200708</v>
      </c>
      <c r="F206" s="3" t="str">
        <f t="shared" si="30"/>
        <v>FA</v>
      </c>
      <c r="G206" s="3" t="str">
        <f t="shared" si="31"/>
        <v>2007-2008</v>
      </c>
      <c r="H206" s="3" t="str">
        <f t="shared" si="32"/>
        <v>kuali.atp.FA2007-2008</v>
      </c>
      <c r="I206" s="3">
        <v>20070221</v>
      </c>
      <c r="J206" s="1" t="str">
        <f t="shared" si="33"/>
        <v/>
      </c>
      <c r="L206" s="3" t="str">
        <f t="shared" si="34"/>
        <v/>
      </c>
      <c r="M206" s="3" t="str">
        <f t="shared" si="35"/>
        <v/>
      </c>
      <c r="N206" s="3" t="str">
        <f t="shared" si="36"/>
        <v/>
      </c>
      <c r="O206" s="3">
        <v>200908</v>
      </c>
      <c r="P206" s="3">
        <v>19730101</v>
      </c>
      <c r="R206" s="3">
        <v>20070221</v>
      </c>
      <c r="S206" s="2">
        <v>3</v>
      </c>
      <c r="T206" s="2">
        <v>3</v>
      </c>
      <c r="U206" s="1" t="s">
        <v>43</v>
      </c>
      <c r="V206" s="27" t="b">
        <f t="shared" si="37"/>
        <v>1</v>
      </c>
      <c r="W206" s="27" t="b">
        <f t="shared" si="38"/>
        <v>1</v>
      </c>
      <c r="X206" s="28" t="str">
        <f t="shared" si="39"/>
        <v>kuali.resultComponent.grade.letter kuali.resultComponent.grade.passFail</v>
      </c>
      <c r="Z206" s="3">
        <v>20070221</v>
      </c>
      <c r="AA206" s="1" t="s">
        <v>683</v>
      </c>
      <c r="AB206" s="1" t="s">
        <v>684</v>
      </c>
      <c r="AD206" s="1" t="s">
        <v>46</v>
      </c>
      <c r="AF206" s="1" t="s">
        <v>47</v>
      </c>
      <c r="AI206" s="1" t="s">
        <v>48</v>
      </c>
      <c r="AJ206" s="1" t="s">
        <v>48</v>
      </c>
      <c r="AN206" s="3">
        <v>1</v>
      </c>
      <c r="AO206" s="3">
        <v>0</v>
      </c>
      <c r="AP206" s="3">
        <v>0</v>
      </c>
      <c r="AQ206" s="3">
        <v>0</v>
      </c>
      <c r="AR206" s="3">
        <v>0</v>
      </c>
      <c r="AS206" s="3">
        <v>0</v>
      </c>
      <c r="AU206" s="3">
        <v>19940131</v>
      </c>
      <c r="AV206" s="3">
        <v>0</v>
      </c>
      <c r="AW206" s="1" t="s">
        <v>83</v>
      </c>
      <c r="BA206" s="1" t="s">
        <v>646</v>
      </c>
      <c r="BB206" s="14" t="s">
        <v>646</v>
      </c>
      <c r="BC206" s="17">
        <f>VLOOKUP(SUBSTITUTE(BB206," ",""),Organizations!$1:$1048576,2,0)</f>
        <v>50</v>
      </c>
      <c r="BE206" s="1" t="s">
        <v>83</v>
      </c>
      <c r="BG206" t="s">
        <v>1752</v>
      </c>
    </row>
    <row r="207" spans="1:59" ht="24">
      <c r="A207" s="1" t="s">
        <v>685</v>
      </c>
      <c r="B207" s="1" t="s">
        <v>2190</v>
      </c>
      <c r="C207" s="1" t="s">
        <v>2198</v>
      </c>
      <c r="D207" s="1" t="s">
        <v>2034</v>
      </c>
      <c r="E207" s="3">
        <v>200708</v>
      </c>
      <c r="F207" s="3" t="str">
        <f t="shared" si="30"/>
        <v>FA</v>
      </c>
      <c r="G207" s="3" t="str">
        <f t="shared" si="31"/>
        <v>2007-2008</v>
      </c>
      <c r="H207" s="3" t="str">
        <f t="shared" si="32"/>
        <v>kuali.atp.FA2007-2008</v>
      </c>
      <c r="I207" s="3">
        <v>20070221</v>
      </c>
      <c r="J207" s="1" t="str">
        <f t="shared" si="33"/>
        <v/>
      </c>
      <c r="L207" s="3" t="str">
        <f t="shared" si="34"/>
        <v/>
      </c>
      <c r="M207" s="3" t="str">
        <f t="shared" si="35"/>
        <v/>
      </c>
      <c r="N207" s="3" t="str">
        <f t="shared" si="36"/>
        <v/>
      </c>
      <c r="O207" s="3">
        <v>200908</v>
      </c>
      <c r="P207" s="3">
        <v>19730101</v>
      </c>
      <c r="R207" s="3">
        <v>20070221</v>
      </c>
      <c r="S207" s="2">
        <v>3</v>
      </c>
      <c r="T207" s="2">
        <v>3</v>
      </c>
      <c r="U207" s="1" t="s">
        <v>43</v>
      </c>
      <c r="V207" s="27" t="b">
        <f t="shared" si="37"/>
        <v>1</v>
      </c>
      <c r="W207" s="27" t="b">
        <f t="shared" si="38"/>
        <v>1</v>
      </c>
      <c r="X207" s="28" t="str">
        <f t="shared" si="39"/>
        <v>kuali.resultComponent.grade.letter kuali.resultComponent.grade.passFail</v>
      </c>
      <c r="Z207" s="3">
        <v>20070221</v>
      </c>
      <c r="AA207" s="1" t="s">
        <v>686</v>
      </c>
      <c r="AB207" s="1" t="s">
        <v>687</v>
      </c>
      <c r="AD207" s="1" t="s">
        <v>46</v>
      </c>
      <c r="AF207" s="1" t="s">
        <v>47</v>
      </c>
      <c r="AI207" s="1" t="s">
        <v>48</v>
      </c>
      <c r="AJ207" s="1" t="s">
        <v>48</v>
      </c>
      <c r="AN207" s="3">
        <v>1</v>
      </c>
      <c r="AO207" s="3">
        <v>0</v>
      </c>
      <c r="AP207" s="3">
        <v>0</v>
      </c>
      <c r="AQ207" s="3">
        <v>0</v>
      </c>
      <c r="AR207" s="3">
        <v>0</v>
      </c>
      <c r="AS207" s="3">
        <v>0</v>
      </c>
      <c r="AU207" s="3">
        <v>19940131</v>
      </c>
      <c r="AV207" s="3">
        <v>0</v>
      </c>
      <c r="AW207" s="1" t="s">
        <v>83</v>
      </c>
      <c r="BA207" s="1" t="s">
        <v>646</v>
      </c>
      <c r="BB207" s="14" t="s">
        <v>646</v>
      </c>
      <c r="BC207" s="17">
        <f>VLOOKUP(SUBSTITUTE(BB207," ",""),Organizations!$1:$1048576,2,0)</f>
        <v>50</v>
      </c>
      <c r="BE207" s="1" t="s">
        <v>83</v>
      </c>
      <c r="BG207" t="s">
        <v>1753</v>
      </c>
    </row>
    <row r="208" spans="1:59" ht="24">
      <c r="A208" s="1" t="s">
        <v>688</v>
      </c>
      <c r="B208" s="1" t="s">
        <v>2190</v>
      </c>
      <c r="C208" s="1" t="s">
        <v>2199</v>
      </c>
      <c r="D208" s="1" t="s">
        <v>2034</v>
      </c>
      <c r="E208" s="3">
        <v>200708</v>
      </c>
      <c r="F208" s="3" t="str">
        <f t="shared" si="30"/>
        <v>FA</v>
      </c>
      <c r="G208" s="3" t="str">
        <f t="shared" si="31"/>
        <v>2007-2008</v>
      </c>
      <c r="H208" s="3" t="str">
        <f t="shared" si="32"/>
        <v>kuali.atp.FA2007-2008</v>
      </c>
      <c r="I208" s="3">
        <v>20070221</v>
      </c>
      <c r="J208" s="1" t="str">
        <f t="shared" si="33"/>
        <v/>
      </c>
      <c r="L208" s="3" t="str">
        <f t="shared" si="34"/>
        <v/>
      </c>
      <c r="M208" s="3" t="str">
        <f t="shared" si="35"/>
        <v/>
      </c>
      <c r="N208" s="3" t="str">
        <f t="shared" si="36"/>
        <v/>
      </c>
      <c r="O208" s="3">
        <v>200908</v>
      </c>
      <c r="P208" s="3">
        <v>19730101</v>
      </c>
      <c r="R208" s="3">
        <v>20070221</v>
      </c>
      <c r="S208" s="2">
        <v>3</v>
      </c>
      <c r="T208" s="2">
        <v>3</v>
      </c>
      <c r="U208" s="1" t="s">
        <v>43</v>
      </c>
      <c r="V208" s="27" t="b">
        <f t="shared" si="37"/>
        <v>1</v>
      </c>
      <c r="W208" s="27" t="b">
        <f t="shared" si="38"/>
        <v>1</v>
      </c>
      <c r="X208" s="28" t="str">
        <f t="shared" si="39"/>
        <v>kuali.resultComponent.grade.letter kuali.resultComponent.grade.passFail</v>
      </c>
      <c r="Z208" s="3">
        <v>20070221</v>
      </c>
      <c r="AA208" s="1" t="s">
        <v>689</v>
      </c>
      <c r="AB208" s="1" t="s">
        <v>690</v>
      </c>
      <c r="AD208" s="1" t="s">
        <v>46</v>
      </c>
      <c r="AF208" s="1" t="s">
        <v>47</v>
      </c>
      <c r="AI208" s="1" t="s">
        <v>48</v>
      </c>
      <c r="AJ208" s="1" t="s">
        <v>48</v>
      </c>
      <c r="AN208" s="3">
        <v>1</v>
      </c>
      <c r="AO208" s="3">
        <v>0</v>
      </c>
      <c r="AP208" s="3">
        <v>0</v>
      </c>
      <c r="AQ208" s="3">
        <v>0</v>
      </c>
      <c r="AR208" s="3">
        <v>0</v>
      </c>
      <c r="AS208" s="3">
        <v>0</v>
      </c>
      <c r="AV208" s="3">
        <v>0</v>
      </c>
      <c r="AW208" s="1" t="s">
        <v>83</v>
      </c>
      <c r="BA208" s="1" t="s">
        <v>646</v>
      </c>
      <c r="BB208" s="14" t="s">
        <v>646</v>
      </c>
      <c r="BC208" s="17">
        <f>VLOOKUP(SUBSTITUTE(BB208," ",""),Organizations!$1:$1048576,2,0)</f>
        <v>50</v>
      </c>
      <c r="BE208" s="1" t="s">
        <v>83</v>
      </c>
      <c r="BG208" t="s">
        <v>1754</v>
      </c>
    </row>
    <row r="209" spans="1:59" ht="24">
      <c r="A209" s="1" t="s">
        <v>691</v>
      </c>
      <c r="B209" s="1" t="s">
        <v>2190</v>
      </c>
      <c r="C209" s="1" t="s">
        <v>2058</v>
      </c>
      <c r="D209" s="1" t="s">
        <v>2034</v>
      </c>
      <c r="E209" s="3">
        <v>200708</v>
      </c>
      <c r="F209" s="3" t="str">
        <f t="shared" si="30"/>
        <v>FA</v>
      </c>
      <c r="G209" s="3" t="str">
        <f t="shared" si="31"/>
        <v>2007-2008</v>
      </c>
      <c r="H209" s="3" t="str">
        <f t="shared" si="32"/>
        <v>kuali.atp.FA2007-2008</v>
      </c>
      <c r="I209" s="3">
        <v>20070221</v>
      </c>
      <c r="J209" s="1" t="str">
        <f t="shared" si="33"/>
        <v/>
      </c>
      <c r="L209" s="3" t="str">
        <f t="shared" si="34"/>
        <v/>
      </c>
      <c r="M209" s="3" t="str">
        <f t="shared" si="35"/>
        <v/>
      </c>
      <c r="N209" s="3" t="str">
        <f t="shared" si="36"/>
        <v/>
      </c>
      <c r="O209" s="3">
        <v>200908</v>
      </c>
      <c r="P209" s="3">
        <v>19750101</v>
      </c>
      <c r="R209" s="3">
        <v>20070221</v>
      </c>
      <c r="S209" s="2">
        <v>3</v>
      </c>
      <c r="T209" s="2">
        <v>3</v>
      </c>
      <c r="U209" s="1" t="s">
        <v>43</v>
      </c>
      <c r="V209" s="27" t="b">
        <f t="shared" si="37"/>
        <v>1</v>
      </c>
      <c r="W209" s="27" t="b">
        <f t="shared" si="38"/>
        <v>1</v>
      </c>
      <c r="X209" s="28" t="str">
        <f t="shared" si="39"/>
        <v>kuali.resultComponent.grade.letter kuali.resultComponent.grade.passFail</v>
      </c>
      <c r="Z209" s="3">
        <v>20070221</v>
      </c>
      <c r="AA209" s="1" t="s">
        <v>692</v>
      </c>
      <c r="AB209" s="1" t="s">
        <v>693</v>
      </c>
      <c r="AC209" s="3">
        <v>20040721</v>
      </c>
      <c r="AD209" s="1" t="s">
        <v>46</v>
      </c>
      <c r="AF209" s="1" t="s">
        <v>47</v>
      </c>
      <c r="AI209" s="1" t="s">
        <v>48</v>
      </c>
      <c r="AJ209" s="1" t="s">
        <v>48</v>
      </c>
      <c r="AN209" s="3">
        <v>1</v>
      </c>
      <c r="AO209" s="3">
        <v>0</v>
      </c>
      <c r="AP209" s="3">
        <v>0</v>
      </c>
      <c r="AQ209" s="3">
        <v>0</v>
      </c>
      <c r="AR209" s="3">
        <v>0</v>
      </c>
      <c r="AS209" s="3">
        <v>0</v>
      </c>
      <c r="AU209" s="3">
        <v>20050330</v>
      </c>
      <c r="AV209" s="3">
        <v>0</v>
      </c>
      <c r="AW209" s="1" t="s">
        <v>83</v>
      </c>
      <c r="AY209" s="1" t="s">
        <v>47</v>
      </c>
      <c r="BA209" s="1" t="s">
        <v>646</v>
      </c>
      <c r="BB209" s="14" t="s">
        <v>646</v>
      </c>
      <c r="BC209" s="17">
        <f>VLOOKUP(SUBSTITUTE(BB209," ",""),Organizations!$1:$1048576,2,0)</f>
        <v>50</v>
      </c>
      <c r="BE209" s="1" t="s">
        <v>83</v>
      </c>
      <c r="BF209" s="1" t="s">
        <v>47</v>
      </c>
      <c r="BG209" t="s">
        <v>1755</v>
      </c>
    </row>
    <row r="210" spans="1:59" ht="24">
      <c r="A210" s="1" t="s">
        <v>694</v>
      </c>
      <c r="B210" s="1" t="s">
        <v>2190</v>
      </c>
      <c r="C210" s="1" t="s">
        <v>2200</v>
      </c>
      <c r="D210" s="1" t="s">
        <v>2034</v>
      </c>
      <c r="E210" s="3">
        <v>200008</v>
      </c>
      <c r="F210" s="3" t="str">
        <f t="shared" si="30"/>
        <v>FA</v>
      </c>
      <c r="G210" s="3" t="str">
        <f t="shared" si="31"/>
        <v>2000-2001</v>
      </c>
      <c r="H210" s="3" t="str">
        <f t="shared" si="32"/>
        <v>kuali.atp.FA2000-2001</v>
      </c>
      <c r="I210" s="3">
        <v>20040721</v>
      </c>
      <c r="J210" s="1" t="str">
        <f t="shared" si="33"/>
        <v/>
      </c>
      <c r="L210" s="3" t="str">
        <f t="shared" si="34"/>
        <v/>
      </c>
      <c r="M210" s="3" t="str">
        <f t="shared" si="35"/>
        <v/>
      </c>
      <c r="N210" s="3" t="str">
        <f t="shared" si="36"/>
        <v/>
      </c>
      <c r="O210" s="3">
        <v>200908</v>
      </c>
      <c r="P210" s="3">
        <v>19990623</v>
      </c>
      <c r="S210" s="2">
        <v>3</v>
      </c>
      <c r="T210" s="2">
        <v>3</v>
      </c>
      <c r="U210" s="1" t="s">
        <v>43</v>
      </c>
      <c r="V210" s="27" t="b">
        <f t="shared" si="37"/>
        <v>1</v>
      </c>
      <c r="W210" s="27" t="b">
        <f t="shared" si="38"/>
        <v>1</v>
      </c>
      <c r="X210" s="28" t="str">
        <f t="shared" si="39"/>
        <v>kuali.resultComponent.grade.letter kuali.resultComponent.grade.passFail</v>
      </c>
      <c r="Z210" s="3">
        <v>19990729</v>
      </c>
      <c r="AA210" s="1" t="s">
        <v>695</v>
      </c>
      <c r="AB210" s="1" t="s">
        <v>696</v>
      </c>
      <c r="AC210" s="3">
        <v>20040721</v>
      </c>
      <c r="AD210" s="1" t="s">
        <v>46</v>
      </c>
      <c r="AF210" s="1" t="s">
        <v>47</v>
      </c>
      <c r="AI210" s="1" t="s">
        <v>48</v>
      </c>
      <c r="AJ210" s="1" t="s">
        <v>48</v>
      </c>
      <c r="AN210" s="3">
        <v>1</v>
      </c>
      <c r="AP210" s="3">
        <v>0</v>
      </c>
      <c r="AQ210" s="3">
        <v>0</v>
      </c>
      <c r="AR210" s="3">
        <v>0</v>
      </c>
      <c r="AS210" s="3">
        <v>0</v>
      </c>
      <c r="AU210" s="3">
        <v>20050330</v>
      </c>
      <c r="AV210" s="3">
        <v>0</v>
      </c>
      <c r="AW210" s="1" t="s">
        <v>83</v>
      </c>
      <c r="AX210" s="3">
        <v>20000322</v>
      </c>
      <c r="AZ210" s="3">
        <v>19990729</v>
      </c>
      <c r="BA210" s="1" t="s">
        <v>646</v>
      </c>
      <c r="BB210" s="14" t="s">
        <v>646</v>
      </c>
      <c r="BC210" s="17">
        <f>VLOOKUP(SUBSTITUTE(BB210," ",""),Organizations!$1:$1048576,2,0)</f>
        <v>50</v>
      </c>
      <c r="BE210" s="1" t="s">
        <v>83</v>
      </c>
      <c r="BG210" t="s">
        <v>1756</v>
      </c>
    </row>
    <row r="211" spans="1:59" ht="24">
      <c r="A211" s="1" t="s">
        <v>697</v>
      </c>
      <c r="B211" s="1" t="s">
        <v>2190</v>
      </c>
      <c r="C211" s="1" t="s">
        <v>2201</v>
      </c>
      <c r="D211" s="1" t="s">
        <v>2034</v>
      </c>
      <c r="E211" s="3">
        <v>200601</v>
      </c>
      <c r="F211" s="3" t="str">
        <f t="shared" si="30"/>
        <v>SP</v>
      </c>
      <c r="G211" s="3" t="str">
        <f t="shared" si="31"/>
        <v>2005-2006</v>
      </c>
      <c r="H211" s="3" t="str">
        <f t="shared" si="32"/>
        <v>kuali.atp.SP2005-2006</v>
      </c>
      <c r="I211" s="3">
        <v>20051210</v>
      </c>
      <c r="J211" s="1" t="str">
        <f t="shared" si="33"/>
        <v/>
      </c>
      <c r="L211" s="3" t="str">
        <f t="shared" si="34"/>
        <v/>
      </c>
      <c r="M211" s="3" t="str">
        <f t="shared" si="35"/>
        <v/>
      </c>
      <c r="N211" s="3" t="str">
        <f t="shared" si="36"/>
        <v/>
      </c>
      <c r="O211" s="3">
        <v>200901</v>
      </c>
      <c r="P211" s="3">
        <v>19990623</v>
      </c>
      <c r="R211" s="3">
        <v>20051111</v>
      </c>
      <c r="S211" s="2">
        <v>3</v>
      </c>
      <c r="T211" s="2">
        <v>3</v>
      </c>
      <c r="U211" s="1" t="s">
        <v>43</v>
      </c>
      <c r="V211" s="27" t="b">
        <f t="shared" si="37"/>
        <v>1</v>
      </c>
      <c r="W211" s="27" t="b">
        <f t="shared" si="38"/>
        <v>1</v>
      </c>
      <c r="X211" s="28" t="str">
        <f t="shared" si="39"/>
        <v>kuali.resultComponent.grade.letter kuali.resultComponent.grade.passFail</v>
      </c>
      <c r="Z211" s="3">
        <v>19990729</v>
      </c>
      <c r="AA211" s="1" t="s">
        <v>698</v>
      </c>
      <c r="AB211" s="1" t="s">
        <v>699</v>
      </c>
      <c r="AC211" s="3">
        <v>20051210</v>
      </c>
      <c r="AD211" s="1" t="s">
        <v>46</v>
      </c>
      <c r="AF211" s="1" t="s">
        <v>47</v>
      </c>
      <c r="AI211" s="1" t="s">
        <v>48</v>
      </c>
      <c r="AJ211" s="1" t="s">
        <v>48</v>
      </c>
      <c r="AN211" s="3">
        <v>1</v>
      </c>
      <c r="AP211" s="3">
        <v>0</v>
      </c>
      <c r="AQ211" s="3">
        <v>0</v>
      </c>
      <c r="AR211" s="3">
        <v>0</v>
      </c>
      <c r="AS211" s="3">
        <v>0</v>
      </c>
      <c r="AU211" s="3">
        <v>20050330</v>
      </c>
      <c r="AV211" s="3">
        <v>0</v>
      </c>
      <c r="AW211" s="1" t="s">
        <v>83</v>
      </c>
      <c r="AX211" s="3">
        <v>20000322</v>
      </c>
      <c r="AZ211" s="3">
        <v>19990729</v>
      </c>
      <c r="BA211" s="1" t="s">
        <v>646</v>
      </c>
      <c r="BB211" s="14" t="s">
        <v>646</v>
      </c>
      <c r="BC211" s="17">
        <f>VLOOKUP(SUBSTITUTE(BB211," ",""),Organizations!$1:$1048576,2,0)</f>
        <v>50</v>
      </c>
      <c r="BE211" s="1" t="s">
        <v>83</v>
      </c>
      <c r="BG211" t="s">
        <v>1757</v>
      </c>
    </row>
    <row r="212" spans="1:59" ht="24">
      <c r="A212" s="1" t="s">
        <v>700</v>
      </c>
      <c r="B212" s="1" t="s">
        <v>2190</v>
      </c>
      <c r="C212" s="1" t="s">
        <v>2202</v>
      </c>
      <c r="D212" s="1" t="s">
        <v>2034</v>
      </c>
      <c r="E212" s="3">
        <v>200008</v>
      </c>
      <c r="F212" s="3" t="str">
        <f t="shared" si="30"/>
        <v>FA</v>
      </c>
      <c r="G212" s="3" t="str">
        <f t="shared" si="31"/>
        <v>2000-2001</v>
      </c>
      <c r="H212" s="3" t="str">
        <f t="shared" si="32"/>
        <v>kuali.atp.FA2000-2001</v>
      </c>
      <c r="I212" s="3">
        <v>20000427</v>
      </c>
      <c r="J212" s="1" t="str">
        <f t="shared" si="33"/>
        <v/>
      </c>
      <c r="L212" s="3" t="str">
        <f t="shared" si="34"/>
        <v/>
      </c>
      <c r="M212" s="3" t="str">
        <f t="shared" si="35"/>
        <v/>
      </c>
      <c r="N212" s="3" t="str">
        <f t="shared" si="36"/>
        <v/>
      </c>
      <c r="O212" s="3">
        <v>200908</v>
      </c>
      <c r="P212" s="3">
        <v>19990623</v>
      </c>
      <c r="R212" s="3">
        <v>20000417</v>
      </c>
      <c r="S212" s="2">
        <v>3</v>
      </c>
      <c r="T212" s="2">
        <v>3</v>
      </c>
      <c r="U212" s="1" t="s">
        <v>43</v>
      </c>
      <c r="V212" s="27" t="b">
        <f t="shared" si="37"/>
        <v>1</v>
      </c>
      <c r="W212" s="27" t="b">
        <f t="shared" si="38"/>
        <v>1</v>
      </c>
      <c r="X212" s="28" t="str">
        <f t="shared" si="39"/>
        <v>kuali.resultComponent.grade.letter kuali.resultComponent.grade.passFail</v>
      </c>
      <c r="Z212" s="3">
        <v>19990729</v>
      </c>
      <c r="AA212" s="1" t="s">
        <v>701</v>
      </c>
      <c r="AB212" s="1" t="s">
        <v>702</v>
      </c>
      <c r="AC212" s="3">
        <v>19990729</v>
      </c>
      <c r="AD212" s="1" t="s">
        <v>46</v>
      </c>
      <c r="AF212" s="1" t="s">
        <v>47</v>
      </c>
      <c r="AI212" s="1" t="s">
        <v>48</v>
      </c>
      <c r="AJ212" s="1" t="s">
        <v>48</v>
      </c>
      <c r="AN212" s="3">
        <v>1</v>
      </c>
      <c r="AP212" s="3">
        <v>0</v>
      </c>
      <c r="AQ212" s="3">
        <v>0</v>
      </c>
      <c r="AR212" s="3">
        <v>0</v>
      </c>
      <c r="AS212" s="3">
        <v>0</v>
      </c>
      <c r="AU212" s="3">
        <v>20050815</v>
      </c>
      <c r="AV212" s="3">
        <v>0</v>
      </c>
      <c r="AW212" s="1" t="s">
        <v>83</v>
      </c>
      <c r="AX212" s="3">
        <v>20000427</v>
      </c>
      <c r="AY212" s="1" t="s">
        <v>47</v>
      </c>
      <c r="AZ212" s="3">
        <v>20000425</v>
      </c>
      <c r="BA212" s="1" t="s">
        <v>646</v>
      </c>
      <c r="BB212" s="14" t="s">
        <v>646</v>
      </c>
      <c r="BC212" s="17">
        <f>VLOOKUP(SUBSTITUTE(BB212," ",""),Organizations!$1:$1048576,2,0)</f>
        <v>50</v>
      </c>
      <c r="BE212" s="1" t="s">
        <v>83</v>
      </c>
      <c r="BF212" s="1" t="s">
        <v>47</v>
      </c>
      <c r="BG212" t="s">
        <v>1758</v>
      </c>
    </row>
    <row r="213" spans="1:59" ht="24">
      <c r="A213" s="1" t="s">
        <v>703</v>
      </c>
      <c r="B213" s="1" t="s">
        <v>2190</v>
      </c>
      <c r="C213" s="1" t="s">
        <v>2203</v>
      </c>
      <c r="D213" s="1" t="s">
        <v>2034</v>
      </c>
      <c r="E213" s="3">
        <v>199908</v>
      </c>
      <c r="F213" s="3" t="str">
        <f t="shared" si="30"/>
        <v>FA</v>
      </c>
      <c r="G213" s="3" t="str">
        <f t="shared" si="31"/>
        <v>1999-2000</v>
      </c>
      <c r="H213" s="3" t="str">
        <f t="shared" si="32"/>
        <v>kuali.atp.FA1999-2000</v>
      </c>
      <c r="I213" s="3">
        <v>20000110</v>
      </c>
      <c r="J213" s="1" t="str">
        <f t="shared" si="33"/>
        <v/>
      </c>
      <c r="L213" s="3" t="str">
        <f t="shared" si="34"/>
        <v/>
      </c>
      <c r="M213" s="3" t="str">
        <f t="shared" si="35"/>
        <v/>
      </c>
      <c r="N213" s="3" t="str">
        <f t="shared" si="36"/>
        <v/>
      </c>
      <c r="O213" s="3">
        <v>200501</v>
      </c>
      <c r="P213" s="3">
        <v>19910531</v>
      </c>
      <c r="R213" s="3">
        <v>20000110</v>
      </c>
      <c r="S213" s="2">
        <v>3</v>
      </c>
      <c r="T213" s="2">
        <v>3</v>
      </c>
      <c r="U213" s="1" t="s">
        <v>43</v>
      </c>
      <c r="V213" s="27" t="b">
        <f t="shared" si="37"/>
        <v>1</v>
      </c>
      <c r="W213" s="27" t="b">
        <f t="shared" si="38"/>
        <v>1</v>
      </c>
      <c r="X213" s="28" t="str">
        <f t="shared" si="39"/>
        <v>kuali.resultComponent.grade.letter kuali.resultComponent.grade.passFail</v>
      </c>
      <c r="AA213" s="1" t="s">
        <v>704</v>
      </c>
      <c r="AB213" s="1" t="s">
        <v>705</v>
      </c>
      <c r="AD213" s="1" t="s">
        <v>46</v>
      </c>
      <c r="AF213" s="1" t="s">
        <v>47</v>
      </c>
      <c r="AI213" s="1" t="s">
        <v>48</v>
      </c>
      <c r="AJ213" s="1" t="s">
        <v>48</v>
      </c>
      <c r="AN213" s="3">
        <v>1</v>
      </c>
      <c r="AP213" s="3">
        <v>0</v>
      </c>
      <c r="AQ213" s="3">
        <v>0</v>
      </c>
      <c r="AR213" s="3">
        <v>0</v>
      </c>
      <c r="AS213" s="3">
        <v>0</v>
      </c>
      <c r="AU213" s="3">
        <v>19910621</v>
      </c>
      <c r="AV213" s="3">
        <v>0</v>
      </c>
      <c r="AW213" s="1" t="s">
        <v>83</v>
      </c>
      <c r="AX213" s="3">
        <v>19920413</v>
      </c>
      <c r="AY213" s="1" t="s">
        <v>47</v>
      </c>
      <c r="AZ213" s="3">
        <v>20000110</v>
      </c>
      <c r="BA213" s="1" t="s">
        <v>646</v>
      </c>
      <c r="BB213" s="14" t="s">
        <v>646</v>
      </c>
      <c r="BC213" s="17">
        <f>VLOOKUP(SUBSTITUTE(BB213," ",""),Organizations!$1:$1048576,2,0)</f>
        <v>50</v>
      </c>
      <c r="BE213" s="1" t="s">
        <v>83</v>
      </c>
      <c r="BF213" s="1" t="s">
        <v>47</v>
      </c>
      <c r="BG213" t="s">
        <v>1759</v>
      </c>
    </row>
    <row r="214" spans="1:59" ht="24">
      <c r="A214" s="1" t="s">
        <v>706</v>
      </c>
      <c r="B214" s="1" t="s">
        <v>2190</v>
      </c>
      <c r="C214" s="1" t="s">
        <v>2102</v>
      </c>
      <c r="D214" s="1" t="s">
        <v>2034</v>
      </c>
      <c r="E214" s="3">
        <v>200608</v>
      </c>
      <c r="F214" s="3" t="str">
        <f t="shared" si="30"/>
        <v>FA</v>
      </c>
      <c r="G214" s="3" t="str">
        <f t="shared" si="31"/>
        <v>2006-2007</v>
      </c>
      <c r="H214" s="3" t="str">
        <f t="shared" si="32"/>
        <v>kuali.atp.FA2006-2007</v>
      </c>
      <c r="I214" s="3">
        <v>20060717</v>
      </c>
      <c r="J214" s="1" t="str">
        <f t="shared" si="33"/>
        <v/>
      </c>
      <c r="L214" s="3" t="str">
        <f t="shared" si="34"/>
        <v/>
      </c>
      <c r="M214" s="3" t="str">
        <f t="shared" si="35"/>
        <v/>
      </c>
      <c r="N214" s="3" t="str">
        <f t="shared" si="36"/>
        <v/>
      </c>
      <c r="O214" s="3">
        <v>200908</v>
      </c>
      <c r="P214" s="3">
        <v>20060613</v>
      </c>
      <c r="S214" s="2">
        <v>3</v>
      </c>
      <c r="T214" s="2">
        <v>3</v>
      </c>
      <c r="U214" s="1" t="s">
        <v>126</v>
      </c>
      <c r="V214" s="27" t="str">
        <f t="shared" si="37"/>
        <v/>
      </c>
      <c r="W214" s="27" t="str">
        <f t="shared" si="38"/>
        <v/>
      </c>
      <c r="X214" s="28" t="str">
        <f t="shared" si="39"/>
        <v>kuali.resultComponent.grade.letter</v>
      </c>
      <c r="Z214" s="3">
        <v>20060628</v>
      </c>
      <c r="AA214" s="1" t="s">
        <v>707</v>
      </c>
      <c r="AB214" s="1" t="s">
        <v>708</v>
      </c>
      <c r="AC214" s="3">
        <v>20060628</v>
      </c>
      <c r="AD214" s="1" t="s">
        <v>46</v>
      </c>
      <c r="AF214" s="1" t="s">
        <v>47</v>
      </c>
      <c r="AI214" s="1" t="s">
        <v>48</v>
      </c>
      <c r="AJ214" s="1" t="s">
        <v>48</v>
      </c>
      <c r="AN214" s="3">
        <v>1</v>
      </c>
      <c r="AP214" s="3">
        <v>0</v>
      </c>
      <c r="AQ214" s="3">
        <v>0</v>
      </c>
      <c r="AR214" s="3">
        <v>0</v>
      </c>
      <c r="AS214" s="3">
        <v>0</v>
      </c>
      <c r="AU214" s="3">
        <v>20070309</v>
      </c>
      <c r="AV214" s="3">
        <v>0</v>
      </c>
      <c r="AX214" s="3">
        <v>20060628</v>
      </c>
      <c r="AZ214" s="3">
        <v>20060628</v>
      </c>
      <c r="BA214" s="1" t="s">
        <v>646</v>
      </c>
      <c r="BB214" s="14" t="s">
        <v>646</v>
      </c>
      <c r="BC214" s="17">
        <f>VLOOKUP(SUBSTITUTE(BB214," ",""),Organizations!$1:$1048576,2,0)</f>
        <v>50</v>
      </c>
      <c r="BE214" s="1" t="s">
        <v>709</v>
      </c>
      <c r="BG214" t="s">
        <v>1760</v>
      </c>
    </row>
    <row r="215" spans="1:59" ht="24">
      <c r="A215" s="1" t="s">
        <v>710</v>
      </c>
      <c r="B215" s="1" t="s">
        <v>2190</v>
      </c>
      <c r="C215" s="1" t="s">
        <v>2103</v>
      </c>
      <c r="D215" s="1" t="s">
        <v>2034</v>
      </c>
      <c r="E215" s="3">
        <v>198001</v>
      </c>
      <c r="F215" s="3" t="str">
        <f t="shared" si="30"/>
        <v>SP</v>
      </c>
      <c r="G215" s="3" t="str">
        <f t="shared" si="31"/>
        <v>1990-1991</v>
      </c>
      <c r="H215" s="3" t="str">
        <f t="shared" si="32"/>
        <v>kuali.atp.SP1990-1991</v>
      </c>
      <c r="I215" s="3">
        <v>20020313</v>
      </c>
      <c r="J215" s="1" t="str">
        <f t="shared" si="33"/>
        <v/>
      </c>
      <c r="L215" s="3" t="str">
        <f t="shared" si="34"/>
        <v/>
      </c>
      <c r="M215" s="3" t="str">
        <f t="shared" si="35"/>
        <v/>
      </c>
      <c r="N215" s="3" t="str">
        <f t="shared" si="36"/>
        <v/>
      </c>
      <c r="O215" s="3">
        <v>200908</v>
      </c>
      <c r="P215" s="3">
        <v>19790101</v>
      </c>
      <c r="R215" s="3">
        <v>20010101</v>
      </c>
      <c r="S215" s="2">
        <v>3</v>
      </c>
      <c r="T215" s="2">
        <v>3</v>
      </c>
      <c r="U215" s="1" t="s">
        <v>126</v>
      </c>
      <c r="V215" s="27" t="str">
        <f t="shared" si="37"/>
        <v/>
      </c>
      <c r="W215" s="27" t="str">
        <f t="shared" si="38"/>
        <v/>
      </c>
      <c r="X215" s="28" t="str">
        <f t="shared" si="39"/>
        <v>kuali.resultComponent.grade.letter</v>
      </c>
      <c r="AA215" s="1" t="s">
        <v>711</v>
      </c>
      <c r="AB215" s="1" t="s">
        <v>712</v>
      </c>
      <c r="AD215" s="1" t="s">
        <v>46</v>
      </c>
      <c r="AF215" s="1" t="s">
        <v>47</v>
      </c>
      <c r="AI215" s="1" t="s">
        <v>48</v>
      </c>
      <c r="AJ215" s="1" t="s">
        <v>48</v>
      </c>
      <c r="AN215" s="3">
        <v>1</v>
      </c>
      <c r="AO215" s="3">
        <v>0</v>
      </c>
      <c r="AP215" s="3">
        <v>0</v>
      </c>
      <c r="AQ215" s="3">
        <v>0</v>
      </c>
      <c r="AR215" s="3">
        <v>0</v>
      </c>
      <c r="AS215" s="3">
        <v>0</v>
      </c>
      <c r="AU215" s="3">
        <v>20051021</v>
      </c>
      <c r="AV215" s="3">
        <v>0</v>
      </c>
      <c r="BA215" s="1" t="s">
        <v>646</v>
      </c>
      <c r="BB215" s="14" t="s">
        <v>646</v>
      </c>
      <c r="BC215" s="17">
        <f>VLOOKUP(SUBSTITUTE(BB215," ",""),Organizations!$1:$1048576,2,0)</f>
        <v>50</v>
      </c>
      <c r="BE215" s="1" t="s">
        <v>709</v>
      </c>
      <c r="BG215" t="s">
        <v>1761</v>
      </c>
    </row>
    <row r="216" spans="1:59" ht="24">
      <c r="A216" s="1" t="s">
        <v>713</v>
      </c>
      <c r="B216" s="1" t="s">
        <v>2190</v>
      </c>
      <c r="C216" s="1" t="s">
        <v>2104</v>
      </c>
      <c r="D216" s="1" t="s">
        <v>2034</v>
      </c>
      <c r="E216" s="3">
        <v>200608</v>
      </c>
      <c r="F216" s="3" t="str">
        <f t="shared" si="30"/>
        <v>FA</v>
      </c>
      <c r="G216" s="3" t="str">
        <f t="shared" si="31"/>
        <v>2006-2007</v>
      </c>
      <c r="H216" s="3" t="str">
        <f t="shared" si="32"/>
        <v>kuali.atp.FA2006-2007</v>
      </c>
      <c r="I216" s="3">
        <v>20060717</v>
      </c>
      <c r="J216" s="1" t="str">
        <f t="shared" si="33"/>
        <v/>
      </c>
      <c r="L216" s="3" t="str">
        <f t="shared" si="34"/>
        <v/>
      </c>
      <c r="M216" s="3" t="str">
        <f t="shared" si="35"/>
        <v/>
      </c>
      <c r="N216" s="3" t="str">
        <f t="shared" si="36"/>
        <v/>
      </c>
      <c r="O216" s="3">
        <v>200908</v>
      </c>
      <c r="P216" s="3">
        <v>19880201</v>
      </c>
      <c r="R216" s="3">
        <v>20060613</v>
      </c>
      <c r="S216" s="2">
        <v>3</v>
      </c>
      <c r="T216" s="2">
        <v>3</v>
      </c>
      <c r="U216" s="1" t="s">
        <v>126</v>
      </c>
      <c r="V216" s="27" t="str">
        <f t="shared" si="37"/>
        <v/>
      </c>
      <c r="W216" s="27" t="str">
        <f t="shared" si="38"/>
        <v/>
      </c>
      <c r="X216" s="28" t="str">
        <f t="shared" si="39"/>
        <v>kuali.resultComponent.grade.letter</v>
      </c>
      <c r="AA216" s="1" t="s">
        <v>714</v>
      </c>
      <c r="AB216" s="1" t="s">
        <v>715</v>
      </c>
      <c r="AC216" s="3">
        <v>20060628</v>
      </c>
      <c r="AD216" s="1" t="s">
        <v>46</v>
      </c>
      <c r="AF216" s="1" t="s">
        <v>47</v>
      </c>
      <c r="AI216" s="1" t="s">
        <v>48</v>
      </c>
      <c r="AJ216" s="1" t="s">
        <v>48</v>
      </c>
      <c r="AN216" s="3">
        <v>1</v>
      </c>
      <c r="AP216" s="3">
        <v>0</v>
      </c>
      <c r="AQ216" s="3">
        <v>0</v>
      </c>
      <c r="AR216" s="3">
        <v>0</v>
      </c>
      <c r="AS216" s="3">
        <v>0</v>
      </c>
      <c r="AU216" s="3">
        <v>20060824</v>
      </c>
      <c r="AV216" s="3">
        <v>0</v>
      </c>
      <c r="BA216" s="1" t="s">
        <v>646</v>
      </c>
      <c r="BB216" s="14" t="s">
        <v>646</v>
      </c>
      <c r="BC216" s="17">
        <f>VLOOKUP(SUBSTITUTE(BB216," ",""),Organizations!$1:$1048576,2,0)</f>
        <v>50</v>
      </c>
      <c r="BE216" s="1" t="s">
        <v>709</v>
      </c>
      <c r="BG216" t="s">
        <v>1762</v>
      </c>
    </row>
    <row r="217" spans="1:59" ht="24">
      <c r="A217" s="1" t="s">
        <v>716</v>
      </c>
      <c r="B217" s="1" t="s">
        <v>2190</v>
      </c>
      <c r="C217" s="1" t="s">
        <v>2105</v>
      </c>
      <c r="D217" s="1" t="s">
        <v>2034</v>
      </c>
      <c r="E217" s="3">
        <v>198001</v>
      </c>
      <c r="F217" s="3" t="str">
        <f t="shared" si="30"/>
        <v>SP</v>
      </c>
      <c r="G217" s="3" t="str">
        <f t="shared" si="31"/>
        <v>1990-1991</v>
      </c>
      <c r="H217" s="3" t="str">
        <f t="shared" si="32"/>
        <v>kuali.atp.SP1990-1991</v>
      </c>
      <c r="I217" s="3">
        <v>19831027</v>
      </c>
      <c r="J217" s="1" t="str">
        <f t="shared" si="33"/>
        <v/>
      </c>
      <c r="L217" s="3" t="str">
        <f t="shared" si="34"/>
        <v/>
      </c>
      <c r="M217" s="3" t="str">
        <f t="shared" si="35"/>
        <v/>
      </c>
      <c r="N217" s="3" t="str">
        <f t="shared" si="36"/>
        <v/>
      </c>
      <c r="O217" s="3">
        <v>200908</v>
      </c>
      <c r="P217" s="3">
        <v>19800101</v>
      </c>
      <c r="R217" s="3">
        <v>19010101</v>
      </c>
      <c r="S217" s="2">
        <v>3</v>
      </c>
      <c r="T217" s="2">
        <v>3</v>
      </c>
      <c r="U217" s="1" t="s">
        <v>126</v>
      </c>
      <c r="V217" s="27" t="str">
        <f t="shared" si="37"/>
        <v/>
      </c>
      <c r="W217" s="27" t="str">
        <f t="shared" si="38"/>
        <v/>
      </c>
      <c r="X217" s="28" t="str">
        <f t="shared" si="39"/>
        <v>kuali.resultComponent.grade.letter</v>
      </c>
      <c r="AA217" s="1" t="s">
        <v>717</v>
      </c>
      <c r="AB217" s="1" t="s">
        <v>718</v>
      </c>
      <c r="AD217" s="1" t="s">
        <v>46</v>
      </c>
      <c r="AF217" s="1" t="s">
        <v>47</v>
      </c>
      <c r="AI217" s="1" t="s">
        <v>48</v>
      </c>
      <c r="AJ217" s="1" t="s">
        <v>48</v>
      </c>
      <c r="AN217" s="3">
        <v>1</v>
      </c>
      <c r="AO217" s="3">
        <v>0</v>
      </c>
      <c r="AP217" s="3">
        <v>0</v>
      </c>
      <c r="AQ217" s="3">
        <v>0</v>
      </c>
      <c r="AR217" s="3">
        <v>0</v>
      </c>
      <c r="AS217" s="3">
        <v>0</v>
      </c>
      <c r="AU217" s="3">
        <v>20051021</v>
      </c>
      <c r="AV217" s="3">
        <v>0</v>
      </c>
      <c r="BA217" s="1" t="s">
        <v>646</v>
      </c>
      <c r="BB217" s="14" t="s">
        <v>646</v>
      </c>
      <c r="BC217" s="17">
        <f>VLOOKUP(SUBSTITUTE(BB217," ",""),Organizations!$1:$1048576,2,0)</f>
        <v>50</v>
      </c>
      <c r="BE217" s="1" t="s">
        <v>709</v>
      </c>
      <c r="BG217" t="s">
        <v>1763</v>
      </c>
    </row>
    <row r="218" spans="1:59" ht="24">
      <c r="A218" s="1" t="s">
        <v>719</v>
      </c>
      <c r="B218" s="1" t="s">
        <v>2190</v>
      </c>
      <c r="C218" s="1" t="s">
        <v>2106</v>
      </c>
      <c r="D218" s="1" t="s">
        <v>2034</v>
      </c>
      <c r="E218" s="3">
        <v>198808</v>
      </c>
      <c r="F218" s="3" t="str">
        <f t="shared" si="30"/>
        <v>FA</v>
      </c>
      <c r="G218" s="3" t="str">
        <f t="shared" si="31"/>
        <v>1990-1991</v>
      </c>
      <c r="H218" s="3" t="str">
        <f t="shared" si="32"/>
        <v>kuali.atp.FA1990-1991</v>
      </c>
      <c r="I218" s="3">
        <v>19880203</v>
      </c>
      <c r="J218" s="1" t="str">
        <f t="shared" si="33"/>
        <v/>
      </c>
      <c r="L218" s="3" t="str">
        <f t="shared" si="34"/>
        <v/>
      </c>
      <c r="M218" s="3" t="str">
        <f t="shared" si="35"/>
        <v/>
      </c>
      <c r="N218" s="3" t="str">
        <f t="shared" si="36"/>
        <v/>
      </c>
      <c r="O218" s="3">
        <v>200908</v>
      </c>
      <c r="P218" s="3">
        <v>19880201</v>
      </c>
      <c r="S218" s="2">
        <v>3</v>
      </c>
      <c r="T218" s="2">
        <v>3</v>
      </c>
      <c r="U218" s="1" t="s">
        <v>43</v>
      </c>
      <c r="V218" s="27" t="b">
        <f t="shared" si="37"/>
        <v>1</v>
      </c>
      <c r="W218" s="27" t="b">
        <f t="shared" si="38"/>
        <v>1</v>
      </c>
      <c r="X218" s="28" t="str">
        <f t="shared" si="39"/>
        <v>kuali.resultComponent.grade.letter kuali.resultComponent.grade.passFail</v>
      </c>
      <c r="AA218" s="1" t="s">
        <v>720</v>
      </c>
      <c r="AB218" s="1" t="s">
        <v>721</v>
      </c>
      <c r="AD218" s="1" t="s">
        <v>46</v>
      </c>
      <c r="AF218" s="1" t="s">
        <v>47</v>
      </c>
      <c r="AI218" s="1" t="s">
        <v>48</v>
      </c>
      <c r="AJ218" s="1" t="s">
        <v>48</v>
      </c>
      <c r="AN218" s="3">
        <v>1</v>
      </c>
      <c r="AP218" s="3">
        <v>0</v>
      </c>
      <c r="AQ218" s="3">
        <v>0</v>
      </c>
      <c r="AR218" s="3">
        <v>0</v>
      </c>
      <c r="AS218" s="3">
        <v>0</v>
      </c>
      <c r="AU218" s="3">
        <v>20051021</v>
      </c>
      <c r="AV218" s="3">
        <v>0</v>
      </c>
      <c r="BA218" s="1" t="s">
        <v>646</v>
      </c>
      <c r="BB218" s="14" t="s">
        <v>646</v>
      </c>
      <c r="BC218" s="17">
        <f>VLOOKUP(SUBSTITUTE(BB218," ",""),Organizations!$1:$1048576,2,0)</f>
        <v>50</v>
      </c>
      <c r="BE218" s="1" t="s">
        <v>709</v>
      </c>
      <c r="BG218" t="s">
        <v>1764</v>
      </c>
    </row>
    <row r="219" spans="1:59" ht="24">
      <c r="A219" s="1" t="s">
        <v>722</v>
      </c>
      <c r="B219" s="1" t="s">
        <v>2190</v>
      </c>
      <c r="C219" s="1" t="s">
        <v>2204</v>
      </c>
      <c r="D219" s="1" t="s">
        <v>2034</v>
      </c>
      <c r="E219" s="3">
        <v>199608</v>
      </c>
      <c r="F219" s="3" t="str">
        <f t="shared" si="30"/>
        <v>FA</v>
      </c>
      <c r="G219" s="3" t="str">
        <f t="shared" si="31"/>
        <v>1996-1997</v>
      </c>
      <c r="H219" s="3" t="str">
        <f t="shared" si="32"/>
        <v>kuali.atp.FA1996-1997</v>
      </c>
      <c r="I219" s="3">
        <v>19951222</v>
      </c>
      <c r="J219" s="1" t="str">
        <f t="shared" si="33"/>
        <v/>
      </c>
      <c r="L219" s="3" t="str">
        <f t="shared" si="34"/>
        <v/>
      </c>
      <c r="M219" s="3" t="str">
        <f t="shared" si="35"/>
        <v/>
      </c>
      <c r="N219" s="3" t="str">
        <f t="shared" si="36"/>
        <v/>
      </c>
      <c r="O219" s="3">
        <v>200908</v>
      </c>
      <c r="P219" s="3">
        <v>19880201</v>
      </c>
      <c r="R219" s="3">
        <v>19951020</v>
      </c>
      <c r="S219" s="2">
        <v>3</v>
      </c>
      <c r="T219" s="2">
        <v>3</v>
      </c>
      <c r="U219" s="1" t="s">
        <v>43</v>
      </c>
      <c r="V219" s="27" t="b">
        <f t="shared" si="37"/>
        <v>1</v>
      </c>
      <c r="W219" s="27" t="b">
        <f t="shared" si="38"/>
        <v>1</v>
      </c>
      <c r="X219" s="28" t="str">
        <f t="shared" si="39"/>
        <v>kuali.resultComponent.grade.letter kuali.resultComponent.grade.passFail</v>
      </c>
      <c r="AA219" s="1" t="s">
        <v>723</v>
      </c>
      <c r="AB219" s="1" t="s">
        <v>724</v>
      </c>
      <c r="AC219" s="3">
        <v>19951222</v>
      </c>
      <c r="AD219" s="1" t="s">
        <v>46</v>
      </c>
      <c r="AF219" s="1" t="s">
        <v>47</v>
      </c>
      <c r="AI219" s="1" t="s">
        <v>48</v>
      </c>
      <c r="AJ219" s="1" t="s">
        <v>48</v>
      </c>
      <c r="AN219" s="3">
        <v>1</v>
      </c>
      <c r="AP219" s="3">
        <v>0</v>
      </c>
      <c r="AQ219" s="3">
        <v>0</v>
      </c>
      <c r="AR219" s="3">
        <v>0</v>
      </c>
      <c r="AS219" s="3">
        <v>0</v>
      </c>
      <c r="AU219" s="3">
        <v>20051021</v>
      </c>
      <c r="AV219" s="3">
        <v>0</v>
      </c>
      <c r="BA219" s="1" t="s">
        <v>646</v>
      </c>
      <c r="BB219" s="14" t="s">
        <v>646</v>
      </c>
      <c r="BC219" s="17">
        <f>VLOOKUP(SUBSTITUTE(BB219," ",""),Organizations!$1:$1048576,2,0)</f>
        <v>50</v>
      </c>
      <c r="BE219" s="1" t="s">
        <v>709</v>
      </c>
      <c r="BG219" t="s">
        <v>1765</v>
      </c>
    </row>
    <row r="220" spans="1:59" ht="24">
      <c r="A220" s="1" t="s">
        <v>725</v>
      </c>
      <c r="B220" s="1" t="s">
        <v>2190</v>
      </c>
      <c r="C220" s="1" t="s">
        <v>2107</v>
      </c>
      <c r="D220" s="1" t="s">
        <v>2034</v>
      </c>
      <c r="E220" s="3">
        <v>200608</v>
      </c>
      <c r="F220" s="3" t="str">
        <f t="shared" si="30"/>
        <v>FA</v>
      </c>
      <c r="G220" s="3" t="str">
        <f t="shared" si="31"/>
        <v>2006-2007</v>
      </c>
      <c r="H220" s="3" t="str">
        <f t="shared" si="32"/>
        <v>kuali.atp.FA2006-2007</v>
      </c>
      <c r="I220" s="3">
        <v>20060525</v>
      </c>
      <c r="J220" s="1" t="str">
        <f t="shared" si="33"/>
        <v/>
      </c>
      <c r="L220" s="3" t="str">
        <f t="shared" si="34"/>
        <v/>
      </c>
      <c r="M220" s="3" t="str">
        <f t="shared" si="35"/>
        <v/>
      </c>
      <c r="N220" s="3" t="str">
        <f t="shared" si="36"/>
        <v/>
      </c>
      <c r="O220" s="3">
        <v>200908</v>
      </c>
      <c r="P220" s="3">
        <v>20060523</v>
      </c>
      <c r="S220" s="2">
        <v>3</v>
      </c>
      <c r="T220" s="2">
        <v>3</v>
      </c>
      <c r="U220" s="1" t="s">
        <v>43</v>
      </c>
      <c r="V220" s="27" t="b">
        <f t="shared" si="37"/>
        <v>1</v>
      </c>
      <c r="W220" s="27" t="b">
        <f t="shared" si="38"/>
        <v>1</v>
      </c>
      <c r="X220" s="28" t="str">
        <f t="shared" si="39"/>
        <v>kuali.resultComponent.grade.letter kuali.resultComponent.grade.passFail</v>
      </c>
      <c r="Z220" s="3">
        <v>20060525</v>
      </c>
      <c r="AA220" s="1" t="s">
        <v>726</v>
      </c>
      <c r="AB220" s="1" t="s">
        <v>727</v>
      </c>
      <c r="AC220" s="3">
        <v>20060525</v>
      </c>
      <c r="AD220" s="1" t="s">
        <v>46</v>
      </c>
      <c r="AF220" s="1" t="s">
        <v>47</v>
      </c>
      <c r="AI220" s="1" t="s">
        <v>48</v>
      </c>
      <c r="AJ220" s="1" t="s">
        <v>48</v>
      </c>
      <c r="AM220" s="1" t="s">
        <v>66</v>
      </c>
      <c r="AN220" s="3">
        <v>1</v>
      </c>
      <c r="AP220" s="3">
        <v>0</v>
      </c>
      <c r="AQ220" s="3">
        <v>0</v>
      </c>
      <c r="AR220" s="3">
        <v>0</v>
      </c>
      <c r="AS220" s="3">
        <v>0</v>
      </c>
      <c r="AU220" s="3">
        <v>20061025</v>
      </c>
      <c r="AV220" s="3">
        <v>6</v>
      </c>
      <c r="AX220" s="3">
        <v>20060525</v>
      </c>
      <c r="AZ220" s="3">
        <v>20060525</v>
      </c>
      <c r="BA220" s="1" t="s">
        <v>646</v>
      </c>
      <c r="BB220" s="14" t="s">
        <v>646</v>
      </c>
      <c r="BC220" s="17">
        <f>VLOOKUP(SUBSTITUTE(BB220," ",""),Organizations!$1:$1048576,2,0)</f>
        <v>50</v>
      </c>
      <c r="BE220" s="1" t="s">
        <v>709</v>
      </c>
      <c r="BG220" t="s">
        <v>1766</v>
      </c>
    </row>
    <row r="221" spans="1:59" ht="24">
      <c r="A221" s="1" t="s">
        <v>728</v>
      </c>
      <c r="B221" s="1" t="s">
        <v>2205</v>
      </c>
      <c r="C221" s="1" t="s">
        <v>2033</v>
      </c>
      <c r="D221" s="1" t="s">
        <v>2034</v>
      </c>
      <c r="E221" s="3">
        <v>200208</v>
      </c>
      <c r="F221" s="3" t="str">
        <f t="shared" si="30"/>
        <v>FA</v>
      </c>
      <c r="G221" s="3" t="str">
        <f t="shared" si="31"/>
        <v>2002-2003</v>
      </c>
      <c r="H221" s="3" t="str">
        <f t="shared" si="32"/>
        <v>kuali.atp.FA2002-2003</v>
      </c>
      <c r="I221" s="3">
        <v>20010920</v>
      </c>
      <c r="J221" s="1" t="str">
        <f t="shared" si="33"/>
        <v/>
      </c>
      <c r="L221" s="3" t="str">
        <f t="shared" si="34"/>
        <v/>
      </c>
      <c r="M221" s="3" t="str">
        <f t="shared" si="35"/>
        <v/>
      </c>
      <c r="N221" s="3" t="str">
        <f t="shared" si="36"/>
        <v/>
      </c>
      <c r="O221" s="3">
        <v>200908</v>
      </c>
      <c r="P221" s="3">
        <v>20010914</v>
      </c>
      <c r="S221" s="2">
        <v>1</v>
      </c>
      <c r="T221" s="2">
        <v>1</v>
      </c>
      <c r="U221" s="1" t="s">
        <v>126</v>
      </c>
      <c r="V221" s="27" t="str">
        <f t="shared" si="37"/>
        <v/>
      </c>
      <c r="W221" s="27" t="str">
        <f t="shared" si="38"/>
        <v/>
      </c>
      <c r="X221" s="28" t="str">
        <f t="shared" si="39"/>
        <v>kuali.resultComponent.grade.letter</v>
      </c>
      <c r="Z221" s="3">
        <v>20010920</v>
      </c>
      <c r="AA221" s="1" t="s">
        <v>729</v>
      </c>
      <c r="AB221" s="1" t="s">
        <v>730</v>
      </c>
      <c r="AC221" s="3">
        <v>20010920</v>
      </c>
      <c r="AD221" s="1" t="s">
        <v>46</v>
      </c>
      <c r="AF221" s="1" t="s">
        <v>47</v>
      </c>
      <c r="AI221" s="1" t="s">
        <v>48</v>
      </c>
      <c r="AJ221" s="1" t="s">
        <v>48</v>
      </c>
      <c r="AN221" s="3">
        <v>1</v>
      </c>
      <c r="AP221" s="3">
        <v>0</v>
      </c>
      <c r="AQ221" s="3">
        <v>0</v>
      </c>
      <c r="AR221" s="3">
        <v>0</v>
      </c>
      <c r="AS221" s="3">
        <v>0</v>
      </c>
      <c r="AU221" s="3">
        <v>20090429</v>
      </c>
      <c r="AV221" s="3">
        <v>0</v>
      </c>
      <c r="AX221" s="3">
        <v>20010920</v>
      </c>
      <c r="AZ221" s="3">
        <v>20010920</v>
      </c>
      <c r="BA221" s="1" t="s">
        <v>731</v>
      </c>
      <c r="BB221" s="14" t="s">
        <v>2513</v>
      </c>
      <c r="BC221" s="17" t="str">
        <f>VLOOKUP(SUBSTITUTE(BB221," ",""),Organizations!$1:$1048576,2,0)</f>
        <v>TBD</v>
      </c>
      <c r="BD221" s="1" t="s">
        <v>51</v>
      </c>
      <c r="BG221" t="s">
        <v>1767</v>
      </c>
    </row>
    <row r="222" spans="1:59" ht="24">
      <c r="A222" s="1" t="s">
        <v>732</v>
      </c>
      <c r="B222" s="1" t="s">
        <v>2206</v>
      </c>
      <c r="C222" s="1" t="s">
        <v>2033</v>
      </c>
      <c r="D222" s="1" t="s">
        <v>2034</v>
      </c>
      <c r="E222" s="3">
        <v>200708</v>
      </c>
      <c r="F222" s="3" t="str">
        <f t="shared" si="30"/>
        <v>FA</v>
      </c>
      <c r="G222" s="3" t="str">
        <f t="shared" si="31"/>
        <v>2007-2008</v>
      </c>
      <c r="H222" s="3" t="str">
        <f t="shared" si="32"/>
        <v>kuali.atp.FA2007-2008</v>
      </c>
      <c r="I222" s="3">
        <v>20070223</v>
      </c>
      <c r="J222" s="1" t="str">
        <f t="shared" si="33"/>
        <v/>
      </c>
      <c r="L222" s="3" t="str">
        <f t="shared" si="34"/>
        <v/>
      </c>
      <c r="M222" s="3" t="str">
        <f t="shared" si="35"/>
        <v/>
      </c>
      <c r="N222" s="3" t="str">
        <f t="shared" si="36"/>
        <v/>
      </c>
      <c r="O222" s="3">
        <v>200908</v>
      </c>
      <c r="P222" s="3">
        <v>19730101</v>
      </c>
      <c r="R222" s="3">
        <v>20070221</v>
      </c>
      <c r="S222" s="2">
        <v>3</v>
      </c>
      <c r="T222" s="2">
        <v>3</v>
      </c>
      <c r="U222" s="1" t="s">
        <v>43</v>
      </c>
      <c r="V222" s="27" t="b">
        <f t="shared" si="37"/>
        <v>1</v>
      </c>
      <c r="W222" s="27" t="b">
        <f t="shared" si="38"/>
        <v>1</v>
      </c>
      <c r="X222" s="28" t="str">
        <f t="shared" si="39"/>
        <v>kuali.resultComponent.grade.letter kuali.resultComponent.grade.passFail</v>
      </c>
      <c r="Z222" s="3">
        <v>20070223</v>
      </c>
      <c r="AA222" s="1" t="s">
        <v>733</v>
      </c>
      <c r="AB222" s="1" t="s">
        <v>734</v>
      </c>
      <c r="AD222" s="1" t="s">
        <v>46</v>
      </c>
      <c r="AF222" s="1" t="s">
        <v>47</v>
      </c>
      <c r="AI222" s="1" t="s">
        <v>48</v>
      </c>
      <c r="AJ222" s="1" t="s">
        <v>48</v>
      </c>
      <c r="AN222" s="3">
        <v>1</v>
      </c>
      <c r="AO222" s="3">
        <v>0</v>
      </c>
      <c r="AP222" s="3">
        <v>0</v>
      </c>
      <c r="AQ222" s="3">
        <v>0</v>
      </c>
      <c r="AR222" s="3">
        <v>0</v>
      </c>
      <c r="AS222" s="3">
        <v>0</v>
      </c>
      <c r="AU222" s="3">
        <v>19831201</v>
      </c>
      <c r="AV222" s="3">
        <v>0</v>
      </c>
      <c r="AW222" s="1" t="s">
        <v>55</v>
      </c>
      <c r="BA222" s="1" t="s">
        <v>735</v>
      </c>
      <c r="BB222" s="14" t="s">
        <v>735</v>
      </c>
      <c r="BC222" s="17">
        <f>VLOOKUP(SUBSTITUTE(BB222," ",""),Organizations!$1:$1048576,2,0)</f>
        <v>53</v>
      </c>
      <c r="BD222" s="1" t="s">
        <v>51</v>
      </c>
      <c r="BE222" s="1" t="s">
        <v>55</v>
      </c>
      <c r="BG222" t="s">
        <v>1768</v>
      </c>
    </row>
    <row r="223" spans="1:59" ht="24">
      <c r="A223" s="1" t="s">
        <v>736</v>
      </c>
      <c r="B223" s="1" t="s">
        <v>2206</v>
      </c>
      <c r="C223" s="1" t="s">
        <v>2073</v>
      </c>
      <c r="D223" s="1" t="s">
        <v>2034</v>
      </c>
      <c r="E223" s="3">
        <v>198308</v>
      </c>
      <c r="F223" s="3" t="str">
        <f t="shared" si="30"/>
        <v>FA</v>
      </c>
      <c r="G223" s="3" t="str">
        <f t="shared" si="31"/>
        <v>1990-1991</v>
      </c>
      <c r="H223" s="3" t="str">
        <f t="shared" si="32"/>
        <v>kuali.atp.FA1990-1991</v>
      </c>
      <c r="I223" s="3">
        <v>20040326</v>
      </c>
      <c r="J223" s="1" t="str">
        <f t="shared" si="33"/>
        <v/>
      </c>
      <c r="K223" s="3">
        <v>199608</v>
      </c>
      <c r="L223" s="3" t="str">
        <f t="shared" si="34"/>
        <v>FA</v>
      </c>
      <c r="M223" s="3" t="str">
        <f t="shared" si="35"/>
        <v>1996-1997</v>
      </c>
      <c r="N223" s="3" t="str">
        <f t="shared" si="36"/>
        <v>kuali.atp.FA1996-1997</v>
      </c>
      <c r="O223" s="3">
        <v>199605</v>
      </c>
      <c r="P223" s="3">
        <v>19830201</v>
      </c>
      <c r="Q223" s="3">
        <v>20040226</v>
      </c>
      <c r="R223" s="3">
        <v>19830201</v>
      </c>
      <c r="S223" s="2">
        <v>3</v>
      </c>
      <c r="T223" s="2">
        <v>3</v>
      </c>
      <c r="U223" s="1" t="s">
        <v>43</v>
      </c>
      <c r="V223" s="27" t="b">
        <f t="shared" si="37"/>
        <v>1</v>
      </c>
      <c r="W223" s="27" t="b">
        <f t="shared" si="38"/>
        <v>1</v>
      </c>
      <c r="X223" s="28" t="str">
        <f t="shared" si="39"/>
        <v>kuali.resultComponent.grade.letter kuali.resultComponent.grade.passFail</v>
      </c>
      <c r="AA223" s="1" t="s">
        <v>737</v>
      </c>
      <c r="AB223" s="1" t="s">
        <v>738</v>
      </c>
      <c r="AD223" s="1" t="s">
        <v>70</v>
      </c>
      <c r="AF223" s="1" t="s">
        <v>70</v>
      </c>
      <c r="AI223" s="1" t="s">
        <v>48</v>
      </c>
      <c r="AJ223" s="1" t="s">
        <v>48</v>
      </c>
      <c r="AN223" s="3">
        <v>1</v>
      </c>
      <c r="AO223" s="3">
        <v>0</v>
      </c>
      <c r="AP223" s="3">
        <v>0</v>
      </c>
      <c r="AQ223" s="3">
        <v>0</v>
      </c>
      <c r="AR223" s="3">
        <v>0</v>
      </c>
      <c r="AS223" s="3">
        <v>0</v>
      </c>
      <c r="AV223" s="3">
        <v>0</v>
      </c>
      <c r="BA223" s="1" t="s">
        <v>735</v>
      </c>
      <c r="BB223" s="14" t="s">
        <v>735</v>
      </c>
      <c r="BC223" s="17">
        <f>VLOOKUP(SUBSTITUTE(BB223," ",""),Organizations!$1:$1048576,2,0)</f>
        <v>53</v>
      </c>
      <c r="BD223" s="1" t="s">
        <v>51</v>
      </c>
      <c r="BG223" t="s">
        <v>1769</v>
      </c>
    </row>
    <row r="224" spans="1:59" ht="24">
      <c r="A224" s="1" t="s">
        <v>739</v>
      </c>
      <c r="B224" s="1" t="s">
        <v>2206</v>
      </c>
      <c r="C224" s="1" t="s">
        <v>2207</v>
      </c>
      <c r="D224" s="1" t="s">
        <v>2034</v>
      </c>
      <c r="E224" s="3">
        <v>199808</v>
      </c>
      <c r="F224" s="3" t="str">
        <f t="shared" si="30"/>
        <v>FA</v>
      </c>
      <c r="G224" s="3" t="str">
        <f t="shared" si="31"/>
        <v>1998-1999</v>
      </c>
      <c r="H224" s="3" t="str">
        <f t="shared" si="32"/>
        <v>kuali.atp.FA1998-1999</v>
      </c>
      <c r="I224" s="3">
        <v>19980528</v>
      </c>
      <c r="J224" s="1" t="str">
        <f t="shared" si="33"/>
        <v/>
      </c>
      <c r="L224" s="3" t="str">
        <f t="shared" si="34"/>
        <v/>
      </c>
      <c r="M224" s="3" t="str">
        <f t="shared" si="35"/>
        <v/>
      </c>
      <c r="N224" s="3" t="str">
        <f t="shared" si="36"/>
        <v/>
      </c>
      <c r="O224" s="3">
        <v>200901</v>
      </c>
      <c r="P224" s="3">
        <v>19911022</v>
      </c>
      <c r="R224" s="3">
        <v>19980526</v>
      </c>
      <c r="S224" s="2">
        <v>3</v>
      </c>
      <c r="T224" s="2">
        <v>3</v>
      </c>
      <c r="U224" s="1" t="s">
        <v>43</v>
      </c>
      <c r="V224" s="27" t="b">
        <f t="shared" si="37"/>
        <v>1</v>
      </c>
      <c r="W224" s="27" t="b">
        <f t="shared" si="38"/>
        <v>1</v>
      </c>
      <c r="X224" s="28" t="str">
        <f t="shared" si="39"/>
        <v>kuali.resultComponent.grade.letter kuali.resultComponent.grade.passFail</v>
      </c>
      <c r="Z224" s="3">
        <v>19911021</v>
      </c>
      <c r="AA224" s="1" t="s">
        <v>740</v>
      </c>
      <c r="AB224" s="1" t="s">
        <v>741</v>
      </c>
      <c r="AC224" s="3">
        <v>19911021</v>
      </c>
      <c r="AD224" s="1" t="s">
        <v>46</v>
      </c>
      <c r="AF224" s="1" t="s">
        <v>47</v>
      </c>
      <c r="AI224" s="1" t="s">
        <v>48</v>
      </c>
      <c r="AJ224" s="1" t="s">
        <v>48</v>
      </c>
      <c r="AN224" s="3">
        <v>1</v>
      </c>
      <c r="AP224" s="3">
        <v>0</v>
      </c>
      <c r="AQ224" s="3">
        <v>0</v>
      </c>
      <c r="AR224" s="3">
        <v>0</v>
      </c>
      <c r="AS224" s="3">
        <v>0</v>
      </c>
      <c r="AU224" s="3">
        <v>20060414</v>
      </c>
      <c r="AV224" s="3">
        <v>0</v>
      </c>
      <c r="AW224" s="1" t="s">
        <v>742</v>
      </c>
      <c r="AX224" s="3">
        <v>19980528</v>
      </c>
      <c r="AZ224" s="3">
        <v>19911021</v>
      </c>
      <c r="BA224" s="1" t="s">
        <v>735</v>
      </c>
      <c r="BB224" s="14" t="s">
        <v>735</v>
      </c>
      <c r="BC224" s="17">
        <f>VLOOKUP(SUBSTITUTE(BB224," ",""),Organizations!$1:$1048576,2,0)</f>
        <v>53</v>
      </c>
      <c r="BD224" s="1" t="s">
        <v>51</v>
      </c>
      <c r="BG224" t="s">
        <v>1770</v>
      </c>
    </row>
    <row r="225" spans="1:59" ht="24">
      <c r="A225" s="1" t="s">
        <v>743</v>
      </c>
      <c r="B225" s="1" t="s">
        <v>2206</v>
      </c>
      <c r="C225" s="1" t="s">
        <v>2208</v>
      </c>
      <c r="D225" s="1" t="s">
        <v>2034</v>
      </c>
      <c r="E225" s="3">
        <v>200708</v>
      </c>
      <c r="F225" s="3" t="str">
        <f t="shared" si="30"/>
        <v>FA</v>
      </c>
      <c r="G225" s="3" t="str">
        <f t="shared" si="31"/>
        <v>2007-2008</v>
      </c>
      <c r="H225" s="3" t="str">
        <f t="shared" si="32"/>
        <v>kuali.atp.FA2007-2008</v>
      </c>
      <c r="I225" s="3">
        <v>20070223</v>
      </c>
      <c r="J225" s="1" t="str">
        <f t="shared" si="33"/>
        <v/>
      </c>
      <c r="L225" s="3" t="str">
        <f t="shared" si="34"/>
        <v/>
      </c>
      <c r="M225" s="3" t="str">
        <f t="shared" si="35"/>
        <v/>
      </c>
      <c r="N225" s="3" t="str">
        <f t="shared" si="36"/>
        <v/>
      </c>
      <c r="O225" s="3">
        <v>200908</v>
      </c>
      <c r="P225" s="3">
        <v>19830201</v>
      </c>
      <c r="R225" s="3">
        <v>20070221</v>
      </c>
      <c r="S225" s="2">
        <v>3</v>
      </c>
      <c r="T225" s="2">
        <v>3</v>
      </c>
      <c r="U225" s="1" t="s">
        <v>43</v>
      </c>
      <c r="V225" s="27" t="b">
        <f t="shared" si="37"/>
        <v>1</v>
      </c>
      <c r="W225" s="27" t="b">
        <f t="shared" si="38"/>
        <v>1</v>
      </c>
      <c r="X225" s="28" t="str">
        <f t="shared" si="39"/>
        <v>kuali.resultComponent.grade.letter kuali.resultComponent.grade.passFail</v>
      </c>
      <c r="Z225" s="3">
        <v>20070223</v>
      </c>
      <c r="AA225" s="1" t="s">
        <v>744</v>
      </c>
      <c r="AB225" s="1" t="s">
        <v>745</v>
      </c>
      <c r="AD225" s="1" t="s">
        <v>46</v>
      </c>
      <c r="AF225" s="1" t="s">
        <v>47</v>
      </c>
      <c r="AI225" s="1" t="s">
        <v>48</v>
      </c>
      <c r="AJ225" s="1" t="s">
        <v>48</v>
      </c>
      <c r="AN225" s="3">
        <v>1</v>
      </c>
      <c r="AO225" s="3">
        <v>0</v>
      </c>
      <c r="AP225" s="3">
        <v>0</v>
      </c>
      <c r="AQ225" s="3">
        <v>0</v>
      </c>
      <c r="AR225" s="3">
        <v>0</v>
      </c>
      <c r="AS225" s="3">
        <v>0</v>
      </c>
      <c r="AU225" s="3">
        <v>20020109</v>
      </c>
      <c r="AV225" s="3">
        <v>0</v>
      </c>
      <c r="AW225" s="1" t="s">
        <v>55</v>
      </c>
      <c r="AX225" s="3">
        <v>19940329</v>
      </c>
      <c r="AY225" s="1" t="s">
        <v>47</v>
      </c>
      <c r="AZ225" s="3">
        <v>19940329</v>
      </c>
      <c r="BA225" s="1" t="s">
        <v>735</v>
      </c>
      <c r="BB225" s="14" t="s">
        <v>735</v>
      </c>
      <c r="BC225" s="17">
        <f>VLOOKUP(SUBSTITUTE(BB225," ",""),Organizations!$1:$1048576,2,0)</f>
        <v>53</v>
      </c>
      <c r="BD225" s="1" t="s">
        <v>51</v>
      </c>
      <c r="BE225" s="1" t="s">
        <v>55</v>
      </c>
      <c r="BG225" t="s">
        <v>1771</v>
      </c>
    </row>
    <row r="226" spans="1:59" ht="24">
      <c r="A226" s="1" t="s">
        <v>746</v>
      </c>
      <c r="B226" s="1" t="s">
        <v>2206</v>
      </c>
      <c r="C226" s="1" t="s">
        <v>2209</v>
      </c>
      <c r="D226" s="1" t="s">
        <v>2034</v>
      </c>
      <c r="E226" s="3">
        <v>200708</v>
      </c>
      <c r="F226" s="3" t="str">
        <f t="shared" si="30"/>
        <v>FA</v>
      </c>
      <c r="G226" s="3" t="str">
        <f t="shared" si="31"/>
        <v>2007-2008</v>
      </c>
      <c r="H226" s="3" t="str">
        <f t="shared" si="32"/>
        <v>kuali.atp.FA2007-2008</v>
      </c>
      <c r="I226" s="3">
        <v>20070222</v>
      </c>
      <c r="J226" s="1" t="str">
        <f t="shared" si="33"/>
        <v/>
      </c>
      <c r="L226" s="3" t="str">
        <f t="shared" si="34"/>
        <v/>
      </c>
      <c r="M226" s="3" t="str">
        <f t="shared" si="35"/>
        <v/>
      </c>
      <c r="N226" s="3" t="str">
        <f t="shared" si="36"/>
        <v/>
      </c>
      <c r="O226" s="3">
        <v>200908</v>
      </c>
      <c r="P226" s="3">
        <v>19830201</v>
      </c>
      <c r="R226" s="3">
        <v>20070221</v>
      </c>
      <c r="S226" s="2">
        <v>3</v>
      </c>
      <c r="T226" s="2">
        <v>3</v>
      </c>
      <c r="U226" s="1" t="s">
        <v>43</v>
      </c>
      <c r="V226" s="27" t="b">
        <f t="shared" si="37"/>
        <v>1</v>
      </c>
      <c r="W226" s="27" t="b">
        <f t="shared" si="38"/>
        <v>1</v>
      </c>
      <c r="X226" s="28" t="str">
        <f t="shared" si="39"/>
        <v>kuali.resultComponent.grade.letter kuali.resultComponent.grade.passFail</v>
      </c>
      <c r="Z226" s="3">
        <v>20070222</v>
      </c>
      <c r="AA226" s="1" t="s">
        <v>747</v>
      </c>
      <c r="AB226" s="1" t="s">
        <v>748</v>
      </c>
      <c r="AD226" s="1" t="s">
        <v>46</v>
      </c>
      <c r="AF226" s="1" t="s">
        <v>47</v>
      </c>
      <c r="AI226" s="1" t="s">
        <v>48</v>
      </c>
      <c r="AJ226" s="1" t="s">
        <v>48</v>
      </c>
      <c r="AN226" s="3">
        <v>1</v>
      </c>
      <c r="AO226" s="3">
        <v>0</v>
      </c>
      <c r="AP226" s="3">
        <v>0</v>
      </c>
      <c r="AQ226" s="3">
        <v>0</v>
      </c>
      <c r="AR226" s="3">
        <v>0</v>
      </c>
      <c r="AS226" s="3">
        <v>0</v>
      </c>
      <c r="AU226" s="3">
        <v>19991215</v>
      </c>
      <c r="AV226" s="3">
        <v>0</v>
      </c>
      <c r="AW226" s="1" t="s">
        <v>742</v>
      </c>
      <c r="AX226" s="3">
        <v>19911101</v>
      </c>
      <c r="BA226" s="1" t="s">
        <v>735</v>
      </c>
      <c r="BB226" s="14" t="s">
        <v>735</v>
      </c>
      <c r="BC226" s="17">
        <f>VLOOKUP(SUBSTITUTE(BB226," ",""),Organizations!$1:$1048576,2,0)</f>
        <v>53</v>
      </c>
      <c r="BD226" s="1" t="s">
        <v>51</v>
      </c>
      <c r="BG226" t="s">
        <v>1772</v>
      </c>
    </row>
    <row r="227" spans="1:59" ht="24">
      <c r="A227" s="1" t="s">
        <v>749</v>
      </c>
      <c r="B227" s="1" t="s">
        <v>2206</v>
      </c>
      <c r="C227" s="1" t="s">
        <v>2210</v>
      </c>
      <c r="D227" s="1" t="s">
        <v>2034</v>
      </c>
      <c r="E227" s="3">
        <v>199801</v>
      </c>
      <c r="F227" s="3" t="str">
        <f t="shared" si="30"/>
        <v>SP</v>
      </c>
      <c r="G227" s="3" t="str">
        <f t="shared" si="31"/>
        <v>1997-1998</v>
      </c>
      <c r="H227" s="3" t="str">
        <f t="shared" si="32"/>
        <v>kuali.atp.SP1997-1998</v>
      </c>
      <c r="I227" s="3">
        <v>20040326</v>
      </c>
      <c r="J227" s="1" t="str">
        <f t="shared" si="33"/>
        <v/>
      </c>
      <c r="K227" s="3">
        <v>199901</v>
      </c>
      <c r="L227" s="3" t="str">
        <f t="shared" si="34"/>
        <v>SP</v>
      </c>
      <c r="M227" s="3" t="str">
        <f t="shared" si="35"/>
        <v>1998-1999</v>
      </c>
      <c r="N227" s="3" t="str">
        <f t="shared" si="36"/>
        <v>kuali.atp.SP1998-1999</v>
      </c>
      <c r="O227" s="3">
        <v>199808</v>
      </c>
      <c r="P227" s="3">
        <v>19830401</v>
      </c>
      <c r="Q227" s="3">
        <v>20040226</v>
      </c>
      <c r="R227" s="3">
        <v>19970502</v>
      </c>
      <c r="S227" s="2">
        <v>3</v>
      </c>
      <c r="T227" s="2">
        <v>3</v>
      </c>
      <c r="U227" s="1" t="s">
        <v>43</v>
      </c>
      <c r="V227" s="27" t="b">
        <f t="shared" si="37"/>
        <v>1</v>
      </c>
      <c r="W227" s="27" t="b">
        <f t="shared" si="38"/>
        <v>1</v>
      </c>
      <c r="X227" s="28" t="str">
        <f t="shared" si="39"/>
        <v>kuali.resultComponent.grade.letter kuali.resultComponent.grade.passFail</v>
      </c>
      <c r="Y227" s="1" t="s">
        <v>76</v>
      </c>
      <c r="Z227" s="3">
        <v>19971016</v>
      </c>
      <c r="AA227" s="1" t="s">
        <v>750</v>
      </c>
      <c r="AB227" s="1" t="s">
        <v>751</v>
      </c>
      <c r="AD227" s="1" t="s">
        <v>70</v>
      </c>
      <c r="AF227" s="1" t="s">
        <v>70</v>
      </c>
      <c r="AI227" s="1" t="s">
        <v>48</v>
      </c>
      <c r="AJ227" s="1" t="s">
        <v>48</v>
      </c>
      <c r="AN227" s="3">
        <v>1</v>
      </c>
      <c r="AO227" s="3">
        <v>0</v>
      </c>
      <c r="AP227" s="3">
        <v>0</v>
      </c>
      <c r="AQ227" s="3">
        <v>0</v>
      </c>
      <c r="AR227" s="3">
        <v>0</v>
      </c>
      <c r="AS227" s="3">
        <v>0</v>
      </c>
      <c r="AV227" s="3">
        <v>0</v>
      </c>
      <c r="AX227" s="3">
        <v>19980114</v>
      </c>
      <c r="BA227" s="1" t="s">
        <v>735</v>
      </c>
      <c r="BB227" s="14" t="s">
        <v>735</v>
      </c>
      <c r="BC227" s="17">
        <f>VLOOKUP(SUBSTITUTE(BB227," ",""),Organizations!$1:$1048576,2,0)</f>
        <v>53</v>
      </c>
      <c r="BD227" s="1" t="s">
        <v>51</v>
      </c>
      <c r="BG227" t="s">
        <v>1773</v>
      </c>
    </row>
    <row r="228" spans="1:59" ht="24">
      <c r="A228" s="1" t="s">
        <v>752</v>
      </c>
      <c r="B228" s="1" t="s">
        <v>2206</v>
      </c>
      <c r="C228" s="1" t="s">
        <v>2211</v>
      </c>
      <c r="D228" s="1" t="s">
        <v>2034</v>
      </c>
      <c r="E228" s="3">
        <v>198308</v>
      </c>
      <c r="F228" s="3" t="str">
        <f t="shared" si="30"/>
        <v>FA</v>
      </c>
      <c r="G228" s="3" t="str">
        <f t="shared" si="31"/>
        <v>1990-1991</v>
      </c>
      <c r="H228" s="3" t="str">
        <f t="shared" si="32"/>
        <v>kuali.atp.FA1990-1991</v>
      </c>
      <c r="I228" s="3">
        <v>19920122</v>
      </c>
      <c r="J228" s="1" t="str">
        <f t="shared" si="33"/>
        <v/>
      </c>
      <c r="K228" s="3">
        <v>199108</v>
      </c>
      <c r="L228" s="3" t="str">
        <f t="shared" si="34"/>
        <v>FA</v>
      </c>
      <c r="M228" s="3" t="str">
        <f t="shared" si="35"/>
        <v>1991-1992</v>
      </c>
      <c r="N228" s="3" t="str">
        <f t="shared" si="36"/>
        <v>kuali.atp.FA1991-1992</v>
      </c>
      <c r="O228" s="3">
        <v>196808</v>
      </c>
      <c r="P228" s="3">
        <v>19830401</v>
      </c>
      <c r="Q228" s="3">
        <v>19920115</v>
      </c>
      <c r="R228" s="3">
        <v>19830401</v>
      </c>
      <c r="S228" s="2">
        <v>3</v>
      </c>
      <c r="T228" s="2">
        <v>3</v>
      </c>
      <c r="U228" s="1" t="s">
        <v>43</v>
      </c>
      <c r="V228" s="27" t="b">
        <f t="shared" si="37"/>
        <v>1</v>
      </c>
      <c r="W228" s="27" t="b">
        <f t="shared" si="38"/>
        <v>1</v>
      </c>
      <c r="X228" s="28" t="str">
        <f t="shared" si="39"/>
        <v>kuali.resultComponent.grade.letter kuali.resultComponent.grade.passFail</v>
      </c>
      <c r="AA228" s="1" t="s">
        <v>753</v>
      </c>
      <c r="AB228" s="1" t="s">
        <v>754</v>
      </c>
      <c r="AD228" s="1" t="s">
        <v>46</v>
      </c>
      <c r="AF228" s="1" t="s">
        <v>47</v>
      </c>
      <c r="AI228" s="1" t="s">
        <v>48</v>
      </c>
      <c r="AJ228" s="1" t="s">
        <v>48</v>
      </c>
      <c r="AN228" s="3">
        <v>1</v>
      </c>
      <c r="AO228" s="3">
        <v>0</v>
      </c>
      <c r="AP228" s="3">
        <v>0</v>
      </c>
      <c r="AQ228" s="3">
        <v>0</v>
      </c>
      <c r="AR228" s="3">
        <v>0</v>
      </c>
      <c r="AS228" s="3">
        <v>0</v>
      </c>
      <c r="AU228" s="3">
        <v>19890619</v>
      </c>
      <c r="AV228" s="3">
        <v>0</v>
      </c>
      <c r="BA228" s="1" t="s">
        <v>735</v>
      </c>
      <c r="BB228" s="14" t="s">
        <v>735</v>
      </c>
      <c r="BC228" s="17">
        <f>VLOOKUP(SUBSTITUTE(BB228," ",""),Organizations!$1:$1048576,2,0)</f>
        <v>53</v>
      </c>
      <c r="BD228" s="1" t="s">
        <v>51</v>
      </c>
      <c r="BG228" t="s">
        <v>1774</v>
      </c>
    </row>
    <row r="229" spans="1:59" ht="24">
      <c r="A229" s="1" t="s">
        <v>755</v>
      </c>
      <c r="B229" s="1" t="s">
        <v>2206</v>
      </c>
      <c r="C229" s="1" t="s">
        <v>2212</v>
      </c>
      <c r="D229" s="1" t="s">
        <v>2034</v>
      </c>
      <c r="E229" s="3">
        <v>200708</v>
      </c>
      <c r="F229" s="3" t="str">
        <f t="shared" si="30"/>
        <v>FA</v>
      </c>
      <c r="G229" s="3" t="str">
        <f t="shared" si="31"/>
        <v>2007-2008</v>
      </c>
      <c r="H229" s="3" t="str">
        <f t="shared" si="32"/>
        <v>kuali.atp.FA2007-2008</v>
      </c>
      <c r="I229" s="3">
        <v>20070418</v>
      </c>
      <c r="J229" s="1" t="str">
        <f t="shared" si="33"/>
        <v/>
      </c>
      <c r="L229" s="3" t="str">
        <f t="shared" si="34"/>
        <v/>
      </c>
      <c r="M229" s="3" t="str">
        <f t="shared" si="35"/>
        <v/>
      </c>
      <c r="N229" s="3" t="str">
        <f t="shared" si="36"/>
        <v/>
      </c>
      <c r="O229" s="3">
        <v>200905</v>
      </c>
      <c r="P229" s="3">
        <v>19830201</v>
      </c>
      <c r="R229" s="3">
        <v>20070419</v>
      </c>
      <c r="S229" s="2">
        <v>3</v>
      </c>
      <c r="T229" s="2">
        <v>3</v>
      </c>
      <c r="U229" s="1" t="s">
        <v>43</v>
      </c>
      <c r="V229" s="27" t="b">
        <f t="shared" si="37"/>
        <v>1</v>
      </c>
      <c r="W229" s="27" t="b">
        <f t="shared" si="38"/>
        <v>1</v>
      </c>
      <c r="X229" s="28" t="str">
        <f t="shared" si="39"/>
        <v>kuali.resultComponent.grade.letter kuali.resultComponent.grade.passFail</v>
      </c>
      <c r="Z229" s="3">
        <v>20070418</v>
      </c>
      <c r="AA229" s="1" t="s">
        <v>756</v>
      </c>
      <c r="AB229" s="1" t="s">
        <v>757</v>
      </c>
      <c r="AD229" s="1" t="s">
        <v>46</v>
      </c>
      <c r="AF229" s="1" t="s">
        <v>47</v>
      </c>
      <c r="AI229" s="1" t="s">
        <v>48</v>
      </c>
      <c r="AJ229" s="1" t="s">
        <v>48</v>
      </c>
      <c r="AN229" s="3">
        <v>1</v>
      </c>
      <c r="AO229" s="3">
        <v>0</v>
      </c>
      <c r="AP229" s="3">
        <v>0</v>
      </c>
      <c r="AQ229" s="3">
        <v>0</v>
      </c>
      <c r="AR229" s="3">
        <v>0</v>
      </c>
      <c r="AS229" s="3">
        <v>0</v>
      </c>
      <c r="AU229" s="3">
        <v>20070220</v>
      </c>
      <c r="AV229" s="3">
        <v>0</v>
      </c>
      <c r="AW229" s="1" t="s">
        <v>758</v>
      </c>
      <c r="AX229" s="3">
        <v>19940511</v>
      </c>
      <c r="BA229" s="1" t="s">
        <v>735</v>
      </c>
      <c r="BB229" s="14" t="s">
        <v>735</v>
      </c>
      <c r="BC229" s="17">
        <f>VLOOKUP(SUBSTITUTE(BB229," ",""),Organizations!$1:$1048576,2,0)</f>
        <v>53</v>
      </c>
      <c r="BD229" s="1" t="s">
        <v>51</v>
      </c>
      <c r="BG229" t="s">
        <v>1775</v>
      </c>
    </row>
    <row r="230" spans="1:59" ht="24">
      <c r="A230" s="1" t="s">
        <v>759</v>
      </c>
      <c r="B230" s="1" t="s">
        <v>2206</v>
      </c>
      <c r="C230" s="1" t="s">
        <v>2213</v>
      </c>
      <c r="D230" s="1" t="s">
        <v>2034</v>
      </c>
      <c r="E230" s="3">
        <v>198508</v>
      </c>
      <c r="F230" s="3" t="str">
        <f t="shared" si="30"/>
        <v>FA</v>
      </c>
      <c r="G230" s="3" t="str">
        <f t="shared" si="31"/>
        <v>1990-1991</v>
      </c>
      <c r="H230" s="3" t="str">
        <f t="shared" si="32"/>
        <v>kuali.atp.FA1990-1991</v>
      </c>
      <c r="I230" s="3">
        <v>20020226</v>
      </c>
      <c r="J230" s="1" t="str">
        <f t="shared" si="33"/>
        <v/>
      </c>
      <c r="K230" s="3">
        <v>199408</v>
      </c>
      <c r="L230" s="3" t="str">
        <f t="shared" si="34"/>
        <v>FA</v>
      </c>
      <c r="M230" s="3" t="str">
        <f t="shared" si="35"/>
        <v>1994-1995</v>
      </c>
      <c r="N230" s="3" t="str">
        <f t="shared" si="36"/>
        <v>kuali.atp.FA1994-1995</v>
      </c>
      <c r="O230" s="3">
        <v>199405</v>
      </c>
      <c r="P230" s="3">
        <v>19850222</v>
      </c>
      <c r="Q230" s="3">
        <v>20020226</v>
      </c>
      <c r="S230" s="2">
        <v>1</v>
      </c>
      <c r="T230" s="2">
        <v>1</v>
      </c>
      <c r="U230" s="1" t="s">
        <v>43</v>
      </c>
      <c r="V230" s="27" t="b">
        <f t="shared" si="37"/>
        <v>1</v>
      </c>
      <c r="W230" s="27" t="b">
        <f t="shared" si="38"/>
        <v>1</v>
      </c>
      <c r="X230" s="28" t="str">
        <f t="shared" si="39"/>
        <v>kuali.resultComponent.grade.letter kuali.resultComponent.grade.passFail</v>
      </c>
      <c r="Y230" s="1" t="s">
        <v>760</v>
      </c>
      <c r="AA230" s="1" t="s">
        <v>761</v>
      </c>
      <c r="AB230" s="1" t="s">
        <v>762</v>
      </c>
      <c r="AD230" s="1" t="s">
        <v>46</v>
      </c>
      <c r="AF230" s="1" t="s">
        <v>47</v>
      </c>
      <c r="AI230" s="1" t="s">
        <v>48</v>
      </c>
      <c r="AJ230" s="1" t="s">
        <v>48</v>
      </c>
      <c r="AN230" s="3">
        <v>1</v>
      </c>
      <c r="AP230" s="3">
        <v>0</v>
      </c>
      <c r="AQ230" s="3">
        <v>0</v>
      </c>
      <c r="AR230" s="3">
        <v>0</v>
      </c>
      <c r="AS230" s="3">
        <v>0</v>
      </c>
      <c r="AU230" s="3">
        <v>19890829</v>
      </c>
      <c r="AV230" s="3">
        <v>0</v>
      </c>
      <c r="BA230" s="1" t="s">
        <v>735</v>
      </c>
      <c r="BB230" s="14" t="s">
        <v>735</v>
      </c>
      <c r="BC230" s="17">
        <f>VLOOKUP(SUBSTITUTE(BB230," ",""),Organizations!$1:$1048576,2,0)</f>
        <v>53</v>
      </c>
      <c r="BD230" s="1" t="s">
        <v>51</v>
      </c>
      <c r="BG230" t="s">
        <v>1776</v>
      </c>
    </row>
    <row r="231" spans="1:59" ht="24">
      <c r="A231" s="1" t="s">
        <v>763</v>
      </c>
      <c r="B231" s="1" t="s">
        <v>2206</v>
      </c>
      <c r="C231" s="1" t="s">
        <v>2057</v>
      </c>
      <c r="D231" s="1" t="s">
        <v>2034</v>
      </c>
      <c r="E231" s="3">
        <v>200708</v>
      </c>
      <c r="F231" s="3" t="str">
        <f t="shared" si="30"/>
        <v>FA</v>
      </c>
      <c r="G231" s="3" t="str">
        <f t="shared" si="31"/>
        <v>2007-2008</v>
      </c>
      <c r="H231" s="3" t="str">
        <f t="shared" si="32"/>
        <v>kuali.atp.FA2007-2008</v>
      </c>
      <c r="I231" s="3">
        <v>20070222</v>
      </c>
      <c r="J231" s="1" t="str">
        <f t="shared" si="33"/>
        <v/>
      </c>
      <c r="L231" s="3" t="str">
        <f t="shared" si="34"/>
        <v/>
      </c>
      <c r="M231" s="3" t="str">
        <f t="shared" si="35"/>
        <v/>
      </c>
      <c r="N231" s="3" t="str">
        <f t="shared" si="36"/>
        <v/>
      </c>
      <c r="O231" s="3">
        <v>200908</v>
      </c>
      <c r="P231" s="3">
        <v>19800101</v>
      </c>
      <c r="R231" s="3">
        <v>20070221</v>
      </c>
      <c r="S231" s="2">
        <v>3</v>
      </c>
      <c r="T231" s="2">
        <v>3</v>
      </c>
      <c r="U231" s="1" t="s">
        <v>43</v>
      </c>
      <c r="V231" s="27" t="b">
        <f t="shared" si="37"/>
        <v>1</v>
      </c>
      <c r="W231" s="27" t="b">
        <f t="shared" si="38"/>
        <v>1</v>
      </c>
      <c r="X231" s="28" t="str">
        <f t="shared" si="39"/>
        <v>kuali.resultComponent.grade.letter kuali.resultComponent.grade.passFail</v>
      </c>
      <c r="Z231" s="3">
        <v>20070222</v>
      </c>
      <c r="AA231" s="1" t="s">
        <v>764</v>
      </c>
      <c r="AB231" s="1" t="s">
        <v>765</v>
      </c>
      <c r="AD231" s="1" t="s">
        <v>46</v>
      </c>
      <c r="AF231" s="1" t="s">
        <v>47</v>
      </c>
      <c r="AI231" s="1" t="s">
        <v>48</v>
      </c>
      <c r="AJ231" s="1" t="s">
        <v>48</v>
      </c>
      <c r="AN231" s="3">
        <v>1</v>
      </c>
      <c r="AO231" s="3">
        <v>0</v>
      </c>
      <c r="AP231" s="3">
        <v>0</v>
      </c>
      <c r="AQ231" s="3">
        <v>0</v>
      </c>
      <c r="AR231" s="3">
        <v>0</v>
      </c>
      <c r="AS231" s="3">
        <v>0</v>
      </c>
      <c r="AU231" s="3">
        <v>20090417</v>
      </c>
      <c r="AV231" s="3">
        <v>0</v>
      </c>
      <c r="AW231" s="1" t="s">
        <v>569</v>
      </c>
      <c r="BA231" s="1" t="s">
        <v>735</v>
      </c>
      <c r="BB231" s="14" t="s">
        <v>735</v>
      </c>
      <c r="BC231" s="17">
        <f>VLOOKUP(SUBSTITUTE(BB231," ",""),Organizations!$1:$1048576,2,0)</f>
        <v>53</v>
      </c>
      <c r="BD231" s="1" t="s">
        <v>51</v>
      </c>
      <c r="BG231" t="s">
        <v>1777</v>
      </c>
    </row>
    <row r="232" spans="1:59" ht="24">
      <c r="A232" s="1" t="s">
        <v>766</v>
      </c>
      <c r="B232" s="1" t="s">
        <v>2206</v>
      </c>
      <c r="C232" s="1" t="s">
        <v>2037</v>
      </c>
      <c r="D232" s="1" t="s">
        <v>2034</v>
      </c>
      <c r="E232" s="3">
        <v>200708</v>
      </c>
      <c r="F232" s="3" t="str">
        <f t="shared" si="30"/>
        <v>FA</v>
      </c>
      <c r="G232" s="3" t="str">
        <f t="shared" si="31"/>
        <v>2007-2008</v>
      </c>
      <c r="H232" s="3" t="str">
        <f t="shared" si="32"/>
        <v>kuali.atp.FA2007-2008</v>
      </c>
      <c r="I232" s="3">
        <v>20070220</v>
      </c>
      <c r="J232" s="1" t="str">
        <f t="shared" si="33"/>
        <v/>
      </c>
      <c r="L232" s="3" t="str">
        <f t="shared" si="34"/>
        <v/>
      </c>
      <c r="M232" s="3" t="str">
        <f t="shared" si="35"/>
        <v/>
      </c>
      <c r="N232" s="3" t="str">
        <f t="shared" si="36"/>
        <v/>
      </c>
      <c r="O232" s="3">
        <v>200905</v>
      </c>
      <c r="P232" s="3">
        <v>19720101</v>
      </c>
      <c r="R232" s="3">
        <v>20070131</v>
      </c>
      <c r="S232" s="2">
        <v>3</v>
      </c>
      <c r="T232" s="2">
        <v>3</v>
      </c>
      <c r="U232" s="1" t="s">
        <v>43</v>
      </c>
      <c r="V232" s="27" t="b">
        <f t="shared" si="37"/>
        <v>1</v>
      </c>
      <c r="W232" s="27" t="b">
        <f t="shared" si="38"/>
        <v>1</v>
      </c>
      <c r="X232" s="28" t="str">
        <f t="shared" si="39"/>
        <v>kuali.resultComponent.grade.letter kuali.resultComponent.grade.passFail</v>
      </c>
      <c r="Y232" s="1" t="s">
        <v>76</v>
      </c>
      <c r="Z232" s="3">
        <v>19971016</v>
      </c>
      <c r="AA232" s="1" t="s">
        <v>767</v>
      </c>
      <c r="AB232" s="1" t="s">
        <v>768</v>
      </c>
      <c r="AC232" s="3">
        <v>20070220</v>
      </c>
      <c r="AD232" s="1" t="s">
        <v>46</v>
      </c>
      <c r="AF232" s="1" t="s">
        <v>47</v>
      </c>
      <c r="AI232" s="1" t="s">
        <v>48</v>
      </c>
      <c r="AJ232" s="1" t="s">
        <v>48</v>
      </c>
      <c r="AN232" s="3">
        <v>1</v>
      </c>
      <c r="AO232" s="3">
        <v>0</v>
      </c>
      <c r="AP232" s="3">
        <v>0</v>
      </c>
      <c r="AQ232" s="3">
        <v>0</v>
      </c>
      <c r="AR232" s="3">
        <v>0</v>
      </c>
      <c r="AS232" s="3">
        <v>0</v>
      </c>
      <c r="AU232" s="3">
        <v>20070220</v>
      </c>
      <c r="AV232" s="3">
        <v>0</v>
      </c>
      <c r="AW232" s="1" t="s">
        <v>55</v>
      </c>
      <c r="BA232" s="1" t="s">
        <v>735</v>
      </c>
      <c r="BB232" s="14" t="s">
        <v>735</v>
      </c>
      <c r="BC232" s="17">
        <f>VLOOKUP(SUBSTITUTE(BB232," ",""),Organizations!$1:$1048576,2,0)</f>
        <v>53</v>
      </c>
      <c r="BD232" s="1" t="s">
        <v>51</v>
      </c>
      <c r="BE232" s="1" t="s">
        <v>55</v>
      </c>
      <c r="BG232" t="s">
        <v>1778</v>
      </c>
    </row>
    <row r="233" spans="1:59" ht="24">
      <c r="A233" s="1" t="s">
        <v>769</v>
      </c>
      <c r="B233" s="1" t="s">
        <v>2206</v>
      </c>
      <c r="C233" s="1" t="s">
        <v>2214</v>
      </c>
      <c r="D233" s="1" t="s">
        <v>2034</v>
      </c>
      <c r="E233" s="3">
        <v>199608</v>
      </c>
      <c r="F233" s="3" t="str">
        <f t="shared" si="30"/>
        <v>FA</v>
      </c>
      <c r="G233" s="3" t="str">
        <f t="shared" si="31"/>
        <v>1996-1997</v>
      </c>
      <c r="H233" s="3" t="str">
        <f t="shared" si="32"/>
        <v>kuali.atp.FA1996-1997</v>
      </c>
      <c r="I233" s="3">
        <v>20030228</v>
      </c>
      <c r="J233" s="1" t="str">
        <f t="shared" si="33"/>
        <v/>
      </c>
      <c r="K233" s="3">
        <v>200301</v>
      </c>
      <c r="L233" s="3" t="str">
        <f t="shared" si="34"/>
        <v>SP</v>
      </c>
      <c r="M233" s="3" t="str">
        <f t="shared" si="35"/>
        <v>2002-2003</v>
      </c>
      <c r="N233" s="3" t="str">
        <f t="shared" si="36"/>
        <v>kuali.atp.SP2002-2003</v>
      </c>
      <c r="O233" s="3">
        <v>200301</v>
      </c>
      <c r="P233" s="3">
        <v>19730101</v>
      </c>
      <c r="Q233" s="3">
        <v>20021115</v>
      </c>
      <c r="R233" s="3">
        <v>19830201</v>
      </c>
      <c r="S233" s="2">
        <v>3</v>
      </c>
      <c r="T233" s="2">
        <v>3</v>
      </c>
      <c r="U233" s="1" t="s">
        <v>43</v>
      </c>
      <c r="V233" s="27" t="b">
        <f t="shared" si="37"/>
        <v>1</v>
      </c>
      <c r="W233" s="27" t="b">
        <f t="shared" si="38"/>
        <v>1</v>
      </c>
      <c r="X233" s="28" t="str">
        <f t="shared" si="39"/>
        <v>kuali.resultComponent.grade.letter kuali.resultComponent.grade.passFail</v>
      </c>
      <c r="Y233" s="1" t="s">
        <v>770</v>
      </c>
      <c r="Z233" s="3">
        <v>19971016</v>
      </c>
      <c r="AA233" s="1" t="s">
        <v>771</v>
      </c>
      <c r="AB233" s="1" t="s">
        <v>772</v>
      </c>
      <c r="AD233" s="1" t="s">
        <v>70</v>
      </c>
      <c r="AF233" s="1" t="s">
        <v>70</v>
      </c>
      <c r="AI233" s="1" t="s">
        <v>48</v>
      </c>
      <c r="AJ233" s="1" t="s">
        <v>48</v>
      </c>
      <c r="AN233" s="3">
        <v>1</v>
      </c>
      <c r="AO233" s="3">
        <v>0</v>
      </c>
      <c r="AP233" s="3">
        <v>0</v>
      </c>
      <c r="AQ233" s="3">
        <v>0</v>
      </c>
      <c r="AR233" s="3">
        <v>0</v>
      </c>
      <c r="AS233" s="3">
        <v>0</v>
      </c>
      <c r="AU233" s="3">
        <v>19890619</v>
      </c>
      <c r="AV233" s="3">
        <v>0</v>
      </c>
      <c r="BA233" s="1" t="s">
        <v>735</v>
      </c>
      <c r="BB233" s="14" t="s">
        <v>735</v>
      </c>
      <c r="BC233" s="17">
        <f>VLOOKUP(SUBSTITUTE(BB233," ",""),Organizations!$1:$1048576,2,0)</f>
        <v>53</v>
      </c>
      <c r="BD233" s="1" t="s">
        <v>51</v>
      </c>
      <c r="BG233" t="s">
        <v>1779</v>
      </c>
    </row>
    <row r="234" spans="1:59" ht="24">
      <c r="A234" s="1" t="s">
        <v>773</v>
      </c>
      <c r="B234" s="1" t="s">
        <v>2206</v>
      </c>
      <c r="C234" s="1" t="s">
        <v>2192</v>
      </c>
      <c r="D234" s="1" t="s">
        <v>2034</v>
      </c>
      <c r="E234" s="3">
        <v>200708</v>
      </c>
      <c r="F234" s="3" t="str">
        <f t="shared" si="30"/>
        <v>FA</v>
      </c>
      <c r="G234" s="3" t="str">
        <f t="shared" si="31"/>
        <v>2007-2008</v>
      </c>
      <c r="H234" s="3" t="str">
        <f t="shared" si="32"/>
        <v>kuali.atp.FA2007-2008</v>
      </c>
      <c r="I234" s="3">
        <v>20070222</v>
      </c>
      <c r="J234" s="1" t="str">
        <f t="shared" si="33"/>
        <v/>
      </c>
      <c r="L234" s="3" t="str">
        <f t="shared" si="34"/>
        <v/>
      </c>
      <c r="M234" s="3" t="str">
        <f t="shared" si="35"/>
        <v/>
      </c>
      <c r="N234" s="3" t="str">
        <f t="shared" si="36"/>
        <v/>
      </c>
      <c r="O234" s="3">
        <v>200908</v>
      </c>
      <c r="P234" s="3">
        <v>19820101</v>
      </c>
      <c r="R234" s="3">
        <v>20070221</v>
      </c>
      <c r="S234" s="2">
        <v>1</v>
      </c>
      <c r="T234" s="2">
        <v>1</v>
      </c>
      <c r="U234" s="1" t="s">
        <v>43</v>
      </c>
      <c r="V234" s="27" t="b">
        <f t="shared" si="37"/>
        <v>1</v>
      </c>
      <c r="W234" s="27" t="b">
        <f t="shared" si="38"/>
        <v>1</v>
      </c>
      <c r="X234" s="28" t="str">
        <f t="shared" si="39"/>
        <v>kuali.resultComponent.grade.letter kuali.resultComponent.grade.passFail</v>
      </c>
      <c r="Z234" s="3">
        <v>20070222</v>
      </c>
      <c r="AA234" s="1" t="s">
        <v>774</v>
      </c>
      <c r="AB234" s="1" t="s">
        <v>775</v>
      </c>
      <c r="AC234" s="3">
        <v>19911223</v>
      </c>
      <c r="AD234" s="1" t="s">
        <v>46</v>
      </c>
      <c r="AF234" s="1" t="s">
        <v>47</v>
      </c>
      <c r="AI234" s="1" t="s">
        <v>48</v>
      </c>
      <c r="AJ234" s="1" t="s">
        <v>48</v>
      </c>
      <c r="AN234" s="3">
        <v>1</v>
      </c>
      <c r="AO234" s="3">
        <v>0</v>
      </c>
      <c r="AP234" s="3">
        <v>0</v>
      </c>
      <c r="AQ234" s="3">
        <v>0</v>
      </c>
      <c r="AR234" s="3">
        <v>0</v>
      </c>
      <c r="AS234" s="3">
        <v>0</v>
      </c>
      <c r="AU234" s="3">
        <v>20090417</v>
      </c>
      <c r="AV234" s="3">
        <v>0</v>
      </c>
      <c r="AW234" s="1" t="s">
        <v>569</v>
      </c>
      <c r="BA234" s="1" t="s">
        <v>735</v>
      </c>
      <c r="BB234" s="14" t="s">
        <v>735</v>
      </c>
      <c r="BC234" s="17">
        <f>VLOOKUP(SUBSTITUTE(BB234," ",""),Organizations!$1:$1048576,2,0)</f>
        <v>53</v>
      </c>
      <c r="BD234" s="1" t="s">
        <v>51</v>
      </c>
      <c r="BG234" t="s">
        <v>1780</v>
      </c>
    </row>
    <row r="235" spans="1:59" ht="24">
      <c r="A235" s="1" t="s">
        <v>776</v>
      </c>
      <c r="B235" s="1" t="s">
        <v>2206</v>
      </c>
      <c r="C235" s="1" t="s">
        <v>2193</v>
      </c>
      <c r="D235" s="1" t="s">
        <v>2034</v>
      </c>
      <c r="E235" s="3">
        <v>200708</v>
      </c>
      <c r="F235" s="3" t="str">
        <f t="shared" si="30"/>
        <v>FA</v>
      </c>
      <c r="G235" s="3" t="str">
        <f t="shared" si="31"/>
        <v>2007-2008</v>
      </c>
      <c r="H235" s="3" t="str">
        <f t="shared" si="32"/>
        <v>kuali.atp.FA2007-2008</v>
      </c>
      <c r="I235" s="3">
        <v>20070220</v>
      </c>
      <c r="J235" s="1" t="str">
        <f t="shared" si="33"/>
        <v/>
      </c>
      <c r="L235" s="3" t="str">
        <f t="shared" si="34"/>
        <v/>
      </c>
      <c r="M235" s="3" t="str">
        <f t="shared" si="35"/>
        <v/>
      </c>
      <c r="N235" s="3" t="str">
        <f t="shared" si="36"/>
        <v/>
      </c>
      <c r="O235" s="3">
        <v>200908</v>
      </c>
      <c r="P235" s="3">
        <v>19931203</v>
      </c>
      <c r="R235" s="3">
        <v>20070131</v>
      </c>
      <c r="S235" s="2">
        <v>1</v>
      </c>
      <c r="T235" s="2">
        <v>1</v>
      </c>
      <c r="U235" s="1" t="s">
        <v>43</v>
      </c>
      <c r="V235" s="27" t="b">
        <f t="shared" si="37"/>
        <v>1</v>
      </c>
      <c r="W235" s="27" t="b">
        <f t="shared" si="38"/>
        <v>1</v>
      </c>
      <c r="X235" s="28" t="str">
        <f t="shared" si="39"/>
        <v>kuali.resultComponent.grade.letter kuali.resultComponent.grade.passFail</v>
      </c>
      <c r="Z235" s="3">
        <v>19940104</v>
      </c>
      <c r="AA235" s="1" t="s">
        <v>777</v>
      </c>
      <c r="AB235" s="1" t="s">
        <v>778</v>
      </c>
      <c r="AC235" s="3">
        <v>20070220</v>
      </c>
      <c r="AD235" s="1" t="s">
        <v>46</v>
      </c>
      <c r="AF235" s="1" t="s">
        <v>47</v>
      </c>
      <c r="AI235" s="1" t="s">
        <v>48</v>
      </c>
      <c r="AJ235" s="1" t="s">
        <v>48</v>
      </c>
      <c r="AN235" s="3">
        <v>1</v>
      </c>
      <c r="AP235" s="3">
        <v>0</v>
      </c>
      <c r="AQ235" s="3">
        <v>0</v>
      </c>
      <c r="AR235" s="3">
        <v>0</v>
      </c>
      <c r="AS235" s="3">
        <v>0</v>
      </c>
      <c r="AU235" s="3">
        <v>20050330</v>
      </c>
      <c r="AV235" s="3">
        <v>0</v>
      </c>
      <c r="AX235" s="3">
        <v>19940104</v>
      </c>
      <c r="AZ235" s="3">
        <v>19940104</v>
      </c>
      <c r="BA235" s="1" t="s">
        <v>735</v>
      </c>
      <c r="BB235" s="14" t="s">
        <v>735</v>
      </c>
      <c r="BC235" s="17">
        <f>VLOOKUP(SUBSTITUTE(BB235," ",""),Organizations!$1:$1048576,2,0)</f>
        <v>53</v>
      </c>
      <c r="BD235" s="1" t="s">
        <v>51</v>
      </c>
      <c r="BG235" t="s">
        <v>1781</v>
      </c>
    </row>
    <row r="236" spans="1:59" ht="24">
      <c r="A236" s="1" t="s">
        <v>779</v>
      </c>
      <c r="B236" s="1" t="s">
        <v>2206</v>
      </c>
      <c r="C236" s="1" t="s">
        <v>2215</v>
      </c>
      <c r="D236" s="1" t="s">
        <v>2034</v>
      </c>
      <c r="E236" s="3">
        <v>200712</v>
      </c>
      <c r="F236" s="3" t="str">
        <f t="shared" si="30"/>
        <v>WI</v>
      </c>
      <c r="G236" s="3" t="str">
        <f t="shared" si="31"/>
        <v>2007-2008</v>
      </c>
      <c r="H236" s="3" t="str">
        <f t="shared" si="32"/>
        <v>kuali.atp.WI2007-2008</v>
      </c>
      <c r="I236" s="3">
        <v>20070906</v>
      </c>
      <c r="J236" s="1" t="str">
        <f t="shared" si="33"/>
        <v/>
      </c>
      <c r="K236" s="3">
        <v>200712</v>
      </c>
      <c r="L236" s="3" t="str">
        <f t="shared" si="34"/>
        <v>WI</v>
      </c>
      <c r="M236" s="3" t="str">
        <f t="shared" si="35"/>
        <v>2007-2008</v>
      </c>
      <c r="N236" s="3" t="str">
        <f t="shared" si="36"/>
        <v>kuali.atp.WI2007-2008</v>
      </c>
      <c r="P236" s="3">
        <v>20070906</v>
      </c>
      <c r="R236" s="3">
        <v>20070906</v>
      </c>
      <c r="S236" s="2">
        <v>1</v>
      </c>
      <c r="T236" s="2">
        <v>3</v>
      </c>
      <c r="U236" s="1" t="s">
        <v>43</v>
      </c>
      <c r="V236" s="27" t="b">
        <f t="shared" si="37"/>
        <v>1</v>
      </c>
      <c r="W236" s="27" t="b">
        <f t="shared" si="38"/>
        <v>1</v>
      </c>
      <c r="X236" s="28" t="str">
        <f t="shared" si="39"/>
        <v>kuali.resultComponent.grade.letter kuali.resultComponent.grade.passFail</v>
      </c>
      <c r="Z236" s="3">
        <v>20070906</v>
      </c>
      <c r="AA236" s="1" t="s">
        <v>780</v>
      </c>
      <c r="AB236" s="1" t="s">
        <v>781</v>
      </c>
      <c r="AC236" s="3">
        <v>20070906</v>
      </c>
      <c r="AD236" s="1" t="s">
        <v>46</v>
      </c>
      <c r="AF236" s="1" t="s">
        <v>47</v>
      </c>
      <c r="AI236" s="1" t="s">
        <v>48</v>
      </c>
      <c r="AJ236" s="1" t="s">
        <v>48</v>
      </c>
      <c r="AM236" s="1" t="s">
        <v>66</v>
      </c>
      <c r="AN236" s="3">
        <v>1</v>
      </c>
      <c r="AP236" s="3">
        <v>0</v>
      </c>
      <c r="AQ236" s="3">
        <v>0</v>
      </c>
      <c r="AR236" s="3">
        <v>0</v>
      </c>
      <c r="AS236" s="3">
        <v>0</v>
      </c>
      <c r="AT236" s="1" t="s">
        <v>196</v>
      </c>
      <c r="AU236" s="3">
        <v>20070906</v>
      </c>
      <c r="AV236" s="3">
        <v>6</v>
      </c>
      <c r="AX236" s="3">
        <v>20070906</v>
      </c>
      <c r="AZ236" s="3">
        <v>20070906</v>
      </c>
      <c r="BA236" s="1" t="s">
        <v>735</v>
      </c>
      <c r="BB236" s="14" t="s">
        <v>735</v>
      </c>
      <c r="BC236" s="17">
        <f>VLOOKUP(SUBSTITUTE(BB236," ",""),Organizations!$1:$1048576,2,0)</f>
        <v>53</v>
      </c>
      <c r="BD236" s="1" t="s">
        <v>51</v>
      </c>
      <c r="BG236" t="s">
        <v>1571</v>
      </c>
    </row>
    <row r="237" spans="1:59" ht="24">
      <c r="A237" s="1" t="s">
        <v>782</v>
      </c>
      <c r="B237" s="1" t="s">
        <v>2206</v>
      </c>
      <c r="C237" s="1" t="s">
        <v>2215</v>
      </c>
      <c r="D237" s="1" t="s">
        <v>71</v>
      </c>
      <c r="E237" s="3">
        <v>200712</v>
      </c>
      <c r="F237" s="3" t="str">
        <f t="shared" si="30"/>
        <v>WI</v>
      </c>
      <c r="G237" s="3" t="str">
        <f t="shared" si="31"/>
        <v>2007-2008</v>
      </c>
      <c r="H237" s="3" t="str">
        <f t="shared" si="32"/>
        <v>kuali.atp.WI2007-2008</v>
      </c>
      <c r="I237" s="3">
        <v>20070907</v>
      </c>
      <c r="J237" s="1" t="str">
        <f t="shared" si="33"/>
        <v/>
      </c>
      <c r="K237" s="3">
        <v>200712</v>
      </c>
      <c r="L237" s="3" t="str">
        <f t="shared" si="34"/>
        <v>WI</v>
      </c>
      <c r="M237" s="3" t="str">
        <f t="shared" si="35"/>
        <v>2007-2008</v>
      </c>
      <c r="N237" s="3" t="str">
        <f t="shared" si="36"/>
        <v>kuali.atp.WI2007-2008</v>
      </c>
      <c r="P237" s="3">
        <v>20070906</v>
      </c>
      <c r="R237" s="3">
        <v>20070907</v>
      </c>
      <c r="S237" s="2">
        <v>3</v>
      </c>
      <c r="T237" s="2">
        <v>3</v>
      </c>
      <c r="U237" s="1" t="s">
        <v>43</v>
      </c>
      <c r="V237" s="27" t="b">
        <f t="shared" si="37"/>
        <v>1</v>
      </c>
      <c r="W237" s="27" t="b">
        <f t="shared" si="38"/>
        <v>1</v>
      </c>
      <c r="X237" s="28" t="str">
        <f t="shared" si="39"/>
        <v>kuali.resultComponent.grade.letter kuali.resultComponent.grade.passFail</v>
      </c>
      <c r="Z237" s="3">
        <v>20070907</v>
      </c>
      <c r="AA237" s="1" t="s">
        <v>783</v>
      </c>
      <c r="AB237" s="1" t="s">
        <v>784</v>
      </c>
      <c r="AC237" s="3">
        <v>20070907</v>
      </c>
      <c r="AD237" s="1" t="s">
        <v>70</v>
      </c>
      <c r="AF237" s="1" t="s">
        <v>70</v>
      </c>
      <c r="AI237" s="1" t="s">
        <v>48</v>
      </c>
      <c r="AJ237" s="1" t="s">
        <v>48</v>
      </c>
      <c r="AN237" s="3">
        <v>1</v>
      </c>
      <c r="AP237" s="3">
        <v>0</v>
      </c>
      <c r="AQ237" s="3">
        <v>0</v>
      </c>
      <c r="AR237" s="3">
        <v>0</v>
      </c>
      <c r="AS237" s="3">
        <v>0</v>
      </c>
      <c r="AT237" s="1" t="s">
        <v>71</v>
      </c>
      <c r="AV237" s="3">
        <v>0</v>
      </c>
      <c r="AW237" s="1" t="s">
        <v>55</v>
      </c>
      <c r="AX237" s="3">
        <v>20070907</v>
      </c>
      <c r="AY237" s="1" t="s">
        <v>47</v>
      </c>
      <c r="AZ237" s="3">
        <v>20070907</v>
      </c>
      <c r="BA237" s="1" t="s">
        <v>735</v>
      </c>
      <c r="BB237" s="14" t="s">
        <v>735</v>
      </c>
      <c r="BC237" s="17">
        <f>VLOOKUP(SUBSTITUTE(BB237," ",""),Organizations!$1:$1048576,2,0)</f>
        <v>53</v>
      </c>
      <c r="BD237" s="1" t="s">
        <v>51</v>
      </c>
      <c r="BG237" t="s">
        <v>1571</v>
      </c>
    </row>
    <row r="238" spans="1:59" ht="24">
      <c r="A238" s="1" t="s">
        <v>785</v>
      </c>
      <c r="B238" s="1" t="s">
        <v>2206</v>
      </c>
      <c r="C238" s="1" t="s">
        <v>2038</v>
      </c>
      <c r="D238" s="1" t="s">
        <v>2034</v>
      </c>
      <c r="E238" s="3">
        <v>200905</v>
      </c>
      <c r="F238" s="3" t="str">
        <f t="shared" si="30"/>
        <v>SU</v>
      </c>
      <c r="G238" s="3" t="str">
        <f t="shared" si="31"/>
        <v>2008-2009</v>
      </c>
      <c r="H238" s="3" t="str">
        <f t="shared" si="32"/>
        <v>kuali.atp.SU2008-2009</v>
      </c>
      <c r="I238" s="3">
        <v>20090116</v>
      </c>
      <c r="J238" s="1" t="str">
        <f t="shared" si="33"/>
        <v/>
      </c>
      <c r="K238" s="3">
        <v>200907</v>
      </c>
      <c r="L238" s="3" t="str">
        <f t="shared" si="34"/>
        <v>ERROR</v>
      </c>
      <c r="M238" s="3" t="str">
        <f t="shared" si="35"/>
        <v>2009-2010</v>
      </c>
      <c r="N238" s="3" t="str">
        <f t="shared" si="36"/>
        <v>kuali.atp.ERROR2009-2010</v>
      </c>
      <c r="O238" s="3">
        <v>200905</v>
      </c>
      <c r="P238" s="3">
        <v>20090116</v>
      </c>
      <c r="Q238" s="3">
        <v>20010312</v>
      </c>
      <c r="R238" s="3">
        <v>20090116</v>
      </c>
      <c r="S238" s="2">
        <v>3</v>
      </c>
      <c r="T238" s="2">
        <v>3</v>
      </c>
      <c r="U238" s="1" t="s">
        <v>43</v>
      </c>
      <c r="V238" s="27" t="b">
        <f t="shared" si="37"/>
        <v>1</v>
      </c>
      <c r="W238" s="27" t="b">
        <f t="shared" si="38"/>
        <v>1</v>
      </c>
      <c r="X238" s="28" t="str">
        <f t="shared" si="39"/>
        <v>kuali.resultComponent.grade.letter kuali.resultComponent.grade.passFail</v>
      </c>
      <c r="AA238" s="1" t="s">
        <v>786</v>
      </c>
      <c r="AB238" s="1" t="s">
        <v>787</v>
      </c>
      <c r="AD238" s="1" t="s">
        <v>70</v>
      </c>
      <c r="AF238" s="1" t="s">
        <v>70</v>
      </c>
      <c r="AI238" s="1" t="s">
        <v>48</v>
      </c>
      <c r="AJ238" s="1" t="s">
        <v>48</v>
      </c>
      <c r="AM238" s="1" t="s">
        <v>66</v>
      </c>
      <c r="AN238" s="3">
        <v>1</v>
      </c>
      <c r="AO238" s="3">
        <v>0</v>
      </c>
      <c r="AP238" s="3">
        <v>0</v>
      </c>
      <c r="AQ238" s="3">
        <v>0</v>
      </c>
      <c r="AR238" s="3">
        <v>0</v>
      </c>
      <c r="AS238" s="3">
        <v>0</v>
      </c>
      <c r="AT238" s="1" t="s">
        <v>196</v>
      </c>
      <c r="AU238" s="3">
        <v>19890619</v>
      </c>
      <c r="AV238" s="3">
        <v>6</v>
      </c>
      <c r="BA238" s="1" t="s">
        <v>735</v>
      </c>
      <c r="BB238" s="14" t="s">
        <v>735</v>
      </c>
      <c r="BC238" s="17">
        <f>VLOOKUP(SUBSTITUTE(BB238," ",""),Organizations!$1:$1048576,2,0)</f>
        <v>53</v>
      </c>
      <c r="BD238" s="1" t="s">
        <v>51</v>
      </c>
      <c r="BG238" t="s">
        <v>1782</v>
      </c>
    </row>
    <row r="239" spans="1:59" ht="24">
      <c r="A239" s="1" t="s">
        <v>788</v>
      </c>
      <c r="B239" s="1" t="s">
        <v>2206</v>
      </c>
      <c r="C239" s="1" t="s">
        <v>2216</v>
      </c>
      <c r="D239" s="1" t="s">
        <v>2034</v>
      </c>
      <c r="E239" s="3">
        <v>200301</v>
      </c>
      <c r="F239" s="3" t="str">
        <f t="shared" si="30"/>
        <v>SP</v>
      </c>
      <c r="G239" s="3" t="str">
        <f t="shared" si="31"/>
        <v>2002-2003</v>
      </c>
      <c r="H239" s="3" t="str">
        <f t="shared" si="32"/>
        <v>kuali.atp.SP2002-2003</v>
      </c>
      <c r="I239" s="3">
        <v>20050414</v>
      </c>
      <c r="J239" s="1" t="str">
        <f t="shared" si="33"/>
        <v/>
      </c>
      <c r="K239" s="3">
        <v>200405</v>
      </c>
      <c r="L239" s="3" t="str">
        <f t="shared" si="34"/>
        <v>SU</v>
      </c>
      <c r="M239" s="3" t="str">
        <f t="shared" si="35"/>
        <v>2003-2004</v>
      </c>
      <c r="N239" s="3" t="str">
        <f t="shared" si="36"/>
        <v>kuali.atp.SU2003-2004</v>
      </c>
      <c r="O239" s="3">
        <v>200401</v>
      </c>
      <c r="P239" s="3">
        <v>20020913</v>
      </c>
      <c r="Q239" s="3">
        <v>20040514</v>
      </c>
      <c r="S239" s="2">
        <v>3</v>
      </c>
      <c r="T239" s="2">
        <v>3</v>
      </c>
      <c r="U239" s="1" t="s">
        <v>43</v>
      </c>
      <c r="V239" s="27" t="b">
        <f t="shared" si="37"/>
        <v>1</v>
      </c>
      <c r="W239" s="27" t="b">
        <f t="shared" si="38"/>
        <v>1</v>
      </c>
      <c r="X239" s="28" t="str">
        <f t="shared" si="39"/>
        <v>kuali.resultComponent.grade.letter kuali.resultComponent.grade.passFail</v>
      </c>
      <c r="Z239" s="3">
        <v>20021003</v>
      </c>
      <c r="AA239" s="1" t="s">
        <v>771</v>
      </c>
      <c r="AB239" s="1" t="s">
        <v>772</v>
      </c>
      <c r="AC239" s="3">
        <v>20021003</v>
      </c>
      <c r="AD239" s="1" t="s">
        <v>70</v>
      </c>
      <c r="AF239" s="1" t="s">
        <v>70</v>
      </c>
      <c r="AI239" s="1" t="s">
        <v>48</v>
      </c>
      <c r="AJ239" s="1" t="s">
        <v>48</v>
      </c>
      <c r="AN239" s="3">
        <v>1</v>
      </c>
      <c r="AP239" s="3">
        <v>0</v>
      </c>
      <c r="AQ239" s="3">
        <v>0</v>
      </c>
      <c r="AR239" s="3">
        <v>0</v>
      </c>
      <c r="AS239" s="3">
        <v>0</v>
      </c>
      <c r="AU239" s="3">
        <v>20050330</v>
      </c>
      <c r="AV239" s="3">
        <v>0</v>
      </c>
      <c r="AX239" s="3">
        <v>20021003</v>
      </c>
      <c r="AZ239" s="3">
        <v>20021003</v>
      </c>
      <c r="BA239" s="1" t="s">
        <v>735</v>
      </c>
      <c r="BB239" s="14" t="s">
        <v>735</v>
      </c>
      <c r="BC239" s="17">
        <f>VLOOKUP(SUBSTITUTE(BB239," ",""),Organizations!$1:$1048576,2,0)</f>
        <v>53</v>
      </c>
      <c r="BD239" s="1" t="s">
        <v>51</v>
      </c>
      <c r="BG239" t="s">
        <v>1783</v>
      </c>
    </row>
    <row r="240" spans="1:59" ht="24">
      <c r="A240" s="1" t="s">
        <v>789</v>
      </c>
      <c r="B240" s="1" t="s">
        <v>2206</v>
      </c>
      <c r="C240" s="1" t="s">
        <v>2180</v>
      </c>
      <c r="D240" s="1" t="s">
        <v>2034</v>
      </c>
      <c r="E240" s="3">
        <v>198308</v>
      </c>
      <c r="F240" s="3" t="str">
        <f t="shared" si="30"/>
        <v>FA</v>
      </c>
      <c r="G240" s="3" t="str">
        <f t="shared" si="31"/>
        <v>1990-1991</v>
      </c>
      <c r="H240" s="3" t="str">
        <f t="shared" si="32"/>
        <v>kuali.atp.FA1990-1991</v>
      </c>
      <c r="I240" s="3">
        <v>19840322</v>
      </c>
      <c r="J240" s="1" t="str">
        <f t="shared" si="33"/>
        <v/>
      </c>
      <c r="L240" s="3" t="str">
        <f t="shared" si="34"/>
        <v/>
      </c>
      <c r="M240" s="3" t="str">
        <f t="shared" si="35"/>
        <v/>
      </c>
      <c r="N240" s="3" t="str">
        <f t="shared" si="36"/>
        <v/>
      </c>
      <c r="O240" s="3">
        <v>200601</v>
      </c>
      <c r="P240" s="3">
        <v>19770101</v>
      </c>
      <c r="R240" s="3">
        <v>19830201</v>
      </c>
      <c r="S240" s="2">
        <v>3</v>
      </c>
      <c r="T240" s="2">
        <v>3</v>
      </c>
      <c r="U240" s="1" t="s">
        <v>43</v>
      </c>
      <c r="V240" s="27" t="b">
        <f t="shared" si="37"/>
        <v>1</v>
      </c>
      <c r="W240" s="27" t="b">
        <f t="shared" si="38"/>
        <v>1</v>
      </c>
      <c r="X240" s="28" t="str">
        <f t="shared" si="39"/>
        <v>kuali.resultComponent.grade.letter kuali.resultComponent.grade.passFail</v>
      </c>
      <c r="AA240" s="1" t="s">
        <v>790</v>
      </c>
      <c r="AB240" s="1" t="s">
        <v>791</v>
      </c>
      <c r="AD240" s="1" t="s">
        <v>46</v>
      </c>
      <c r="AF240" s="1" t="s">
        <v>47</v>
      </c>
      <c r="AI240" s="1" t="s">
        <v>48</v>
      </c>
      <c r="AJ240" s="1" t="s">
        <v>48</v>
      </c>
      <c r="AN240" s="3">
        <v>1</v>
      </c>
      <c r="AO240" s="3">
        <v>0</v>
      </c>
      <c r="AP240" s="3">
        <v>0</v>
      </c>
      <c r="AQ240" s="3">
        <v>0</v>
      </c>
      <c r="AR240" s="3">
        <v>0</v>
      </c>
      <c r="AS240" s="3">
        <v>0</v>
      </c>
      <c r="AU240" s="3">
        <v>20090512</v>
      </c>
      <c r="AV240" s="3">
        <v>0</v>
      </c>
      <c r="BA240" s="1" t="s">
        <v>735</v>
      </c>
      <c r="BB240" s="14" t="s">
        <v>735</v>
      </c>
      <c r="BC240" s="17">
        <f>VLOOKUP(SUBSTITUTE(BB240," ",""),Organizations!$1:$1048576,2,0)</f>
        <v>53</v>
      </c>
      <c r="BD240" s="1" t="s">
        <v>51</v>
      </c>
      <c r="BG240" t="s">
        <v>1784</v>
      </c>
    </row>
    <row r="241" spans="1:59" ht="24">
      <c r="A241" s="1" t="s">
        <v>792</v>
      </c>
      <c r="B241" s="1" t="s">
        <v>2206</v>
      </c>
      <c r="C241" s="1" t="s">
        <v>2181</v>
      </c>
      <c r="D241" s="1" t="s">
        <v>2034</v>
      </c>
      <c r="E241" s="3">
        <v>200601</v>
      </c>
      <c r="F241" s="3" t="str">
        <f t="shared" si="30"/>
        <v>SP</v>
      </c>
      <c r="G241" s="3" t="str">
        <f t="shared" si="31"/>
        <v>2005-2006</v>
      </c>
      <c r="H241" s="3" t="str">
        <f t="shared" si="32"/>
        <v>kuali.atp.SP2005-2006</v>
      </c>
      <c r="I241" s="3">
        <v>20051018</v>
      </c>
      <c r="J241" s="1" t="str">
        <f t="shared" si="33"/>
        <v/>
      </c>
      <c r="L241" s="3" t="str">
        <f t="shared" si="34"/>
        <v/>
      </c>
      <c r="M241" s="3" t="str">
        <f t="shared" si="35"/>
        <v/>
      </c>
      <c r="N241" s="3" t="str">
        <f t="shared" si="36"/>
        <v/>
      </c>
      <c r="O241" s="3">
        <v>200908</v>
      </c>
      <c r="P241" s="3">
        <v>20051014</v>
      </c>
      <c r="S241" s="2">
        <v>3</v>
      </c>
      <c r="T241" s="2">
        <v>3</v>
      </c>
      <c r="U241" s="1" t="s">
        <v>43</v>
      </c>
      <c r="V241" s="27" t="b">
        <f t="shared" si="37"/>
        <v>1</v>
      </c>
      <c r="W241" s="27" t="b">
        <f t="shared" si="38"/>
        <v>1</v>
      </c>
      <c r="X241" s="28" t="str">
        <f t="shared" si="39"/>
        <v>kuali.resultComponent.grade.letter kuali.resultComponent.grade.passFail</v>
      </c>
      <c r="Z241" s="3">
        <v>20051018</v>
      </c>
      <c r="AA241" s="1" t="s">
        <v>793</v>
      </c>
      <c r="AB241" s="1" t="s">
        <v>794</v>
      </c>
      <c r="AC241" s="3">
        <v>20051018</v>
      </c>
      <c r="AD241" s="1" t="s">
        <v>46</v>
      </c>
      <c r="AF241" s="1" t="s">
        <v>47</v>
      </c>
      <c r="AI241" s="1" t="s">
        <v>48</v>
      </c>
      <c r="AJ241" s="1" t="s">
        <v>48</v>
      </c>
      <c r="AN241" s="3">
        <v>1</v>
      </c>
      <c r="AP241" s="3">
        <v>0</v>
      </c>
      <c r="AQ241" s="3">
        <v>0</v>
      </c>
      <c r="AR241" s="3">
        <v>0</v>
      </c>
      <c r="AS241" s="3">
        <v>0</v>
      </c>
      <c r="AU241" s="3">
        <v>20060208</v>
      </c>
      <c r="AV241" s="3">
        <v>99</v>
      </c>
      <c r="AX241" s="3">
        <v>20051018</v>
      </c>
      <c r="AZ241" s="3">
        <v>20051018</v>
      </c>
      <c r="BA241" s="1" t="s">
        <v>735</v>
      </c>
      <c r="BB241" s="14" t="s">
        <v>735</v>
      </c>
      <c r="BC241" s="17">
        <f>VLOOKUP(SUBSTITUTE(BB241," ",""),Organizations!$1:$1048576,2,0)</f>
        <v>53</v>
      </c>
      <c r="BD241" s="1" t="s">
        <v>51</v>
      </c>
      <c r="BG241" t="s">
        <v>1785</v>
      </c>
    </row>
    <row r="242" spans="1:59" ht="24">
      <c r="A242" s="1" t="s">
        <v>795</v>
      </c>
      <c r="B242" s="1" t="s">
        <v>2206</v>
      </c>
      <c r="C242" s="1" t="s">
        <v>2047</v>
      </c>
      <c r="D242" s="1" t="s">
        <v>2034</v>
      </c>
      <c r="E242" s="3">
        <v>200501</v>
      </c>
      <c r="F242" s="3" t="str">
        <f t="shared" si="30"/>
        <v>SP</v>
      </c>
      <c r="G242" s="3" t="str">
        <f t="shared" si="31"/>
        <v>2004-2005</v>
      </c>
      <c r="H242" s="3" t="str">
        <f t="shared" si="32"/>
        <v>kuali.atp.SP2004-2005</v>
      </c>
      <c r="I242" s="3">
        <v>20040527</v>
      </c>
      <c r="J242" s="1" t="str">
        <f t="shared" si="33"/>
        <v/>
      </c>
      <c r="L242" s="3" t="str">
        <f t="shared" si="34"/>
        <v/>
      </c>
      <c r="M242" s="3" t="str">
        <f t="shared" si="35"/>
        <v/>
      </c>
      <c r="N242" s="3" t="str">
        <f t="shared" si="36"/>
        <v/>
      </c>
      <c r="O242" s="3">
        <v>200908</v>
      </c>
      <c r="P242" s="3">
        <v>20040514</v>
      </c>
      <c r="R242" s="3">
        <v>20040514</v>
      </c>
      <c r="S242" s="2">
        <v>3</v>
      </c>
      <c r="T242" s="2">
        <v>3</v>
      </c>
      <c r="U242" s="1" t="s">
        <v>43</v>
      </c>
      <c r="V242" s="27" t="b">
        <f t="shared" si="37"/>
        <v>1</v>
      </c>
      <c r="W242" s="27" t="b">
        <f t="shared" si="38"/>
        <v>1</v>
      </c>
      <c r="X242" s="28" t="str">
        <f t="shared" si="39"/>
        <v>kuali.resultComponent.grade.letter kuali.resultComponent.grade.passFail</v>
      </c>
      <c r="AA242" s="1" t="s">
        <v>796</v>
      </c>
      <c r="AB242" s="1" t="s">
        <v>797</v>
      </c>
      <c r="AC242" s="3">
        <v>20040527</v>
      </c>
      <c r="AD242" s="1" t="s">
        <v>46</v>
      </c>
      <c r="AF242" s="1" t="s">
        <v>47</v>
      </c>
      <c r="AI242" s="1" t="s">
        <v>48</v>
      </c>
      <c r="AJ242" s="1" t="s">
        <v>48</v>
      </c>
      <c r="AN242" s="3">
        <v>1</v>
      </c>
      <c r="AO242" s="3">
        <v>0</v>
      </c>
      <c r="AP242" s="3">
        <v>0</v>
      </c>
      <c r="AQ242" s="3">
        <v>0</v>
      </c>
      <c r="AR242" s="3">
        <v>0</v>
      </c>
      <c r="AS242" s="3">
        <v>0</v>
      </c>
      <c r="AU242" s="3">
        <v>20050330</v>
      </c>
      <c r="AV242" s="3">
        <v>0</v>
      </c>
      <c r="BA242" s="1" t="s">
        <v>735</v>
      </c>
      <c r="BB242" s="14" t="s">
        <v>735</v>
      </c>
      <c r="BC242" s="17">
        <f>VLOOKUP(SUBSTITUTE(BB242," ",""),Organizations!$1:$1048576,2,0)</f>
        <v>53</v>
      </c>
      <c r="BD242" s="1" t="s">
        <v>51</v>
      </c>
      <c r="BG242" t="s">
        <v>1786</v>
      </c>
    </row>
    <row r="243" spans="1:59" ht="24">
      <c r="A243" s="1" t="s">
        <v>798</v>
      </c>
      <c r="B243" s="1" t="s">
        <v>2206</v>
      </c>
      <c r="C243" s="1" t="s">
        <v>2183</v>
      </c>
      <c r="D243" s="1" t="s">
        <v>2034</v>
      </c>
      <c r="E243" s="3">
        <v>200501</v>
      </c>
      <c r="F243" s="3" t="str">
        <f t="shared" si="30"/>
        <v>SP</v>
      </c>
      <c r="G243" s="3" t="str">
        <f t="shared" si="31"/>
        <v>2004-2005</v>
      </c>
      <c r="H243" s="3" t="str">
        <f t="shared" si="32"/>
        <v>kuali.atp.SP2004-2005</v>
      </c>
      <c r="I243" s="3">
        <v>20040527</v>
      </c>
      <c r="J243" s="1" t="str">
        <f t="shared" si="33"/>
        <v/>
      </c>
      <c r="L243" s="3" t="str">
        <f t="shared" si="34"/>
        <v/>
      </c>
      <c r="M243" s="3" t="str">
        <f t="shared" si="35"/>
        <v/>
      </c>
      <c r="N243" s="3" t="str">
        <f t="shared" si="36"/>
        <v/>
      </c>
      <c r="O243" s="3">
        <v>200908</v>
      </c>
      <c r="P243" s="3">
        <v>20040514</v>
      </c>
      <c r="S243" s="2">
        <v>3</v>
      </c>
      <c r="T243" s="2">
        <v>3</v>
      </c>
      <c r="U243" s="1" t="s">
        <v>43</v>
      </c>
      <c r="V243" s="27" t="b">
        <f t="shared" si="37"/>
        <v>1</v>
      </c>
      <c r="W243" s="27" t="b">
        <f t="shared" si="38"/>
        <v>1</v>
      </c>
      <c r="X243" s="28" t="str">
        <f t="shared" si="39"/>
        <v>kuali.resultComponent.grade.letter kuali.resultComponent.grade.passFail</v>
      </c>
      <c r="Z243" s="3">
        <v>20040527</v>
      </c>
      <c r="AA243" s="1" t="s">
        <v>799</v>
      </c>
      <c r="AB243" s="1" t="s">
        <v>800</v>
      </c>
      <c r="AC243" s="3">
        <v>20040527</v>
      </c>
      <c r="AD243" s="1" t="s">
        <v>46</v>
      </c>
      <c r="AF243" s="1" t="s">
        <v>47</v>
      </c>
      <c r="AI243" s="1" t="s">
        <v>48</v>
      </c>
      <c r="AJ243" s="1" t="s">
        <v>48</v>
      </c>
      <c r="AN243" s="3">
        <v>1</v>
      </c>
      <c r="AP243" s="3">
        <v>0</v>
      </c>
      <c r="AQ243" s="3">
        <v>0</v>
      </c>
      <c r="AR243" s="3">
        <v>0</v>
      </c>
      <c r="AS243" s="3">
        <v>0</v>
      </c>
      <c r="AU243" s="3">
        <v>20050330</v>
      </c>
      <c r="AV243" s="3">
        <v>0</v>
      </c>
      <c r="AX243" s="3">
        <v>20040527</v>
      </c>
      <c r="AZ243" s="3">
        <v>20040527</v>
      </c>
      <c r="BA243" s="1" t="s">
        <v>735</v>
      </c>
      <c r="BB243" s="14" t="s">
        <v>735</v>
      </c>
      <c r="BC243" s="17">
        <f>VLOOKUP(SUBSTITUTE(BB243," ",""),Organizations!$1:$1048576,2,0)</f>
        <v>53</v>
      </c>
      <c r="BD243" s="1" t="s">
        <v>51</v>
      </c>
      <c r="BG243" t="s">
        <v>1787</v>
      </c>
    </row>
    <row r="244" spans="1:59" ht="24">
      <c r="A244" s="1" t="s">
        <v>801</v>
      </c>
      <c r="B244" s="1" t="s">
        <v>2206</v>
      </c>
      <c r="C244" s="1" t="s">
        <v>2048</v>
      </c>
      <c r="D244" s="1" t="s">
        <v>2034</v>
      </c>
      <c r="E244" s="3">
        <v>200501</v>
      </c>
      <c r="F244" s="3" t="str">
        <f t="shared" si="30"/>
        <v>SP</v>
      </c>
      <c r="G244" s="3" t="str">
        <f t="shared" si="31"/>
        <v>2004-2005</v>
      </c>
      <c r="H244" s="3" t="str">
        <f t="shared" si="32"/>
        <v>kuali.atp.SP2004-2005</v>
      </c>
      <c r="I244" s="3">
        <v>20050415</v>
      </c>
      <c r="J244" s="1" t="str">
        <f t="shared" si="33"/>
        <v/>
      </c>
      <c r="L244" s="3" t="str">
        <f t="shared" si="34"/>
        <v/>
      </c>
      <c r="M244" s="3" t="str">
        <f t="shared" si="35"/>
        <v/>
      </c>
      <c r="N244" s="3" t="str">
        <f t="shared" si="36"/>
        <v/>
      </c>
      <c r="O244" s="3">
        <v>200905</v>
      </c>
      <c r="P244" s="3">
        <v>20040514</v>
      </c>
      <c r="S244" s="2">
        <v>3</v>
      </c>
      <c r="T244" s="2">
        <v>3</v>
      </c>
      <c r="U244" s="1" t="s">
        <v>43</v>
      </c>
      <c r="V244" s="27" t="b">
        <f t="shared" si="37"/>
        <v>1</v>
      </c>
      <c r="W244" s="27" t="b">
        <f t="shared" si="38"/>
        <v>1</v>
      </c>
      <c r="X244" s="28" t="str">
        <f t="shared" si="39"/>
        <v>kuali.resultComponent.grade.letter kuali.resultComponent.grade.passFail</v>
      </c>
      <c r="Z244" s="3">
        <v>20040527</v>
      </c>
      <c r="AA244" s="1" t="s">
        <v>802</v>
      </c>
      <c r="AB244" s="1" t="s">
        <v>803</v>
      </c>
      <c r="AC244" s="3">
        <v>20040527</v>
      </c>
      <c r="AD244" s="1" t="s">
        <v>46</v>
      </c>
      <c r="AF244" s="1" t="s">
        <v>47</v>
      </c>
      <c r="AI244" s="1" t="s">
        <v>48</v>
      </c>
      <c r="AJ244" s="1" t="s">
        <v>48</v>
      </c>
      <c r="AN244" s="3">
        <v>1</v>
      </c>
      <c r="AP244" s="3">
        <v>0</v>
      </c>
      <c r="AQ244" s="3">
        <v>0</v>
      </c>
      <c r="AR244" s="3">
        <v>0</v>
      </c>
      <c r="AS244" s="3">
        <v>0</v>
      </c>
      <c r="AU244" s="3">
        <v>20050330</v>
      </c>
      <c r="AV244" s="3">
        <v>0</v>
      </c>
      <c r="AX244" s="3">
        <v>20040527</v>
      </c>
      <c r="AY244" s="1" t="s">
        <v>47</v>
      </c>
      <c r="AZ244" s="3">
        <v>20050415</v>
      </c>
      <c r="BA244" s="1" t="s">
        <v>735</v>
      </c>
      <c r="BB244" s="14" t="s">
        <v>735</v>
      </c>
      <c r="BC244" s="17">
        <f>VLOOKUP(SUBSTITUTE(BB244," ",""),Organizations!$1:$1048576,2,0)</f>
        <v>53</v>
      </c>
      <c r="BD244" s="1" t="s">
        <v>51</v>
      </c>
      <c r="BG244" t="s">
        <v>1788</v>
      </c>
    </row>
    <row r="245" spans="1:59" ht="24">
      <c r="A245" s="1" t="s">
        <v>804</v>
      </c>
      <c r="B245" s="1" t="s">
        <v>2206</v>
      </c>
      <c r="C245" s="1" t="s">
        <v>2152</v>
      </c>
      <c r="D245" s="1" t="s">
        <v>2034</v>
      </c>
      <c r="E245" s="3">
        <v>199001</v>
      </c>
      <c r="F245" s="3" t="str">
        <f t="shared" si="30"/>
        <v>SP</v>
      </c>
      <c r="G245" s="3" t="str">
        <f t="shared" si="31"/>
        <v>1989-1990</v>
      </c>
      <c r="H245" s="3" t="str">
        <f t="shared" si="32"/>
        <v>kuali.atp.SP1989-1990</v>
      </c>
      <c r="I245" s="3">
        <v>20050414</v>
      </c>
      <c r="J245" s="1" t="str">
        <f t="shared" si="33"/>
        <v/>
      </c>
      <c r="K245" s="3">
        <v>200405</v>
      </c>
      <c r="L245" s="3" t="str">
        <f t="shared" si="34"/>
        <v>SU</v>
      </c>
      <c r="M245" s="3" t="str">
        <f t="shared" si="35"/>
        <v>2003-2004</v>
      </c>
      <c r="N245" s="3" t="str">
        <f t="shared" si="36"/>
        <v>kuali.atp.SU2003-2004</v>
      </c>
      <c r="O245" s="3">
        <v>200401</v>
      </c>
      <c r="P245" s="3">
        <v>19830201</v>
      </c>
      <c r="Q245" s="3">
        <v>20040514</v>
      </c>
      <c r="R245" s="3">
        <v>19890615</v>
      </c>
      <c r="S245" s="2">
        <v>3</v>
      </c>
      <c r="T245" s="2">
        <v>3</v>
      </c>
      <c r="U245" s="1" t="s">
        <v>43</v>
      </c>
      <c r="V245" s="27" t="b">
        <f t="shared" si="37"/>
        <v>1</v>
      </c>
      <c r="W245" s="27" t="b">
        <f t="shared" si="38"/>
        <v>1</v>
      </c>
      <c r="X245" s="28" t="str">
        <f t="shared" si="39"/>
        <v>kuali.resultComponent.grade.letter kuali.resultComponent.grade.passFail</v>
      </c>
      <c r="AA245" s="1" t="s">
        <v>799</v>
      </c>
      <c r="AB245" s="1" t="s">
        <v>800</v>
      </c>
      <c r="AD245" s="1" t="s">
        <v>70</v>
      </c>
      <c r="AF245" s="1" t="s">
        <v>70</v>
      </c>
      <c r="AI245" s="1" t="s">
        <v>48</v>
      </c>
      <c r="AJ245" s="1" t="s">
        <v>48</v>
      </c>
      <c r="AN245" s="3">
        <v>1</v>
      </c>
      <c r="AO245" s="3">
        <v>0</v>
      </c>
      <c r="AP245" s="3">
        <v>0</v>
      </c>
      <c r="AQ245" s="3">
        <v>0</v>
      </c>
      <c r="AR245" s="3">
        <v>0</v>
      </c>
      <c r="AS245" s="3">
        <v>0</v>
      </c>
      <c r="AU245" s="3">
        <v>20040527</v>
      </c>
      <c r="AV245" s="3">
        <v>0</v>
      </c>
      <c r="BA245" s="1" t="s">
        <v>735</v>
      </c>
      <c r="BB245" s="14" t="s">
        <v>735</v>
      </c>
      <c r="BC245" s="17">
        <f>VLOOKUP(SUBSTITUTE(BB245," ",""),Organizations!$1:$1048576,2,0)</f>
        <v>53</v>
      </c>
      <c r="BD245" s="1" t="s">
        <v>51</v>
      </c>
      <c r="BG245" t="s">
        <v>1787</v>
      </c>
    </row>
    <row r="246" spans="1:59" ht="24">
      <c r="A246" s="1" t="s">
        <v>805</v>
      </c>
      <c r="B246" s="1" t="s">
        <v>2206</v>
      </c>
      <c r="C246" s="1" t="s">
        <v>2185</v>
      </c>
      <c r="D246" s="1" t="s">
        <v>2034</v>
      </c>
      <c r="E246" s="3">
        <v>199608</v>
      </c>
      <c r="F246" s="3" t="str">
        <f t="shared" si="30"/>
        <v>FA</v>
      </c>
      <c r="G246" s="3" t="str">
        <f t="shared" si="31"/>
        <v>1996-1997</v>
      </c>
      <c r="H246" s="3" t="str">
        <f t="shared" si="32"/>
        <v>kuali.atp.FA1996-1997</v>
      </c>
      <c r="I246" s="3">
        <v>20050414</v>
      </c>
      <c r="J246" s="1" t="str">
        <f t="shared" si="33"/>
        <v/>
      </c>
      <c r="K246" s="3">
        <v>200501</v>
      </c>
      <c r="L246" s="3" t="str">
        <f t="shared" si="34"/>
        <v>SP</v>
      </c>
      <c r="M246" s="3" t="str">
        <f t="shared" si="35"/>
        <v>2004-2005</v>
      </c>
      <c r="N246" s="3" t="str">
        <f t="shared" si="36"/>
        <v>kuali.atp.SP2004-2005</v>
      </c>
      <c r="O246" s="3">
        <v>200408</v>
      </c>
      <c r="P246" s="3">
        <v>19830201</v>
      </c>
      <c r="Q246" s="3">
        <v>20050514</v>
      </c>
      <c r="R246" s="3">
        <v>19830201</v>
      </c>
      <c r="S246" s="2">
        <v>3</v>
      </c>
      <c r="T246" s="2">
        <v>3</v>
      </c>
      <c r="U246" s="1" t="s">
        <v>43</v>
      </c>
      <c r="V246" s="27" t="b">
        <f t="shared" si="37"/>
        <v>1</v>
      </c>
      <c r="W246" s="27" t="b">
        <f t="shared" si="38"/>
        <v>1</v>
      </c>
      <c r="X246" s="28" t="str">
        <f t="shared" si="39"/>
        <v>kuali.resultComponent.grade.letter kuali.resultComponent.grade.passFail</v>
      </c>
      <c r="Y246" s="1" t="s">
        <v>76</v>
      </c>
      <c r="Z246" s="3">
        <v>19971016</v>
      </c>
      <c r="AA246" s="1" t="s">
        <v>796</v>
      </c>
      <c r="AB246" s="1" t="s">
        <v>806</v>
      </c>
      <c r="AD246" s="1" t="s">
        <v>70</v>
      </c>
      <c r="AF246" s="1" t="s">
        <v>70</v>
      </c>
      <c r="AI246" s="1" t="s">
        <v>48</v>
      </c>
      <c r="AJ246" s="1" t="s">
        <v>48</v>
      </c>
      <c r="AN246" s="3">
        <v>1</v>
      </c>
      <c r="AO246" s="3">
        <v>0</v>
      </c>
      <c r="AP246" s="3">
        <v>0</v>
      </c>
      <c r="AQ246" s="3">
        <v>0</v>
      </c>
      <c r="AR246" s="3">
        <v>0</v>
      </c>
      <c r="AS246" s="3">
        <v>0</v>
      </c>
      <c r="AU246" s="3">
        <v>20040527</v>
      </c>
      <c r="AV246" s="3">
        <v>0</v>
      </c>
      <c r="BA246" s="1" t="s">
        <v>735</v>
      </c>
      <c r="BB246" s="14" t="s">
        <v>735</v>
      </c>
      <c r="BC246" s="17">
        <f>VLOOKUP(SUBSTITUTE(BB246," ",""),Organizations!$1:$1048576,2,0)</f>
        <v>53</v>
      </c>
      <c r="BD246" s="1" t="s">
        <v>51</v>
      </c>
      <c r="BG246" t="s">
        <v>1786</v>
      </c>
    </row>
    <row r="247" spans="1:59" ht="24">
      <c r="A247" s="1" t="s">
        <v>807</v>
      </c>
      <c r="B247" s="1" t="s">
        <v>2206</v>
      </c>
      <c r="C247" s="1" t="s">
        <v>2217</v>
      </c>
      <c r="D247" s="1" t="s">
        <v>2034</v>
      </c>
      <c r="E247" s="3">
        <v>198308</v>
      </c>
      <c r="F247" s="3" t="str">
        <f t="shared" si="30"/>
        <v>FA</v>
      </c>
      <c r="G247" s="3" t="str">
        <f t="shared" si="31"/>
        <v>1990-1991</v>
      </c>
      <c r="H247" s="3" t="str">
        <f t="shared" si="32"/>
        <v>kuali.atp.FA1990-1991</v>
      </c>
      <c r="I247" s="3">
        <v>20000112</v>
      </c>
      <c r="J247" s="1" t="str">
        <f t="shared" si="33"/>
        <v/>
      </c>
      <c r="K247" s="3">
        <v>199908</v>
      </c>
      <c r="L247" s="3" t="str">
        <f t="shared" si="34"/>
        <v>FA</v>
      </c>
      <c r="M247" s="3" t="str">
        <f t="shared" si="35"/>
        <v>1999-2000</v>
      </c>
      <c r="N247" s="3" t="str">
        <f t="shared" si="36"/>
        <v>kuali.atp.FA1999-2000</v>
      </c>
      <c r="O247" s="3">
        <v>199308</v>
      </c>
      <c r="P247" s="3">
        <v>19830201</v>
      </c>
      <c r="R247" s="3">
        <v>19830201</v>
      </c>
      <c r="S247" s="2">
        <v>3</v>
      </c>
      <c r="T247" s="2">
        <v>3</v>
      </c>
      <c r="U247" s="1" t="s">
        <v>43</v>
      </c>
      <c r="V247" s="27" t="b">
        <f t="shared" si="37"/>
        <v>1</v>
      </c>
      <c r="W247" s="27" t="b">
        <f t="shared" si="38"/>
        <v>1</v>
      </c>
      <c r="X247" s="28" t="str">
        <f t="shared" si="39"/>
        <v>kuali.resultComponent.grade.letter kuali.resultComponent.grade.passFail</v>
      </c>
      <c r="AA247" s="1" t="s">
        <v>808</v>
      </c>
      <c r="AB247" s="1" t="s">
        <v>809</v>
      </c>
      <c r="AD247" s="1" t="s">
        <v>46</v>
      </c>
      <c r="AF247" s="1" t="s">
        <v>47</v>
      </c>
      <c r="AI247" s="1" t="s">
        <v>48</v>
      </c>
      <c r="AJ247" s="1" t="s">
        <v>48</v>
      </c>
      <c r="AN247" s="3">
        <v>1</v>
      </c>
      <c r="AO247" s="3">
        <v>0</v>
      </c>
      <c r="AP247" s="3">
        <v>0</v>
      </c>
      <c r="AQ247" s="3">
        <v>0</v>
      </c>
      <c r="AR247" s="3">
        <v>0</v>
      </c>
      <c r="AS247" s="3">
        <v>0</v>
      </c>
      <c r="AV247" s="3">
        <v>0</v>
      </c>
      <c r="BA247" s="1" t="s">
        <v>735</v>
      </c>
      <c r="BB247" s="14" t="s">
        <v>735</v>
      </c>
      <c r="BC247" s="17">
        <f>VLOOKUP(SUBSTITUTE(BB247," ",""),Organizations!$1:$1048576,2,0)</f>
        <v>53</v>
      </c>
      <c r="BD247" s="1" t="s">
        <v>51</v>
      </c>
      <c r="BG247" t="s">
        <v>1789</v>
      </c>
    </row>
    <row r="248" spans="1:59" ht="24">
      <c r="A248" s="1" t="s">
        <v>810</v>
      </c>
      <c r="B248" s="1" t="s">
        <v>2206</v>
      </c>
      <c r="C248" s="1" t="s">
        <v>2218</v>
      </c>
      <c r="D248" s="1" t="s">
        <v>2034</v>
      </c>
      <c r="E248" s="3">
        <v>199501</v>
      </c>
      <c r="F248" s="3" t="str">
        <f t="shared" si="30"/>
        <v>SP</v>
      </c>
      <c r="G248" s="3" t="str">
        <f t="shared" si="31"/>
        <v>1994-1995</v>
      </c>
      <c r="H248" s="3" t="str">
        <f t="shared" si="32"/>
        <v>kuali.atp.SP1994-1995</v>
      </c>
      <c r="I248" s="3">
        <v>20050414</v>
      </c>
      <c r="J248" s="1" t="str">
        <f t="shared" si="33"/>
        <v/>
      </c>
      <c r="K248" s="3">
        <v>200401</v>
      </c>
      <c r="L248" s="3" t="str">
        <f t="shared" si="34"/>
        <v>SP</v>
      </c>
      <c r="M248" s="3" t="str">
        <f t="shared" si="35"/>
        <v>2003-2004</v>
      </c>
      <c r="N248" s="3" t="str">
        <f t="shared" si="36"/>
        <v>kuali.atp.SP2003-2004</v>
      </c>
      <c r="O248" s="3">
        <v>200305</v>
      </c>
      <c r="P248" s="3">
        <v>19830201</v>
      </c>
      <c r="Q248" s="3">
        <v>20040514</v>
      </c>
      <c r="R248" s="3">
        <v>19940311</v>
      </c>
      <c r="S248" s="2">
        <v>3</v>
      </c>
      <c r="T248" s="2">
        <v>3</v>
      </c>
      <c r="U248" s="1" t="s">
        <v>43</v>
      </c>
      <c r="V248" s="27" t="b">
        <f t="shared" si="37"/>
        <v>1</v>
      </c>
      <c r="W248" s="27" t="b">
        <f t="shared" si="38"/>
        <v>1</v>
      </c>
      <c r="X248" s="28" t="str">
        <f t="shared" si="39"/>
        <v>kuali.resultComponent.grade.letter kuali.resultComponent.grade.passFail</v>
      </c>
      <c r="AA248" s="1" t="s">
        <v>802</v>
      </c>
      <c r="AB248" s="1" t="s">
        <v>803</v>
      </c>
      <c r="AC248" s="3">
        <v>19940711</v>
      </c>
      <c r="AD248" s="1" t="s">
        <v>70</v>
      </c>
      <c r="AF248" s="1" t="s">
        <v>70</v>
      </c>
      <c r="AI248" s="1" t="s">
        <v>48</v>
      </c>
      <c r="AJ248" s="1" t="s">
        <v>48</v>
      </c>
      <c r="AN248" s="3">
        <v>1</v>
      </c>
      <c r="AO248" s="3">
        <v>0</v>
      </c>
      <c r="AP248" s="3">
        <v>0</v>
      </c>
      <c r="AQ248" s="3">
        <v>0</v>
      </c>
      <c r="AR248" s="3">
        <v>0</v>
      </c>
      <c r="AS248" s="3">
        <v>0</v>
      </c>
      <c r="AU248" s="3">
        <v>19940429</v>
      </c>
      <c r="AV248" s="3">
        <v>0</v>
      </c>
      <c r="AY248" s="1" t="s">
        <v>47</v>
      </c>
      <c r="AZ248" s="3">
        <v>19940711</v>
      </c>
      <c r="BA248" s="1" t="s">
        <v>735</v>
      </c>
      <c r="BB248" s="14" t="s">
        <v>735</v>
      </c>
      <c r="BC248" s="17">
        <f>VLOOKUP(SUBSTITUTE(BB248," ",""),Organizations!$1:$1048576,2,0)</f>
        <v>53</v>
      </c>
      <c r="BD248" s="1" t="s">
        <v>51</v>
      </c>
      <c r="BG248" t="s">
        <v>1788</v>
      </c>
    </row>
    <row r="249" spans="1:59" ht="24">
      <c r="A249" s="1" t="s">
        <v>811</v>
      </c>
      <c r="B249" s="1" t="s">
        <v>2206</v>
      </c>
      <c r="C249" s="1" t="s">
        <v>2219</v>
      </c>
      <c r="D249" s="1" t="s">
        <v>2034</v>
      </c>
      <c r="E249" s="3">
        <v>199608</v>
      </c>
      <c r="F249" s="3" t="str">
        <f t="shared" si="30"/>
        <v>FA</v>
      </c>
      <c r="G249" s="3" t="str">
        <f t="shared" si="31"/>
        <v>1996-1997</v>
      </c>
      <c r="H249" s="3" t="str">
        <f t="shared" si="32"/>
        <v>kuali.atp.FA1996-1997</v>
      </c>
      <c r="I249" s="3">
        <v>20070405</v>
      </c>
      <c r="J249" s="1" t="str">
        <f t="shared" si="33"/>
        <v/>
      </c>
      <c r="K249" s="3">
        <v>199808</v>
      </c>
      <c r="L249" s="3" t="str">
        <f t="shared" si="34"/>
        <v>FA</v>
      </c>
      <c r="M249" s="3" t="str">
        <f t="shared" si="35"/>
        <v>1998-1999</v>
      </c>
      <c r="N249" s="3" t="str">
        <f t="shared" si="36"/>
        <v>kuali.atp.FA1998-1999</v>
      </c>
      <c r="O249" s="3">
        <v>199805</v>
      </c>
      <c r="P249" s="3">
        <v>19830201</v>
      </c>
      <c r="Q249" s="3">
        <v>20070405</v>
      </c>
      <c r="R249" s="3">
        <v>20070405</v>
      </c>
      <c r="S249" s="2">
        <v>3</v>
      </c>
      <c r="T249" s="2">
        <v>3</v>
      </c>
      <c r="U249" s="1" t="s">
        <v>43</v>
      </c>
      <c r="V249" s="27" t="b">
        <f t="shared" si="37"/>
        <v>1</v>
      </c>
      <c r="W249" s="27" t="b">
        <f t="shared" si="38"/>
        <v>1</v>
      </c>
      <c r="X249" s="28" t="str">
        <f t="shared" si="39"/>
        <v>kuali.resultComponent.grade.letter kuali.resultComponent.grade.passFail</v>
      </c>
      <c r="Y249" s="1" t="s">
        <v>76</v>
      </c>
      <c r="Z249" s="3">
        <v>19971016</v>
      </c>
      <c r="AA249" s="1" t="s">
        <v>812</v>
      </c>
      <c r="AB249" s="1" t="s">
        <v>813</v>
      </c>
      <c r="AD249" s="1" t="s">
        <v>70</v>
      </c>
      <c r="AF249" s="1" t="s">
        <v>70</v>
      </c>
      <c r="AI249" s="1" t="s">
        <v>48</v>
      </c>
      <c r="AJ249" s="1" t="s">
        <v>48</v>
      </c>
      <c r="AN249" s="3">
        <v>1</v>
      </c>
      <c r="AO249" s="3">
        <v>0</v>
      </c>
      <c r="AP249" s="3">
        <v>0</v>
      </c>
      <c r="AQ249" s="3">
        <v>0</v>
      </c>
      <c r="AR249" s="3">
        <v>0</v>
      </c>
      <c r="AS249" s="3">
        <v>0</v>
      </c>
      <c r="AV249" s="3">
        <v>0</v>
      </c>
      <c r="BA249" s="1" t="s">
        <v>735</v>
      </c>
      <c r="BB249" s="14" t="s">
        <v>735</v>
      </c>
      <c r="BC249" s="17">
        <f>VLOOKUP(SUBSTITUTE(BB249," ",""),Organizations!$1:$1048576,2,0)</f>
        <v>53</v>
      </c>
      <c r="BD249" s="1" t="s">
        <v>51</v>
      </c>
      <c r="BG249" t="s">
        <v>1790</v>
      </c>
    </row>
    <row r="250" spans="1:59" ht="24">
      <c r="A250" s="1" t="s">
        <v>814</v>
      </c>
      <c r="B250" s="1" t="s">
        <v>2206</v>
      </c>
      <c r="C250" s="1" t="s">
        <v>2186</v>
      </c>
      <c r="D250" s="1" t="s">
        <v>2034</v>
      </c>
      <c r="E250" s="3">
        <v>199608</v>
      </c>
      <c r="F250" s="3" t="str">
        <f t="shared" si="30"/>
        <v>FA</v>
      </c>
      <c r="G250" s="3" t="str">
        <f t="shared" si="31"/>
        <v>1996-1997</v>
      </c>
      <c r="H250" s="3" t="str">
        <f t="shared" si="32"/>
        <v>kuali.atp.FA1996-1997</v>
      </c>
      <c r="I250" s="3">
        <v>20020226</v>
      </c>
      <c r="J250" s="1" t="str">
        <f t="shared" si="33"/>
        <v/>
      </c>
      <c r="K250" s="3">
        <v>199608</v>
      </c>
      <c r="L250" s="3" t="str">
        <f t="shared" si="34"/>
        <v>FA</v>
      </c>
      <c r="M250" s="3" t="str">
        <f t="shared" si="35"/>
        <v>1996-1997</v>
      </c>
      <c r="N250" s="3" t="str">
        <f t="shared" si="36"/>
        <v>kuali.atp.FA1996-1997</v>
      </c>
      <c r="O250" s="3">
        <v>199605</v>
      </c>
      <c r="P250" s="3">
        <v>19830201</v>
      </c>
      <c r="Q250" s="3">
        <v>20020226</v>
      </c>
      <c r="R250" s="3">
        <v>19950210</v>
      </c>
      <c r="S250" s="2">
        <v>3</v>
      </c>
      <c r="T250" s="2">
        <v>3</v>
      </c>
      <c r="U250" s="1" t="s">
        <v>43</v>
      </c>
      <c r="V250" s="27" t="b">
        <f t="shared" si="37"/>
        <v>1</v>
      </c>
      <c r="W250" s="27" t="b">
        <f t="shared" si="38"/>
        <v>1</v>
      </c>
      <c r="X250" s="28" t="str">
        <f t="shared" si="39"/>
        <v>kuali.resultComponent.grade.letter kuali.resultComponent.grade.passFail</v>
      </c>
      <c r="Y250" s="1" t="s">
        <v>76</v>
      </c>
      <c r="Z250" s="3">
        <v>19971016</v>
      </c>
      <c r="AA250" s="1" t="s">
        <v>815</v>
      </c>
      <c r="AB250" s="1" t="s">
        <v>816</v>
      </c>
      <c r="AC250" s="3">
        <v>19950324</v>
      </c>
      <c r="AD250" s="1" t="s">
        <v>46</v>
      </c>
      <c r="AF250" s="1" t="s">
        <v>47</v>
      </c>
      <c r="AI250" s="1" t="s">
        <v>48</v>
      </c>
      <c r="AJ250" s="1" t="s">
        <v>48</v>
      </c>
      <c r="AN250" s="3">
        <v>1</v>
      </c>
      <c r="AO250" s="3">
        <v>0</v>
      </c>
      <c r="AP250" s="3">
        <v>0</v>
      </c>
      <c r="AQ250" s="3">
        <v>0</v>
      </c>
      <c r="AR250" s="3">
        <v>0</v>
      </c>
      <c r="AS250" s="3">
        <v>0</v>
      </c>
      <c r="AU250" s="3">
        <v>19950324</v>
      </c>
      <c r="AV250" s="3">
        <v>0</v>
      </c>
      <c r="BA250" s="1" t="s">
        <v>735</v>
      </c>
      <c r="BB250" s="14" t="s">
        <v>735</v>
      </c>
      <c r="BC250" s="17">
        <f>VLOOKUP(SUBSTITUTE(BB250," ",""),Organizations!$1:$1048576,2,0)</f>
        <v>53</v>
      </c>
      <c r="BD250" s="1" t="s">
        <v>51</v>
      </c>
      <c r="BG250" t="s">
        <v>1791</v>
      </c>
    </row>
    <row r="251" spans="1:59" ht="24">
      <c r="A251" s="1" t="s">
        <v>817</v>
      </c>
      <c r="B251" s="1" t="s">
        <v>2206</v>
      </c>
      <c r="C251" s="1" t="s">
        <v>2187</v>
      </c>
      <c r="D251" s="1" t="s">
        <v>2034</v>
      </c>
      <c r="E251" s="3">
        <v>199608</v>
      </c>
      <c r="F251" s="3" t="str">
        <f t="shared" si="30"/>
        <v>FA</v>
      </c>
      <c r="G251" s="3" t="str">
        <f t="shared" si="31"/>
        <v>1996-1997</v>
      </c>
      <c r="H251" s="3" t="str">
        <f t="shared" si="32"/>
        <v>kuali.atp.FA1996-1997</v>
      </c>
      <c r="I251" s="3">
        <v>20070405</v>
      </c>
      <c r="J251" s="1" t="str">
        <f t="shared" si="33"/>
        <v/>
      </c>
      <c r="K251" s="3">
        <v>199808</v>
      </c>
      <c r="L251" s="3" t="str">
        <f t="shared" si="34"/>
        <v>FA</v>
      </c>
      <c r="M251" s="3" t="str">
        <f t="shared" si="35"/>
        <v>1998-1999</v>
      </c>
      <c r="N251" s="3" t="str">
        <f t="shared" si="36"/>
        <v>kuali.atp.FA1998-1999</v>
      </c>
      <c r="O251" s="3">
        <v>199801</v>
      </c>
      <c r="P251" s="3">
        <v>19900530</v>
      </c>
      <c r="Q251" s="3">
        <v>20070405</v>
      </c>
      <c r="R251" s="3">
        <v>20070405</v>
      </c>
      <c r="S251" s="2">
        <v>3</v>
      </c>
      <c r="T251" s="2">
        <v>3</v>
      </c>
      <c r="U251" s="1" t="s">
        <v>43</v>
      </c>
      <c r="V251" s="27" t="b">
        <f t="shared" si="37"/>
        <v>1</v>
      </c>
      <c r="W251" s="27" t="b">
        <f t="shared" si="38"/>
        <v>1</v>
      </c>
      <c r="X251" s="28" t="str">
        <f t="shared" si="39"/>
        <v>kuali.resultComponent.grade.letter kuali.resultComponent.grade.passFail</v>
      </c>
      <c r="Y251" s="1" t="s">
        <v>76</v>
      </c>
      <c r="Z251" s="3">
        <v>19971016</v>
      </c>
      <c r="AA251" s="1" t="s">
        <v>818</v>
      </c>
      <c r="AB251" s="1" t="s">
        <v>819</v>
      </c>
      <c r="AD251" s="1" t="s">
        <v>70</v>
      </c>
      <c r="AF251" s="1" t="s">
        <v>70</v>
      </c>
      <c r="AI251" s="1" t="s">
        <v>48</v>
      </c>
      <c r="AJ251" s="1" t="s">
        <v>48</v>
      </c>
      <c r="AN251" s="3">
        <v>1</v>
      </c>
      <c r="AO251" s="3">
        <v>0</v>
      </c>
      <c r="AP251" s="3">
        <v>0</v>
      </c>
      <c r="AQ251" s="3">
        <v>0</v>
      </c>
      <c r="AR251" s="3">
        <v>0</v>
      </c>
      <c r="AS251" s="3">
        <v>0</v>
      </c>
      <c r="AU251" s="3">
        <v>19890619</v>
      </c>
      <c r="AV251" s="3">
        <v>0</v>
      </c>
      <c r="AY251" s="1" t="s">
        <v>47</v>
      </c>
      <c r="BA251" s="1" t="s">
        <v>735</v>
      </c>
      <c r="BB251" s="14" t="s">
        <v>735</v>
      </c>
      <c r="BC251" s="17">
        <f>VLOOKUP(SUBSTITUTE(BB251," ",""),Organizations!$1:$1048576,2,0)</f>
        <v>53</v>
      </c>
      <c r="BD251" s="1" t="s">
        <v>51</v>
      </c>
      <c r="BG251" t="s">
        <v>1792</v>
      </c>
    </row>
    <row r="252" spans="1:59" ht="24">
      <c r="A252" s="1" t="s">
        <v>820</v>
      </c>
      <c r="B252" s="1" t="s">
        <v>2206</v>
      </c>
      <c r="C252" s="1" t="s">
        <v>2220</v>
      </c>
      <c r="D252" s="1" t="s">
        <v>2034</v>
      </c>
      <c r="E252" s="3">
        <v>198308</v>
      </c>
      <c r="F252" s="3" t="str">
        <f t="shared" si="30"/>
        <v>FA</v>
      </c>
      <c r="G252" s="3" t="str">
        <f t="shared" si="31"/>
        <v>1990-1991</v>
      </c>
      <c r="H252" s="3" t="str">
        <f t="shared" si="32"/>
        <v>kuali.atp.FA1990-1991</v>
      </c>
      <c r="I252" s="3">
        <v>20000112</v>
      </c>
      <c r="J252" s="1" t="str">
        <f t="shared" si="33"/>
        <v/>
      </c>
      <c r="K252" s="3">
        <v>199908</v>
      </c>
      <c r="L252" s="3" t="str">
        <f t="shared" si="34"/>
        <v>FA</v>
      </c>
      <c r="M252" s="3" t="str">
        <f t="shared" si="35"/>
        <v>1999-2000</v>
      </c>
      <c r="N252" s="3" t="str">
        <f t="shared" si="36"/>
        <v>kuali.atp.FA1999-2000</v>
      </c>
      <c r="O252" s="3">
        <v>199208</v>
      </c>
      <c r="P252" s="3">
        <v>19830201</v>
      </c>
      <c r="R252" s="3">
        <v>19830201</v>
      </c>
      <c r="S252" s="2">
        <v>3</v>
      </c>
      <c r="T252" s="2">
        <v>3</v>
      </c>
      <c r="U252" s="1" t="s">
        <v>43</v>
      </c>
      <c r="V252" s="27" t="b">
        <f t="shared" si="37"/>
        <v>1</v>
      </c>
      <c r="W252" s="27" t="b">
        <f t="shared" si="38"/>
        <v>1</v>
      </c>
      <c r="X252" s="28" t="str">
        <f t="shared" si="39"/>
        <v>kuali.resultComponent.grade.letter kuali.resultComponent.grade.passFail</v>
      </c>
      <c r="Y252" s="1" t="s">
        <v>76</v>
      </c>
      <c r="AA252" s="1" t="s">
        <v>821</v>
      </c>
      <c r="AB252" s="1" t="s">
        <v>822</v>
      </c>
      <c r="AD252" s="1" t="s">
        <v>46</v>
      </c>
      <c r="AF252" s="1" t="s">
        <v>47</v>
      </c>
      <c r="AI252" s="1" t="s">
        <v>48</v>
      </c>
      <c r="AJ252" s="1" t="s">
        <v>48</v>
      </c>
      <c r="AN252" s="3">
        <v>1</v>
      </c>
      <c r="AO252" s="3">
        <v>0</v>
      </c>
      <c r="AP252" s="3">
        <v>0</v>
      </c>
      <c r="AQ252" s="3">
        <v>0</v>
      </c>
      <c r="AR252" s="3">
        <v>0</v>
      </c>
      <c r="AS252" s="3">
        <v>0</v>
      </c>
      <c r="AU252" s="3">
        <v>19880223</v>
      </c>
      <c r="AV252" s="3">
        <v>0</v>
      </c>
      <c r="BA252" s="1" t="s">
        <v>735</v>
      </c>
      <c r="BB252" s="14" t="s">
        <v>735</v>
      </c>
      <c r="BC252" s="17">
        <f>VLOOKUP(SUBSTITUTE(BB252," ",""),Organizations!$1:$1048576,2,0)</f>
        <v>53</v>
      </c>
      <c r="BD252" s="1" t="s">
        <v>51</v>
      </c>
      <c r="BG252" t="s">
        <v>1793</v>
      </c>
    </row>
    <row r="253" spans="1:59" ht="24">
      <c r="A253" s="1" t="s">
        <v>823</v>
      </c>
      <c r="B253" s="1" t="s">
        <v>2206</v>
      </c>
      <c r="C253" s="1" t="s">
        <v>2082</v>
      </c>
      <c r="D253" s="1" t="s">
        <v>2034</v>
      </c>
      <c r="E253" s="3">
        <v>198308</v>
      </c>
      <c r="F253" s="3" t="str">
        <f t="shared" si="30"/>
        <v>FA</v>
      </c>
      <c r="G253" s="3" t="str">
        <f t="shared" si="31"/>
        <v>1990-1991</v>
      </c>
      <c r="H253" s="3" t="str">
        <f t="shared" si="32"/>
        <v>kuali.atp.FA1990-1991</v>
      </c>
      <c r="I253" s="3">
        <v>19831027</v>
      </c>
      <c r="J253" s="1" t="str">
        <f t="shared" si="33"/>
        <v/>
      </c>
      <c r="L253" s="3" t="str">
        <f t="shared" si="34"/>
        <v/>
      </c>
      <c r="M253" s="3" t="str">
        <f t="shared" si="35"/>
        <v/>
      </c>
      <c r="N253" s="3" t="str">
        <f t="shared" si="36"/>
        <v/>
      </c>
      <c r="O253" s="3">
        <v>200905</v>
      </c>
      <c r="P253" s="3">
        <v>19830201</v>
      </c>
      <c r="R253" s="3">
        <v>19830201</v>
      </c>
      <c r="S253" s="2">
        <v>3</v>
      </c>
      <c r="T253" s="2">
        <v>3</v>
      </c>
      <c r="U253" s="1" t="s">
        <v>43</v>
      </c>
      <c r="V253" s="27" t="b">
        <f t="shared" si="37"/>
        <v>1</v>
      </c>
      <c r="W253" s="27" t="b">
        <f t="shared" si="38"/>
        <v>1</v>
      </c>
      <c r="X253" s="28" t="str">
        <f t="shared" si="39"/>
        <v>kuali.resultComponent.grade.letter kuali.resultComponent.grade.passFail</v>
      </c>
      <c r="AA253" s="1" t="s">
        <v>824</v>
      </c>
      <c r="AB253" s="1" t="s">
        <v>825</v>
      </c>
      <c r="AD253" s="1" t="s">
        <v>46</v>
      </c>
      <c r="AF253" s="1" t="s">
        <v>47</v>
      </c>
      <c r="AI253" s="1" t="s">
        <v>48</v>
      </c>
      <c r="AJ253" s="1" t="s">
        <v>48</v>
      </c>
      <c r="AM253" s="1" t="s">
        <v>66</v>
      </c>
      <c r="AN253" s="3">
        <v>1</v>
      </c>
      <c r="AO253" s="3">
        <v>0</v>
      </c>
      <c r="AP253" s="3">
        <v>0</v>
      </c>
      <c r="AQ253" s="3">
        <v>0</v>
      </c>
      <c r="AR253" s="3">
        <v>0</v>
      </c>
      <c r="AS253" s="3">
        <v>0</v>
      </c>
      <c r="AU253" s="3">
        <v>20060331</v>
      </c>
      <c r="AV253" s="3">
        <v>99</v>
      </c>
      <c r="BA253" s="1" t="s">
        <v>735</v>
      </c>
      <c r="BB253" s="14" t="s">
        <v>735</v>
      </c>
      <c r="BC253" s="17">
        <f>VLOOKUP(SUBSTITUTE(BB253," ",""),Organizations!$1:$1048576,2,0)</f>
        <v>53</v>
      </c>
      <c r="BD253" s="1" t="s">
        <v>51</v>
      </c>
      <c r="BG253" t="s">
        <v>1794</v>
      </c>
    </row>
    <row r="254" spans="1:59" ht="24">
      <c r="A254" s="1" t="s">
        <v>826</v>
      </c>
      <c r="B254" s="1" t="s">
        <v>2206</v>
      </c>
      <c r="C254" s="1" t="s">
        <v>2083</v>
      </c>
      <c r="D254" s="1" t="s">
        <v>2034</v>
      </c>
      <c r="E254" s="3">
        <v>200501</v>
      </c>
      <c r="F254" s="3" t="str">
        <f t="shared" si="30"/>
        <v>SP</v>
      </c>
      <c r="G254" s="3" t="str">
        <f t="shared" si="31"/>
        <v>2004-2005</v>
      </c>
      <c r="H254" s="3" t="str">
        <f t="shared" si="32"/>
        <v>kuali.atp.SP2004-2005</v>
      </c>
      <c r="I254" s="3">
        <v>20040527</v>
      </c>
      <c r="J254" s="1" t="str">
        <f t="shared" si="33"/>
        <v/>
      </c>
      <c r="L254" s="3" t="str">
        <f t="shared" si="34"/>
        <v/>
      </c>
      <c r="M254" s="3" t="str">
        <f t="shared" si="35"/>
        <v/>
      </c>
      <c r="N254" s="3" t="str">
        <f t="shared" si="36"/>
        <v/>
      </c>
      <c r="O254" s="3">
        <v>200908</v>
      </c>
      <c r="P254" s="3">
        <v>20040514</v>
      </c>
      <c r="R254" s="3">
        <v>20040514</v>
      </c>
      <c r="S254" s="2">
        <v>3</v>
      </c>
      <c r="T254" s="2">
        <v>3</v>
      </c>
      <c r="U254" s="1" t="s">
        <v>43</v>
      </c>
      <c r="V254" s="27" t="b">
        <f t="shared" si="37"/>
        <v>1</v>
      </c>
      <c r="W254" s="27" t="b">
        <f t="shared" si="38"/>
        <v>1</v>
      </c>
      <c r="X254" s="28" t="str">
        <f t="shared" si="39"/>
        <v>kuali.resultComponent.grade.letter kuali.resultComponent.grade.passFail</v>
      </c>
      <c r="AA254" s="1" t="s">
        <v>827</v>
      </c>
      <c r="AB254" s="1" t="s">
        <v>828</v>
      </c>
      <c r="AC254" s="3">
        <v>20040527</v>
      </c>
      <c r="AD254" s="1" t="s">
        <v>46</v>
      </c>
      <c r="AF254" s="1" t="s">
        <v>47</v>
      </c>
      <c r="AI254" s="1" t="s">
        <v>48</v>
      </c>
      <c r="AJ254" s="1" t="s">
        <v>48</v>
      </c>
      <c r="AN254" s="3">
        <v>1</v>
      </c>
      <c r="AO254" s="3">
        <v>0</v>
      </c>
      <c r="AP254" s="3">
        <v>0</v>
      </c>
      <c r="AQ254" s="3">
        <v>0</v>
      </c>
      <c r="AR254" s="3">
        <v>0</v>
      </c>
      <c r="AS254" s="3">
        <v>0</v>
      </c>
      <c r="AU254" s="3">
        <v>20050330</v>
      </c>
      <c r="AV254" s="3">
        <v>0</v>
      </c>
      <c r="BA254" s="1" t="s">
        <v>735</v>
      </c>
      <c r="BB254" s="14" t="s">
        <v>735</v>
      </c>
      <c r="BC254" s="17">
        <f>VLOOKUP(SUBSTITUTE(BB254," ",""),Organizations!$1:$1048576,2,0)</f>
        <v>53</v>
      </c>
      <c r="BD254" s="1" t="s">
        <v>51</v>
      </c>
      <c r="BG254" t="s">
        <v>1795</v>
      </c>
    </row>
    <row r="255" spans="1:59" ht="24">
      <c r="A255" s="1" t="s">
        <v>829</v>
      </c>
      <c r="B255" s="1" t="s">
        <v>2206</v>
      </c>
      <c r="C255" s="1" t="s">
        <v>2153</v>
      </c>
      <c r="D255" s="1" t="s">
        <v>2034</v>
      </c>
      <c r="E255" s="3">
        <v>200501</v>
      </c>
      <c r="F255" s="3" t="str">
        <f t="shared" si="30"/>
        <v>SP</v>
      </c>
      <c r="G255" s="3" t="str">
        <f t="shared" si="31"/>
        <v>2004-2005</v>
      </c>
      <c r="H255" s="3" t="str">
        <f t="shared" si="32"/>
        <v>kuali.atp.SP2004-2005</v>
      </c>
      <c r="I255" s="3">
        <v>20040527</v>
      </c>
      <c r="J255" s="1" t="str">
        <f t="shared" si="33"/>
        <v/>
      </c>
      <c r="L255" s="3" t="str">
        <f t="shared" si="34"/>
        <v/>
      </c>
      <c r="M255" s="3" t="str">
        <f t="shared" si="35"/>
        <v/>
      </c>
      <c r="N255" s="3" t="str">
        <f t="shared" si="36"/>
        <v/>
      </c>
      <c r="O255" s="3">
        <v>200908</v>
      </c>
      <c r="P255" s="3">
        <v>20040514</v>
      </c>
      <c r="R255" s="3">
        <v>20040514</v>
      </c>
      <c r="S255" s="2">
        <v>3</v>
      </c>
      <c r="T255" s="2">
        <v>3</v>
      </c>
      <c r="U255" s="1" t="s">
        <v>43</v>
      </c>
      <c r="V255" s="27" t="b">
        <f t="shared" si="37"/>
        <v>1</v>
      </c>
      <c r="W255" s="27" t="b">
        <f t="shared" si="38"/>
        <v>1</v>
      </c>
      <c r="X255" s="28" t="str">
        <f t="shared" si="39"/>
        <v>kuali.resultComponent.grade.letter kuali.resultComponent.grade.passFail</v>
      </c>
      <c r="Z255" s="3">
        <v>20040527</v>
      </c>
      <c r="AA255" s="1" t="s">
        <v>830</v>
      </c>
      <c r="AB255" s="1" t="s">
        <v>831</v>
      </c>
      <c r="AC255" s="3">
        <v>20040527</v>
      </c>
      <c r="AD255" s="1" t="s">
        <v>46</v>
      </c>
      <c r="AF255" s="1" t="s">
        <v>47</v>
      </c>
      <c r="AI255" s="1" t="s">
        <v>48</v>
      </c>
      <c r="AJ255" s="1" t="s">
        <v>48</v>
      </c>
      <c r="AN255" s="3">
        <v>1</v>
      </c>
      <c r="AP255" s="3">
        <v>0</v>
      </c>
      <c r="AQ255" s="3">
        <v>0</v>
      </c>
      <c r="AR255" s="3">
        <v>0</v>
      </c>
      <c r="AS255" s="3">
        <v>0</v>
      </c>
      <c r="AU255" s="3">
        <v>20050330</v>
      </c>
      <c r="AV255" s="3">
        <v>0</v>
      </c>
      <c r="BA255" s="1" t="s">
        <v>735</v>
      </c>
      <c r="BB255" s="14" t="s">
        <v>735</v>
      </c>
      <c r="BC255" s="17">
        <f>VLOOKUP(SUBSTITUTE(BB255," ",""),Organizations!$1:$1048576,2,0)</f>
        <v>53</v>
      </c>
      <c r="BD255" s="1" t="s">
        <v>51</v>
      </c>
      <c r="BG255" t="s">
        <v>1796</v>
      </c>
    </row>
    <row r="256" spans="1:59" ht="24">
      <c r="A256" s="1" t="s">
        <v>832</v>
      </c>
      <c r="B256" s="1" t="s">
        <v>2206</v>
      </c>
      <c r="C256" s="1" t="s">
        <v>2154</v>
      </c>
      <c r="D256" s="1" t="s">
        <v>2034</v>
      </c>
      <c r="E256" s="3">
        <v>200501</v>
      </c>
      <c r="F256" s="3" t="str">
        <f t="shared" si="30"/>
        <v>SP</v>
      </c>
      <c r="G256" s="3" t="str">
        <f t="shared" si="31"/>
        <v>2004-2005</v>
      </c>
      <c r="H256" s="3" t="str">
        <f t="shared" si="32"/>
        <v>kuali.atp.SP2004-2005</v>
      </c>
      <c r="I256" s="3">
        <v>20040527</v>
      </c>
      <c r="J256" s="1" t="str">
        <f t="shared" si="33"/>
        <v/>
      </c>
      <c r="L256" s="3" t="str">
        <f t="shared" si="34"/>
        <v/>
      </c>
      <c r="M256" s="3" t="str">
        <f t="shared" si="35"/>
        <v/>
      </c>
      <c r="N256" s="3" t="str">
        <f t="shared" si="36"/>
        <v/>
      </c>
      <c r="O256" s="3">
        <v>200801</v>
      </c>
      <c r="P256" s="3">
        <v>20040514</v>
      </c>
      <c r="S256" s="2">
        <v>3</v>
      </c>
      <c r="T256" s="2">
        <v>3</v>
      </c>
      <c r="U256" s="1" t="s">
        <v>43</v>
      </c>
      <c r="V256" s="27" t="b">
        <f t="shared" si="37"/>
        <v>1</v>
      </c>
      <c r="W256" s="27" t="b">
        <f t="shared" si="38"/>
        <v>1</v>
      </c>
      <c r="X256" s="28" t="str">
        <f t="shared" si="39"/>
        <v>kuali.resultComponent.grade.letter kuali.resultComponent.grade.passFail</v>
      </c>
      <c r="Z256" s="3">
        <v>20040527</v>
      </c>
      <c r="AA256" s="1" t="s">
        <v>771</v>
      </c>
      <c r="AB256" s="1" t="s">
        <v>772</v>
      </c>
      <c r="AC256" s="3">
        <v>20040527</v>
      </c>
      <c r="AD256" s="1" t="s">
        <v>46</v>
      </c>
      <c r="AF256" s="1" t="s">
        <v>47</v>
      </c>
      <c r="AI256" s="1" t="s">
        <v>48</v>
      </c>
      <c r="AJ256" s="1" t="s">
        <v>48</v>
      </c>
      <c r="AN256" s="3">
        <v>1</v>
      </c>
      <c r="AP256" s="3">
        <v>0</v>
      </c>
      <c r="AQ256" s="3">
        <v>0</v>
      </c>
      <c r="AR256" s="3">
        <v>0</v>
      </c>
      <c r="AS256" s="3">
        <v>0</v>
      </c>
      <c r="AU256" s="3">
        <v>20050330</v>
      </c>
      <c r="AV256" s="3">
        <v>0</v>
      </c>
      <c r="AX256" s="3">
        <v>20040527</v>
      </c>
      <c r="AZ256" s="3">
        <v>20040527</v>
      </c>
      <c r="BA256" s="1" t="s">
        <v>735</v>
      </c>
      <c r="BB256" s="14" t="s">
        <v>735</v>
      </c>
      <c r="BC256" s="17">
        <f>VLOOKUP(SUBSTITUTE(BB256," ",""),Organizations!$1:$1048576,2,0)</f>
        <v>53</v>
      </c>
      <c r="BD256" s="1" t="s">
        <v>51</v>
      </c>
      <c r="BG256" t="s">
        <v>1783</v>
      </c>
    </row>
    <row r="257" spans="1:59" ht="24">
      <c r="A257" s="1" t="s">
        <v>833</v>
      </c>
      <c r="B257" s="1" t="s">
        <v>2206</v>
      </c>
      <c r="C257" s="1" t="s">
        <v>2084</v>
      </c>
      <c r="D257" s="1" t="s">
        <v>2034</v>
      </c>
      <c r="E257" s="3">
        <v>200501</v>
      </c>
      <c r="F257" s="3" t="str">
        <f t="shared" si="30"/>
        <v>SP</v>
      </c>
      <c r="G257" s="3" t="str">
        <f t="shared" si="31"/>
        <v>2004-2005</v>
      </c>
      <c r="H257" s="3" t="str">
        <f t="shared" si="32"/>
        <v>kuali.atp.SP2004-2005</v>
      </c>
      <c r="I257" s="3">
        <v>20040527</v>
      </c>
      <c r="J257" s="1" t="str">
        <f t="shared" si="33"/>
        <v/>
      </c>
      <c r="L257" s="3" t="str">
        <f t="shared" si="34"/>
        <v/>
      </c>
      <c r="M257" s="3" t="str">
        <f t="shared" si="35"/>
        <v/>
      </c>
      <c r="N257" s="3" t="str">
        <f t="shared" si="36"/>
        <v/>
      </c>
      <c r="O257" s="3">
        <v>200908</v>
      </c>
      <c r="P257" s="3">
        <v>20040514</v>
      </c>
      <c r="S257" s="2">
        <v>3</v>
      </c>
      <c r="T257" s="2">
        <v>3</v>
      </c>
      <c r="U257" s="1" t="s">
        <v>43</v>
      </c>
      <c r="V257" s="27" t="b">
        <f t="shared" si="37"/>
        <v>1</v>
      </c>
      <c r="W257" s="27" t="b">
        <f t="shared" si="38"/>
        <v>1</v>
      </c>
      <c r="X257" s="28" t="str">
        <f t="shared" si="39"/>
        <v>kuali.resultComponent.grade.letter kuali.resultComponent.grade.passFail</v>
      </c>
      <c r="Z257" s="3">
        <v>20040527</v>
      </c>
      <c r="AA257" s="1" t="s">
        <v>834</v>
      </c>
      <c r="AB257" s="1" t="s">
        <v>835</v>
      </c>
      <c r="AC257" s="3">
        <v>20040527</v>
      </c>
      <c r="AD257" s="1" t="s">
        <v>46</v>
      </c>
      <c r="AF257" s="1" t="s">
        <v>47</v>
      </c>
      <c r="AI257" s="1" t="s">
        <v>48</v>
      </c>
      <c r="AJ257" s="1" t="s">
        <v>48</v>
      </c>
      <c r="AN257" s="3">
        <v>1</v>
      </c>
      <c r="AP257" s="3">
        <v>0</v>
      </c>
      <c r="AQ257" s="3">
        <v>0</v>
      </c>
      <c r="AR257" s="3">
        <v>0</v>
      </c>
      <c r="AS257" s="3">
        <v>0</v>
      </c>
      <c r="AU257" s="3">
        <v>20050330</v>
      </c>
      <c r="AV257" s="3">
        <v>0</v>
      </c>
      <c r="AX257" s="3">
        <v>20040527</v>
      </c>
      <c r="AZ257" s="3">
        <v>20040527</v>
      </c>
      <c r="BA257" s="1" t="s">
        <v>735</v>
      </c>
      <c r="BB257" s="14" t="s">
        <v>735</v>
      </c>
      <c r="BC257" s="17">
        <f>VLOOKUP(SUBSTITUTE(BB257," ",""),Organizations!$1:$1048576,2,0)</f>
        <v>53</v>
      </c>
      <c r="BD257" s="1" t="s">
        <v>51</v>
      </c>
      <c r="BG257" t="s">
        <v>1797</v>
      </c>
    </row>
    <row r="258" spans="1:59" ht="24">
      <c r="A258" s="1" t="s">
        <v>836</v>
      </c>
      <c r="B258" s="1" t="s">
        <v>2206</v>
      </c>
      <c r="C258" s="1" t="s">
        <v>2155</v>
      </c>
      <c r="D258" s="1" t="s">
        <v>2034</v>
      </c>
      <c r="E258" s="3">
        <v>198308</v>
      </c>
      <c r="F258" s="3" t="str">
        <f t="shared" ref="F258:F321" si="40">IF(RIGHT(E258,2)="01","SP",IF(RIGHT(E258,2)="05","SU",IF(RIGHT(E258,2)="08","FA",IF(RIGHT(E258,2)="12","WI","ERROR"))))</f>
        <v>FA</v>
      </c>
      <c r="G258" s="3" t="str">
        <f t="shared" ref="G258:G321" si="41">IF(E258&lt;199000,"1990-1991",IF(OR(RIGHT(E258,2)="01",RIGHT(E258,2)="05"),LEFT(E258,4)-1&amp;"-"&amp;LEFT(E258,4),LEFT(E258,4)&amp;"-"&amp;LEFT(E258,4)+1))</f>
        <v>1990-1991</v>
      </c>
      <c r="H258" s="3" t="str">
        <f t="shared" ref="H258:H321" si="42">"kuali.atp."&amp;F258&amp;G258</f>
        <v>kuali.atp.FA1990-1991</v>
      </c>
      <c r="I258" s="3">
        <v>19831027</v>
      </c>
      <c r="J258" s="1" t="str">
        <f t="shared" ref="J258:J321" si="43">IF(ISBLANK(K258),"",IF(E258&gt;K258,"BAD",""))</f>
        <v/>
      </c>
      <c r="L258" s="3" t="str">
        <f t="shared" ref="L258:L321" si="44">IF(ISBLANK(K258),"",IF(RIGHT(K258,2)="01","SP",IF(RIGHT(K258,2)="05","SU",IF(RIGHT(K258,2)="08","FA",IF(RIGHT(K258,2)="12","WI","ERROR")))))</f>
        <v/>
      </c>
      <c r="M258" s="3" t="str">
        <f t="shared" ref="M258:M321" si="45">IF(ISBLANK(K258),"",IF(K258&lt;199000,"1990-1991",IF(OR(RIGHT(K258,2)="01",RIGHT(K258,2)="05"),LEFT(K258,4)-1&amp;"-"&amp;LEFT(K258,4),LEFT(K258,4)&amp;"-"&amp;LEFT(K258,4)+1)))</f>
        <v/>
      </c>
      <c r="N258" s="3" t="str">
        <f t="shared" ref="N258:N321" si="46">IF(ISBLANK(K258),"","kuali.atp."&amp;L258&amp;M258)</f>
        <v/>
      </c>
      <c r="O258" s="3">
        <v>200908</v>
      </c>
      <c r="P258" s="3">
        <v>19830201</v>
      </c>
      <c r="R258" s="3">
        <v>19830201</v>
      </c>
      <c r="S258" s="2">
        <v>3</v>
      </c>
      <c r="T258" s="2">
        <v>3</v>
      </c>
      <c r="U258" s="1" t="s">
        <v>43</v>
      </c>
      <c r="V258" s="27" t="b">
        <f t="shared" si="37"/>
        <v>1</v>
      </c>
      <c r="W258" s="27" t="b">
        <f t="shared" si="38"/>
        <v>1</v>
      </c>
      <c r="X258" s="28" t="str">
        <f t="shared" si="39"/>
        <v>kuali.resultComponent.grade.letter kuali.resultComponent.grade.passFail</v>
      </c>
      <c r="AA258" s="1" t="s">
        <v>837</v>
      </c>
      <c r="AB258" s="1" t="s">
        <v>838</v>
      </c>
      <c r="AD258" s="1" t="s">
        <v>46</v>
      </c>
      <c r="AF258" s="1" t="s">
        <v>47</v>
      </c>
      <c r="AI258" s="1" t="s">
        <v>48</v>
      </c>
      <c r="AJ258" s="1" t="s">
        <v>48</v>
      </c>
      <c r="AN258" s="3">
        <v>1</v>
      </c>
      <c r="AO258" s="3">
        <v>0</v>
      </c>
      <c r="AP258" s="3">
        <v>0</v>
      </c>
      <c r="AQ258" s="3">
        <v>0</v>
      </c>
      <c r="AR258" s="3">
        <v>0</v>
      </c>
      <c r="AS258" s="3">
        <v>0</v>
      </c>
      <c r="AU258" s="3">
        <v>19890620</v>
      </c>
      <c r="AV258" s="3">
        <v>0</v>
      </c>
      <c r="BA258" s="1" t="s">
        <v>735</v>
      </c>
      <c r="BB258" s="14" t="s">
        <v>735</v>
      </c>
      <c r="BC258" s="17">
        <f>VLOOKUP(SUBSTITUTE(BB258," ",""),Organizations!$1:$1048576,2,0)</f>
        <v>53</v>
      </c>
      <c r="BD258" s="1" t="s">
        <v>51</v>
      </c>
      <c r="BG258" t="s">
        <v>1798</v>
      </c>
    </row>
    <row r="259" spans="1:59" ht="24">
      <c r="A259" s="1" t="s">
        <v>839</v>
      </c>
      <c r="B259" s="1" t="s">
        <v>2206</v>
      </c>
      <c r="C259" s="1" t="s">
        <v>2088</v>
      </c>
      <c r="D259" s="1" t="s">
        <v>2034</v>
      </c>
      <c r="E259" s="3">
        <v>200501</v>
      </c>
      <c r="F259" s="3" t="str">
        <f t="shared" si="40"/>
        <v>SP</v>
      </c>
      <c r="G259" s="3" t="str">
        <f t="shared" si="41"/>
        <v>2004-2005</v>
      </c>
      <c r="H259" s="3" t="str">
        <f t="shared" si="42"/>
        <v>kuali.atp.SP2004-2005</v>
      </c>
      <c r="I259" s="3">
        <v>20040527</v>
      </c>
      <c r="J259" s="1" t="str">
        <f t="shared" si="43"/>
        <v/>
      </c>
      <c r="L259" s="3" t="str">
        <f t="shared" si="44"/>
        <v/>
      </c>
      <c r="M259" s="3" t="str">
        <f t="shared" si="45"/>
        <v/>
      </c>
      <c r="N259" s="3" t="str">
        <f t="shared" si="46"/>
        <v/>
      </c>
      <c r="O259" s="3">
        <v>200901</v>
      </c>
      <c r="P259" s="3">
        <v>20040514</v>
      </c>
      <c r="S259" s="2">
        <v>3</v>
      </c>
      <c r="T259" s="2">
        <v>3</v>
      </c>
      <c r="U259" s="1" t="s">
        <v>43</v>
      </c>
      <c r="V259" s="27" t="b">
        <f t="shared" ref="V259:V322" si="47">IF(ISERROR(FIND("A",U259)),"",TRUE)</f>
        <v>1</v>
      </c>
      <c r="W259" s="27" t="b">
        <f t="shared" ref="W259:W322" si="48">IF(ISERROR(FIND("P",U259)),"",TRUE)</f>
        <v>1</v>
      </c>
      <c r="X259" s="28" t="str">
        <f t="shared" ref="X259:X322" si="49">IF(OR(U259="R",U259="RA"),"kuali.resultComponent.grade.letter",IF(OR(U259="RP",U259="RPA"),"kuali.resultComponent.grade.letter kuali.resultComponent.grade.passFail",IF(U259="S","kuali.resultComponent.grade.satisfactory","")))</f>
        <v>kuali.resultComponent.grade.letter kuali.resultComponent.grade.passFail</v>
      </c>
      <c r="Z259" s="3">
        <v>20040527</v>
      </c>
      <c r="AA259" s="1" t="s">
        <v>840</v>
      </c>
      <c r="AB259" s="1" t="s">
        <v>841</v>
      </c>
      <c r="AC259" s="3">
        <v>20040527</v>
      </c>
      <c r="AD259" s="1" t="s">
        <v>46</v>
      </c>
      <c r="AF259" s="1" t="s">
        <v>47</v>
      </c>
      <c r="AI259" s="1" t="s">
        <v>48</v>
      </c>
      <c r="AJ259" s="1" t="s">
        <v>48</v>
      </c>
      <c r="AN259" s="3">
        <v>1</v>
      </c>
      <c r="AP259" s="3">
        <v>0</v>
      </c>
      <c r="AQ259" s="3">
        <v>0</v>
      </c>
      <c r="AR259" s="3">
        <v>0</v>
      </c>
      <c r="AS259" s="3">
        <v>0</v>
      </c>
      <c r="AU259" s="3">
        <v>20050330</v>
      </c>
      <c r="AV259" s="3">
        <v>0</v>
      </c>
      <c r="AX259" s="3">
        <v>20040527</v>
      </c>
      <c r="AZ259" s="3">
        <v>20040527</v>
      </c>
      <c r="BA259" s="1" t="s">
        <v>735</v>
      </c>
      <c r="BB259" s="14" t="s">
        <v>735</v>
      </c>
      <c r="BC259" s="17">
        <f>VLOOKUP(SUBSTITUTE(BB259," ",""),Organizations!$1:$1048576,2,0)</f>
        <v>53</v>
      </c>
      <c r="BD259" s="1" t="s">
        <v>51</v>
      </c>
      <c r="BG259" t="s">
        <v>1799</v>
      </c>
    </row>
    <row r="260" spans="1:59" ht="24">
      <c r="A260" s="1" t="s">
        <v>842</v>
      </c>
      <c r="B260" s="1" t="s">
        <v>2206</v>
      </c>
      <c r="C260" s="1" t="s">
        <v>2221</v>
      </c>
      <c r="D260" s="1" t="s">
        <v>2034</v>
      </c>
      <c r="E260" s="3">
        <v>200201</v>
      </c>
      <c r="F260" s="3" t="str">
        <f t="shared" si="40"/>
        <v>SP</v>
      </c>
      <c r="G260" s="3" t="str">
        <f t="shared" si="41"/>
        <v>2001-2002</v>
      </c>
      <c r="H260" s="3" t="str">
        <f t="shared" si="42"/>
        <v>kuali.atp.SP2001-2002</v>
      </c>
      <c r="I260" s="3">
        <v>20010920</v>
      </c>
      <c r="J260" s="1" t="str">
        <f t="shared" si="43"/>
        <v/>
      </c>
      <c r="L260" s="3" t="str">
        <f t="shared" si="44"/>
        <v/>
      </c>
      <c r="M260" s="3" t="str">
        <f t="shared" si="45"/>
        <v/>
      </c>
      <c r="N260" s="3" t="str">
        <f t="shared" si="46"/>
        <v/>
      </c>
      <c r="O260" s="3">
        <v>200908</v>
      </c>
      <c r="P260" s="3">
        <v>19830201</v>
      </c>
      <c r="R260" s="3">
        <v>20010914</v>
      </c>
      <c r="S260" s="2">
        <v>3</v>
      </c>
      <c r="T260" s="2">
        <v>3</v>
      </c>
      <c r="U260" s="1" t="s">
        <v>43</v>
      </c>
      <c r="V260" s="27" t="b">
        <f t="shared" si="47"/>
        <v>1</v>
      </c>
      <c r="W260" s="27" t="b">
        <f t="shared" si="48"/>
        <v>1</v>
      </c>
      <c r="X260" s="28" t="str">
        <f t="shared" si="49"/>
        <v>kuali.resultComponent.grade.letter kuali.resultComponent.grade.passFail</v>
      </c>
      <c r="AA260" s="1" t="s">
        <v>843</v>
      </c>
      <c r="AB260" s="1" t="s">
        <v>844</v>
      </c>
      <c r="AC260" s="3">
        <v>20010920</v>
      </c>
      <c r="AD260" s="1" t="s">
        <v>46</v>
      </c>
      <c r="AF260" s="1" t="s">
        <v>47</v>
      </c>
      <c r="AI260" s="1" t="s">
        <v>48</v>
      </c>
      <c r="AJ260" s="1" t="s">
        <v>48</v>
      </c>
      <c r="AN260" s="3">
        <v>1</v>
      </c>
      <c r="AO260" s="3">
        <v>0</v>
      </c>
      <c r="AP260" s="3">
        <v>0</v>
      </c>
      <c r="AQ260" s="3">
        <v>0</v>
      </c>
      <c r="AR260" s="3">
        <v>0</v>
      </c>
      <c r="AS260" s="3">
        <v>0</v>
      </c>
      <c r="AU260" s="3">
        <v>20030506</v>
      </c>
      <c r="AV260" s="3">
        <v>0</v>
      </c>
      <c r="BA260" s="1" t="s">
        <v>735</v>
      </c>
      <c r="BB260" s="14" t="s">
        <v>735</v>
      </c>
      <c r="BC260" s="17">
        <f>VLOOKUP(SUBSTITUTE(BB260," ",""),Organizations!$1:$1048576,2,0)</f>
        <v>53</v>
      </c>
      <c r="BD260" s="1" t="s">
        <v>51</v>
      </c>
      <c r="BG260" t="s">
        <v>1800</v>
      </c>
    </row>
    <row r="261" spans="1:59" ht="24">
      <c r="A261" s="1" t="s">
        <v>845</v>
      </c>
      <c r="B261" s="1" t="s">
        <v>2206</v>
      </c>
      <c r="C261" s="1" t="s">
        <v>2222</v>
      </c>
      <c r="D261" s="1" t="s">
        <v>2034</v>
      </c>
      <c r="E261" s="3">
        <v>200701</v>
      </c>
      <c r="F261" s="3" t="str">
        <f t="shared" si="40"/>
        <v>SP</v>
      </c>
      <c r="G261" s="3" t="str">
        <f t="shared" si="41"/>
        <v>2006-2007</v>
      </c>
      <c r="H261" s="3" t="str">
        <f t="shared" si="42"/>
        <v>kuali.atp.SP2006-2007</v>
      </c>
      <c r="I261" s="3">
        <v>20061025</v>
      </c>
      <c r="J261" s="1" t="str">
        <f t="shared" si="43"/>
        <v/>
      </c>
      <c r="L261" s="3" t="str">
        <f t="shared" si="44"/>
        <v/>
      </c>
      <c r="M261" s="3" t="str">
        <f t="shared" si="45"/>
        <v/>
      </c>
      <c r="N261" s="3" t="str">
        <f t="shared" si="46"/>
        <v/>
      </c>
      <c r="P261" s="3">
        <v>20061016</v>
      </c>
      <c r="S261" s="2">
        <v>3</v>
      </c>
      <c r="T261" s="2">
        <v>3</v>
      </c>
      <c r="U261" s="1" t="s">
        <v>43</v>
      </c>
      <c r="V261" s="27" t="b">
        <f t="shared" si="47"/>
        <v>1</v>
      </c>
      <c r="W261" s="27" t="b">
        <f t="shared" si="48"/>
        <v>1</v>
      </c>
      <c r="X261" s="28" t="str">
        <f t="shared" si="49"/>
        <v>kuali.resultComponent.grade.letter kuali.resultComponent.grade.passFail</v>
      </c>
      <c r="Z261" s="3">
        <v>20061025</v>
      </c>
      <c r="AA261" s="1" t="s">
        <v>846</v>
      </c>
      <c r="AB261" s="1" t="s">
        <v>847</v>
      </c>
      <c r="AC261" s="3">
        <v>20061025</v>
      </c>
      <c r="AD261" s="1" t="s">
        <v>46</v>
      </c>
      <c r="AF261" s="1" t="s">
        <v>47</v>
      </c>
      <c r="AI261" s="1" t="s">
        <v>48</v>
      </c>
      <c r="AJ261" s="1" t="s">
        <v>48</v>
      </c>
      <c r="AN261" s="3">
        <v>1</v>
      </c>
      <c r="AP261" s="3">
        <v>0</v>
      </c>
      <c r="AQ261" s="3">
        <v>0</v>
      </c>
      <c r="AR261" s="3">
        <v>0</v>
      </c>
      <c r="AS261" s="3">
        <v>0</v>
      </c>
      <c r="AU261" s="3">
        <v>20061025</v>
      </c>
      <c r="AV261" s="3">
        <v>0</v>
      </c>
      <c r="AX261" s="3">
        <v>20061025</v>
      </c>
      <c r="AZ261" s="3">
        <v>20061025</v>
      </c>
      <c r="BA261" s="1" t="s">
        <v>735</v>
      </c>
      <c r="BB261" s="14" t="s">
        <v>735</v>
      </c>
      <c r="BC261" s="17">
        <f>VLOOKUP(SUBSTITUTE(BB261," ",""),Organizations!$1:$1048576,2,0)</f>
        <v>53</v>
      </c>
      <c r="BD261" s="1" t="s">
        <v>51</v>
      </c>
      <c r="BG261" t="s">
        <v>1801</v>
      </c>
    </row>
    <row r="262" spans="1:59" ht="24">
      <c r="A262" s="1" t="s">
        <v>848</v>
      </c>
      <c r="B262" s="1" t="s">
        <v>2206</v>
      </c>
      <c r="C262" s="1" t="s">
        <v>2223</v>
      </c>
      <c r="D262" s="1" t="s">
        <v>2034</v>
      </c>
      <c r="E262" s="3">
        <v>199801</v>
      </c>
      <c r="F262" s="3" t="str">
        <f t="shared" si="40"/>
        <v>SP</v>
      </c>
      <c r="G262" s="3" t="str">
        <f t="shared" si="41"/>
        <v>1997-1998</v>
      </c>
      <c r="H262" s="3" t="str">
        <f t="shared" si="42"/>
        <v>kuali.atp.SP1997-1998</v>
      </c>
      <c r="I262" s="3">
        <v>20050414</v>
      </c>
      <c r="J262" s="1" t="str">
        <f t="shared" si="43"/>
        <v/>
      </c>
      <c r="K262" s="3">
        <v>200408</v>
      </c>
      <c r="L262" s="3" t="str">
        <f t="shared" si="44"/>
        <v>FA</v>
      </c>
      <c r="M262" s="3" t="str">
        <f t="shared" si="45"/>
        <v>2004-2005</v>
      </c>
      <c r="N262" s="3" t="str">
        <f t="shared" si="46"/>
        <v>kuali.atp.FA2004-2005</v>
      </c>
      <c r="O262" s="3">
        <v>200401</v>
      </c>
      <c r="P262" s="3">
        <v>19830201</v>
      </c>
      <c r="Q262" s="3">
        <v>20040514</v>
      </c>
      <c r="R262" s="3">
        <v>19971010</v>
      </c>
      <c r="S262" s="2">
        <v>3</v>
      </c>
      <c r="T262" s="2">
        <v>3</v>
      </c>
      <c r="U262" s="1" t="s">
        <v>43</v>
      </c>
      <c r="V262" s="27" t="b">
        <f t="shared" si="47"/>
        <v>1</v>
      </c>
      <c r="W262" s="27" t="b">
        <f t="shared" si="48"/>
        <v>1</v>
      </c>
      <c r="X262" s="28" t="str">
        <f t="shared" si="49"/>
        <v>kuali.resultComponent.grade.letter kuali.resultComponent.grade.passFail</v>
      </c>
      <c r="AA262" s="1" t="s">
        <v>840</v>
      </c>
      <c r="AB262" s="1" t="s">
        <v>841</v>
      </c>
      <c r="AC262" s="3">
        <v>19971204</v>
      </c>
      <c r="AD262" s="1" t="s">
        <v>70</v>
      </c>
      <c r="AF262" s="1" t="s">
        <v>70</v>
      </c>
      <c r="AI262" s="1" t="s">
        <v>48</v>
      </c>
      <c r="AJ262" s="1" t="s">
        <v>48</v>
      </c>
      <c r="AN262" s="3">
        <v>1</v>
      </c>
      <c r="AO262" s="3">
        <v>0</v>
      </c>
      <c r="AP262" s="3">
        <v>0</v>
      </c>
      <c r="AQ262" s="3">
        <v>0</v>
      </c>
      <c r="AR262" s="3">
        <v>0</v>
      </c>
      <c r="AS262" s="3">
        <v>0</v>
      </c>
      <c r="AU262" s="3">
        <v>20050330</v>
      </c>
      <c r="AV262" s="3">
        <v>0</v>
      </c>
      <c r="BA262" s="1" t="s">
        <v>735</v>
      </c>
      <c r="BB262" s="14" t="s">
        <v>735</v>
      </c>
      <c r="BC262" s="17">
        <f>VLOOKUP(SUBSTITUTE(BB262," ",""),Organizations!$1:$1048576,2,0)</f>
        <v>53</v>
      </c>
      <c r="BD262" s="1" t="s">
        <v>51</v>
      </c>
      <c r="BG262" t="s">
        <v>1799</v>
      </c>
    </row>
    <row r="263" spans="1:59" ht="24">
      <c r="A263" s="1" t="s">
        <v>849</v>
      </c>
      <c r="B263" s="1" t="s">
        <v>2206</v>
      </c>
      <c r="C263" s="1" t="s">
        <v>2156</v>
      </c>
      <c r="D263" s="1" t="s">
        <v>2034</v>
      </c>
      <c r="E263" s="3">
        <v>198308</v>
      </c>
      <c r="F263" s="3" t="str">
        <f t="shared" si="40"/>
        <v>FA</v>
      </c>
      <c r="G263" s="3" t="str">
        <f t="shared" si="41"/>
        <v>1990-1991</v>
      </c>
      <c r="H263" s="3" t="str">
        <f t="shared" si="42"/>
        <v>kuali.atp.FA1990-1991</v>
      </c>
      <c r="I263" s="3">
        <v>20050414</v>
      </c>
      <c r="J263" s="1" t="str">
        <f t="shared" si="43"/>
        <v/>
      </c>
      <c r="K263" s="3">
        <v>200501</v>
      </c>
      <c r="L263" s="3" t="str">
        <f t="shared" si="44"/>
        <v>SP</v>
      </c>
      <c r="M263" s="3" t="str">
        <f t="shared" si="45"/>
        <v>2004-2005</v>
      </c>
      <c r="N263" s="3" t="str">
        <f t="shared" si="46"/>
        <v>kuali.atp.SP2004-2005</v>
      </c>
      <c r="O263" s="3">
        <v>200408</v>
      </c>
      <c r="P263" s="3">
        <v>19830401</v>
      </c>
      <c r="Q263" s="3">
        <v>20040514</v>
      </c>
      <c r="R263" s="3">
        <v>19830401</v>
      </c>
      <c r="S263" s="2">
        <v>3</v>
      </c>
      <c r="T263" s="2">
        <v>3</v>
      </c>
      <c r="U263" s="1" t="s">
        <v>43</v>
      </c>
      <c r="V263" s="27" t="b">
        <f t="shared" si="47"/>
        <v>1</v>
      </c>
      <c r="W263" s="27" t="b">
        <f t="shared" si="48"/>
        <v>1</v>
      </c>
      <c r="X263" s="28" t="str">
        <f t="shared" si="49"/>
        <v>kuali.resultComponent.grade.letter kuali.resultComponent.grade.passFail</v>
      </c>
      <c r="AA263" s="1" t="s">
        <v>834</v>
      </c>
      <c r="AB263" s="1" t="s">
        <v>850</v>
      </c>
      <c r="AD263" s="1" t="s">
        <v>70</v>
      </c>
      <c r="AF263" s="1" t="s">
        <v>70</v>
      </c>
      <c r="AI263" s="1" t="s">
        <v>48</v>
      </c>
      <c r="AJ263" s="1" t="s">
        <v>48</v>
      </c>
      <c r="AN263" s="3">
        <v>1</v>
      </c>
      <c r="AO263" s="3">
        <v>0</v>
      </c>
      <c r="AP263" s="3">
        <v>0</v>
      </c>
      <c r="AQ263" s="3">
        <v>0</v>
      </c>
      <c r="AR263" s="3">
        <v>0</v>
      </c>
      <c r="AS263" s="3">
        <v>0</v>
      </c>
      <c r="AU263" s="3">
        <v>19991215</v>
      </c>
      <c r="AV263" s="3">
        <v>0</v>
      </c>
      <c r="BA263" s="1" t="s">
        <v>735</v>
      </c>
      <c r="BB263" s="14" t="s">
        <v>735</v>
      </c>
      <c r="BC263" s="17">
        <f>VLOOKUP(SUBSTITUTE(BB263," ",""),Organizations!$1:$1048576,2,0)</f>
        <v>53</v>
      </c>
      <c r="BD263" s="1" t="s">
        <v>51</v>
      </c>
      <c r="BG263" t="s">
        <v>1797</v>
      </c>
    </row>
    <row r="264" spans="1:59" ht="24">
      <c r="A264" s="1" t="s">
        <v>851</v>
      </c>
      <c r="B264" s="1" t="s">
        <v>2206</v>
      </c>
      <c r="C264" s="1" t="s">
        <v>2090</v>
      </c>
      <c r="D264" s="1" t="s">
        <v>2034</v>
      </c>
      <c r="E264" s="3">
        <v>199501</v>
      </c>
      <c r="F264" s="3" t="str">
        <f t="shared" si="40"/>
        <v>SP</v>
      </c>
      <c r="G264" s="3" t="str">
        <f t="shared" si="41"/>
        <v>1994-1995</v>
      </c>
      <c r="H264" s="3" t="str">
        <f t="shared" si="42"/>
        <v>kuali.atp.SP1994-1995</v>
      </c>
      <c r="I264" s="3">
        <v>20070405</v>
      </c>
      <c r="J264" s="1" t="str">
        <f t="shared" si="43"/>
        <v/>
      </c>
      <c r="K264" s="3">
        <v>200008</v>
      </c>
      <c r="L264" s="3" t="str">
        <f t="shared" si="44"/>
        <v>FA</v>
      </c>
      <c r="M264" s="3" t="str">
        <f t="shared" si="45"/>
        <v>2000-2001</v>
      </c>
      <c r="N264" s="3" t="str">
        <f t="shared" si="46"/>
        <v>kuali.atp.FA2000-2001</v>
      </c>
      <c r="O264" s="3">
        <v>200001</v>
      </c>
      <c r="P264" s="3">
        <v>19940513</v>
      </c>
      <c r="Q264" s="3">
        <v>20070405</v>
      </c>
      <c r="R264" s="3">
        <v>20070405</v>
      </c>
      <c r="S264" s="2">
        <v>3</v>
      </c>
      <c r="T264" s="2">
        <v>3</v>
      </c>
      <c r="U264" s="1" t="s">
        <v>43</v>
      </c>
      <c r="V264" s="27" t="b">
        <f t="shared" si="47"/>
        <v>1</v>
      </c>
      <c r="W264" s="27" t="b">
        <f t="shared" si="48"/>
        <v>1</v>
      </c>
      <c r="X264" s="28" t="str">
        <f t="shared" si="49"/>
        <v>kuali.resultComponent.grade.letter kuali.resultComponent.grade.passFail</v>
      </c>
      <c r="Z264" s="3">
        <v>19940708</v>
      </c>
      <c r="AA264" s="1" t="s">
        <v>827</v>
      </c>
      <c r="AB264" s="1" t="s">
        <v>828</v>
      </c>
      <c r="AC264" s="3">
        <v>19940708</v>
      </c>
      <c r="AD264" s="1" t="s">
        <v>70</v>
      </c>
      <c r="AF264" s="1" t="s">
        <v>70</v>
      </c>
      <c r="AI264" s="1" t="s">
        <v>48</v>
      </c>
      <c r="AJ264" s="1" t="s">
        <v>48</v>
      </c>
      <c r="AN264" s="3">
        <v>1</v>
      </c>
      <c r="AP264" s="3">
        <v>0</v>
      </c>
      <c r="AQ264" s="3">
        <v>0</v>
      </c>
      <c r="AR264" s="3">
        <v>0</v>
      </c>
      <c r="AS264" s="3">
        <v>0</v>
      </c>
      <c r="AU264" s="3">
        <v>20050330</v>
      </c>
      <c r="AV264" s="3">
        <v>0</v>
      </c>
      <c r="AX264" s="3">
        <v>19940708</v>
      </c>
      <c r="AZ264" s="3">
        <v>19940708</v>
      </c>
      <c r="BA264" s="1" t="s">
        <v>735</v>
      </c>
      <c r="BB264" s="14" t="s">
        <v>735</v>
      </c>
      <c r="BC264" s="17">
        <f>VLOOKUP(SUBSTITUTE(BB264," ",""),Organizations!$1:$1048576,2,0)</f>
        <v>53</v>
      </c>
      <c r="BD264" s="1" t="s">
        <v>51</v>
      </c>
      <c r="BG264" t="s">
        <v>1795</v>
      </c>
    </row>
    <row r="265" spans="1:59" ht="24">
      <c r="A265" s="1" t="s">
        <v>852</v>
      </c>
      <c r="B265" s="1" t="s">
        <v>2206</v>
      </c>
      <c r="C265" s="1" t="s">
        <v>2091</v>
      </c>
      <c r="D265" s="1" t="s">
        <v>2034</v>
      </c>
      <c r="E265" s="3">
        <v>200008</v>
      </c>
      <c r="F265" s="3" t="str">
        <f t="shared" si="40"/>
        <v>FA</v>
      </c>
      <c r="G265" s="3" t="str">
        <f t="shared" si="41"/>
        <v>2000-2001</v>
      </c>
      <c r="H265" s="3" t="str">
        <f t="shared" si="42"/>
        <v>kuali.atp.FA2000-2001</v>
      </c>
      <c r="I265" s="3">
        <v>20050414</v>
      </c>
      <c r="J265" s="1" t="str">
        <f t="shared" si="43"/>
        <v/>
      </c>
      <c r="K265" s="3">
        <v>200501</v>
      </c>
      <c r="L265" s="3" t="str">
        <f t="shared" si="44"/>
        <v>SP</v>
      </c>
      <c r="M265" s="3" t="str">
        <f t="shared" si="45"/>
        <v>2004-2005</v>
      </c>
      <c r="N265" s="3" t="str">
        <f t="shared" si="46"/>
        <v>kuali.atp.SP2004-2005</v>
      </c>
      <c r="O265" s="3">
        <v>200408</v>
      </c>
      <c r="P265" s="3">
        <v>20000211</v>
      </c>
      <c r="Q265" s="3">
        <v>20040514</v>
      </c>
      <c r="S265" s="2">
        <v>3</v>
      </c>
      <c r="T265" s="2">
        <v>3</v>
      </c>
      <c r="U265" s="1" t="s">
        <v>43</v>
      </c>
      <c r="V265" s="27" t="b">
        <f t="shared" si="47"/>
        <v>1</v>
      </c>
      <c r="W265" s="27" t="b">
        <f t="shared" si="48"/>
        <v>1</v>
      </c>
      <c r="X265" s="28" t="str">
        <f t="shared" si="49"/>
        <v>kuali.resultComponent.grade.letter kuali.resultComponent.grade.passFail</v>
      </c>
      <c r="Z265" s="3">
        <v>20000212</v>
      </c>
      <c r="AA265" s="1" t="s">
        <v>830</v>
      </c>
      <c r="AB265" s="1" t="s">
        <v>853</v>
      </c>
      <c r="AC265" s="3">
        <v>20000212</v>
      </c>
      <c r="AD265" s="1" t="s">
        <v>70</v>
      </c>
      <c r="AF265" s="1" t="s">
        <v>70</v>
      </c>
      <c r="AI265" s="1" t="s">
        <v>48</v>
      </c>
      <c r="AJ265" s="1" t="s">
        <v>48</v>
      </c>
      <c r="AN265" s="3">
        <v>1</v>
      </c>
      <c r="AP265" s="3">
        <v>0</v>
      </c>
      <c r="AQ265" s="3">
        <v>0</v>
      </c>
      <c r="AR265" s="3">
        <v>0</v>
      </c>
      <c r="AS265" s="3">
        <v>0</v>
      </c>
      <c r="AU265" s="3">
        <v>20050330</v>
      </c>
      <c r="AV265" s="3">
        <v>0</v>
      </c>
      <c r="AX265" s="3">
        <v>20000212</v>
      </c>
      <c r="AZ265" s="3">
        <v>20000212</v>
      </c>
      <c r="BA265" s="1" t="s">
        <v>735</v>
      </c>
      <c r="BB265" s="14" t="s">
        <v>735</v>
      </c>
      <c r="BC265" s="17">
        <f>VLOOKUP(SUBSTITUTE(BB265," ",""),Organizations!$1:$1048576,2,0)</f>
        <v>53</v>
      </c>
      <c r="BD265" s="1" t="s">
        <v>51</v>
      </c>
      <c r="BG265" t="s">
        <v>1796</v>
      </c>
    </row>
    <row r="266" spans="1:59" ht="24">
      <c r="A266" s="1" t="s">
        <v>854</v>
      </c>
      <c r="B266" s="1" t="s">
        <v>2206</v>
      </c>
      <c r="C266" s="1" t="s">
        <v>2092</v>
      </c>
      <c r="D266" s="1" t="s">
        <v>2034</v>
      </c>
      <c r="E266" s="3">
        <v>200008</v>
      </c>
      <c r="F266" s="3" t="str">
        <f t="shared" si="40"/>
        <v>FA</v>
      </c>
      <c r="G266" s="3" t="str">
        <f t="shared" si="41"/>
        <v>2000-2001</v>
      </c>
      <c r="H266" s="3" t="str">
        <f t="shared" si="42"/>
        <v>kuali.atp.FA2000-2001</v>
      </c>
      <c r="I266" s="3">
        <v>20050414</v>
      </c>
      <c r="J266" s="1" t="str">
        <f t="shared" si="43"/>
        <v/>
      </c>
      <c r="K266" s="3">
        <v>200501</v>
      </c>
      <c r="L266" s="3" t="str">
        <f t="shared" si="44"/>
        <v>SP</v>
      </c>
      <c r="M266" s="3" t="str">
        <f t="shared" si="45"/>
        <v>2004-2005</v>
      </c>
      <c r="N266" s="3" t="str">
        <f t="shared" si="46"/>
        <v>kuali.atp.SP2004-2005</v>
      </c>
      <c r="O266" s="3">
        <v>200408</v>
      </c>
      <c r="P266" s="3">
        <v>20000211</v>
      </c>
      <c r="Q266" s="3">
        <v>20040514</v>
      </c>
      <c r="R266" s="3">
        <v>20000211</v>
      </c>
      <c r="S266" s="2">
        <v>3</v>
      </c>
      <c r="T266" s="2">
        <v>3</v>
      </c>
      <c r="U266" s="1" t="s">
        <v>43</v>
      </c>
      <c r="V266" s="27" t="b">
        <f t="shared" si="47"/>
        <v>1</v>
      </c>
      <c r="W266" s="27" t="b">
        <f t="shared" si="48"/>
        <v>1</v>
      </c>
      <c r="X266" s="28" t="str">
        <f t="shared" si="49"/>
        <v>kuali.resultComponent.grade.letter kuali.resultComponent.grade.passFail</v>
      </c>
      <c r="Z266" s="3">
        <v>20000212</v>
      </c>
      <c r="AA266" s="1" t="s">
        <v>827</v>
      </c>
      <c r="AB266" s="1" t="s">
        <v>828</v>
      </c>
      <c r="AC266" s="3">
        <v>20000212</v>
      </c>
      <c r="AD266" s="1" t="s">
        <v>70</v>
      </c>
      <c r="AF266" s="1" t="s">
        <v>70</v>
      </c>
      <c r="AI266" s="1" t="s">
        <v>48</v>
      </c>
      <c r="AJ266" s="1" t="s">
        <v>48</v>
      </c>
      <c r="AN266" s="3">
        <v>1</v>
      </c>
      <c r="AP266" s="3">
        <v>0</v>
      </c>
      <c r="AQ266" s="3">
        <v>0</v>
      </c>
      <c r="AR266" s="3">
        <v>0</v>
      </c>
      <c r="AS266" s="3">
        <v>0</v>
      </c>
      <c r="AU266" s="3">
        <v>20050330</v>
      </c>
      <c r="AV266" s="3">
        <v>0</v>
      </c>
      <c r="AX266" s="3">
        <v>20000212</v>
      </c>
      <c r="AZ266" s="3">
        <v>20000212</v>
      </c>
      <c r="BA266" s="1" t="s">
        <v>735</v>
      </c>
      <c r="BB266" s="14" t="s">
        <v>735</v>
      </c>
      <c r="BC266" s="17">
        <f>VLOOKUP(SUBSTITUTE(BB266," ",""),Organizations!$1:$1048576,2,0)</f>
        <v>53</v>
      </c>
      <c r="BD266" s="1" t="s">
        <v>51</v>
      </c>
      <c r="BG266" t="s">
        <v>1795</v>
      </c>
    </row>
    <row r="267" spans="1:59" ht="24">
      <c r="A267" s="1" t="s">
        <v>855</v>
      </c>
      <c r="B267" s="1" t="s">
        <v>2206</v>
      </c>
      <c r="C267" s="1" t="s">
        <v>2095</v>
      </c>
      <c r="D267" s="1" t="s">
        <v>2034</v>
      </c>
      <c r="E267" s="3">
        <v>198901</v>
      </c>
      <c r="F267" s="3" t="str">
        <f t="shared" si="40"/>
        <v>SP</v>
      </c>
      <c r="G267" s="3" t="str">
        <f t="shared" si="41"/>
        <v>1990-1991</v>
      </c>
      <c r="H267" s="3" t="str">
        <f t="shared" si="42"/>
        <v>kuali.atp.SP1990-1991</v>
      </c>
      <c r="I267" s="3">
        <v>19980925</v>
      </c>
      <c r="J267" s="1" t="str">
        <f t="shared" si="43"/>
        <v/>
      </c>
      <c r="K267" s="3">
        <v>199901</v>
      </c>
      <c r="L267" s="3" t="str">
        <f t="shared" si="44"/>
        <v>SP</v>
      </c>
      <c r="M267" s="3" t="str">
        <f t="shared" si="45"/>
        <v>1998-1999</v>
      </c>
      <c r="N267" s="3" t="str">
        <f t="shared" si="46"/>
        <v>kuali.atp.SP1998-1999</v>
      </c>
      <c r="O267" s="3">
        <v>199808</v>
      </c>
      <c r="P267" s="3">
        <v>19730101</v>
      </c>
      <c r="R267" s="3">
        <v>19830201</v>
      </c>
      <c r="S267" s="2">
        <v>3</v>
      </c>
      <c r="T267" s="2">
        <v>3</v>
      </c>
      <c r="U267" s="1" t="s">
        <v>43</v>
      </c>
      <c r="V267" s="27" t="b">
        <f t="shared" si="47"/>
        <v>1</v>
      </c>
      <c r="W267" s="27" t="b">
        <f t="shared" si="48"/>
        <v>1</v>
      </c>
      <c r="X267" s="28" t="str">
        <f t="shared" si="49"/>
        <v>kuali.resultComponent.grade.letter kuali.resultComponent.grade.passFail</v>
      </c>
      <c r="AA267" s="1" t="s">
        <v>856</v>
      </c>
      <c r="AB267" s="1" t="s">
        <v>857</v>
      </c>
      <c r="AD267" s="1" t="s">
        <v>46</v>
      </c>
      <c r="AF267" s="1" t="s">
        <v>47</v>
      </c>
      <c r="AI267" s="1" t="s">
        <v>48</v>
      </c>
      <c r="AJ267" s="1" t="s">
        <v>48</v>
      </c>
      <c r="AN267" s="3">
        <v>1</v>
      </c>
      <c r="AO267" s="3">
        <v>0</v>
      </c>
      <c r="AP267" s="3">
        <v>0</v>
      </c>
      <c r="AQ267" s="3">
        <v>0</v>
      </c>
      <c r="AR267" s="3">
        <v>0</v>
      </c>
      <c r="AS267" s="3">
        <v>0</v>
      </c>
      <c r="AU267" s="3">
        <v>19980925</v>
      </c>
      <c r="AV267" s="3">
        <v>0</v>
      </c>
      <c r="BA267" s="1" t="s">
        <v>735</v>
      </c>
      <c r="BB267" s="14" t="s">
        <v>735</v>
      </c>
      <c r="BC267" s="17">
        <f>VLOOKUP(SUBSTITUTE(BB267," ",""),Organizations!$1:$1048576,2,0)</f>
        <v>53</v>
      </c>
      <c r="BD267" s="1" t="s">
        <v>51</v>
      </c>
      <c r="BG267" t="s">
        <v>1802</v>
      </c>
    </row>
    <row r="268" spans="1:59" ht="24">
      <c r="A268" s="1" t="s">
        <v>858</v>
      </c>
      <c r="B268" s="1" t="s">
        <v>2206</v>
      </c>
      <c r="C268" s="1" t="s">
        <v>2224</v>
      </c>
      <c r="D268" s="1" t="s">
        <v>2034</v>
      </c>
      <c r="E268" s="3">
        <v>199901</v>
      </c>
      <c r="F268" s="3" t="str">
        <f t="shared" si="40"/>
        <v>SP</v>
      </c>
      <c r="G268" s="3" t="str">
        <f t="shared" si="41"/>
        <v>1998-1999</v>
      </c>
      <c r="H268" s="3" t="str">
        <f t="shared" si="42"/>
        <v>kuali.atp.SP1998-1999</v>
      </c>
      <c r="I268" s="3">
        <v>20050414</v>
      </c>
      <c r="J268" s="1" t="str">
        <f t="shared" si="43"/>
        <v/>
      </c>
      <c r="K268" s="3">
        <v>200501</v>
      </c>
      <c r="L268" s="3" t="str">
        <f t="shared" si="44"/>
        <v>SP</v>
      </c>
      <c r="M268" s="3" t="str">
        <f t="shared" si="45"/>
        <v>2004-2005</v>
      </c>
      <c r="N268" s="3" t="str">
        <f t="shared" si="46"/>
        <v>kuali.atp.SP2004-2005</v>
      </c>
      <c r="O268" s="3">
        <v>200408</v>
      </c>
      <c r="P268" s="3">
        <v>19980911</v>
      </c>
      <c r="Q268" s="3">
        <v>20040514</v>
      </c>
      <c r="S268" s="2">
        <v>3</v>
      </c>
      <c r="T268" s="2">
        <v>3</v>
      </c>
      <c r="U268" s="1" t="s">
        <v>43</v>
      </c>
      <c r="V268" s="27" t="b">
        <f t="shared" si="47"/>
        <v>1</v>
      </c>
      <c r="W268" s="27" t="b">
        <f t="shared" si="48"/>
        <v>1</v>
      </c>
      <c r="X268" s="28" t="str">
        <f t="shared" si="49"/>
        <v>kuali.resultComponent.grade.letter kuali.resultComponent.grade.passFail</v>
      </c>
      <c r="Z268" s="3">
        <v>19980925</v>
      </c>
      <c r="AA268" s="1" t="s">
        <v>859</v>
      </c>
      <c r="AB268" s="1" t="s">
        <v>860</v>
      </c>
      <c r="AC268" s="3">
        <v>19980925</v>
      </c>
      <c r="AD268" s="1" t="s">
        <v>70</v>
      </c>
      <c r="AF268" s="1" t="s">
        <v>70</v>
      </c>
      <c r="AI268" s="1" t="s">
        <v>48</v>
      </c>
      <c r="AJ268" s="1" t="s">
        <v>48</v>
      </c>
      <c r="AN268" s="3">
        <v>1</v>
      </c>
      <c r="AP268" s="3">
        <v>0</v>
      </c>
      <c r="AQ268" s="3">
        <v>0</v>
      </c>
      <c r="AR268" s="3">
        <v>0</v>
      </c>
      <c r="AS268" s="3">
        <v>0</v>
      </c>
      <c r="AU268" s="3">
        <v>20050330</v>
      </c>
      <c r="AV268" s="3">
        <v>0</v>
      </c>
      <c r="AX268" s="3">
        <v>19980925</v>
      </c>
      <c r="AZ268" s="3">
        <v>19980925</v>
      </c>
      <c r="BA268" s="1" t="s">
        <v>735</v>
      </c>
      <c r="BB268" s="14" t="s">
        <v>735</v>
      </c>
      <c r="BC268" s="17">
        <f>VLOOKUP(SUBSTITUTE(BB268," ",""),Organizations!$1:$1048576,2,0)</f>
        <v>53</v>
      </c>
      <c r="BD268" s="1" t="s">
        <v>51</v>
      </c>
      <c r="BG268" t="s">
        <v>1803</v>
      </c>
    </row>
    <row r="269" spans="1:59" ht="24">
      <c r="A269" s="1" t="s">
        <v>861</v>
      </c>
      <c r="B269" s="1" t="s">
        <v>2206</v>
      </c>
      <c r="C269" s="1" t="s">
        <v>2225</v>
      </c>
      <c r="D269" s="1" t="s">
        <v>2034</v>
      </c>
      <c r="E269" s="3">
        <v>198308</v>
      </c>
      <c r="F269" s="3" t="str">
        <f t="shared" si="40"/>
        <v>FA</v>
      </c>
      <c r="G269" s="3" t="str">
        <f t="shared" si="41"/>
        <v>1990-1991</v>
      </c>
      <c r="H269" s="3" t="str">
        <f t="shared" si="42"/>
        <v>kuali.atp.FA1990-1991</v>
      </c>
      <c r="I269" s="3">
        <v>19831027</v>
      </c>
      <c r="J269" s="1" t="str">
        <f t="shared" si="43"/>
        <v/>
      </c>
      <c r="L269" s="3" t="str">
        <f t="shared" si="44"/>
        <v/>
      </c>
      <c r="M269" s="3" t="str">
        <f t="shared" si="45"/>
        <v/>
      </c>
      <c r="N269" s="3" t="str">
        <f t="shared" si="46"/>
        <v/>
      </c>
      <c r="O269" s="3">
        <v>200905</v>
      </c>
      <c r="P269" s="3">
        <v>19770101</v>
      </c>
      <c r="R269" s="3">
        <v>19830201</v>
      </c>
      <c r="S269" s="2">
        <v>3</v>
      </c>
      <c r="T269" s="2">
        <v>3</v>
      </c>
      <c r="U269" s="1" t="s">
        <v>43</v>
      </c>
      <c r="V269" s="27" t="b">
        <f t="shared" si="47"/>
        <v>1</v>
      </c>
      <c r="W269" s="27" t="b">
        <f t="shared" si="48"/>
        <v>1</v>
      </c>
      <c r="X269" s="28" t="str">
        <f t="shared" si="49"/>
        <v>kuali.resultComponent.grade.letter kuali.resultComponent.grade.passFail</v>
      </c>
      <c r="AA269" s="1" t="s">
        <v>862</v>
      </c>
      <c r="AB269" s="1" t="s">
        <v>863</v>
      </c>
      <c r="AD269" s="1" t="s">
        <v>46</v>
      </c>
      <c r="AF269" s="1" t="s">
        <v>47</v>
      </c>
      <c r="AI269" s="1" t="s">
        <v>48</v>
      </c>
      <c r="AJ269" s="1" t="s">
        <v>48</v>
      </c>
      <c r="AN269" s="3">
        <v>1</v>
      </c>
      <c r="AO269" s="3">
        <v>0</v>
      </c>
      <c r="AP269" s="3">
        <v>0</v>
      </c>
      <c r="AQ269" s="3">
        <v>0</v>
      </c>
      <c r="AR269" s="3">
        <v>0</v>
      </c>
      <c r="AS269" s="3">
        <v>0</v>
      </c>
      <c r="AU269" s="3">
        <v>19991215</v>
      </c>
      <c r="AV269" s="3">
        <v>0</v>
      </c>
      <c r="BA269" s="1" t="s">
        <v>735</v>
      </c>
      <c r="BB269" s="14" t="s">
        <v>735</v>
      </c>
      <c r="BC269" s="17">
        <f>VLOOKUP(SUBSTITUTE(BB269," ",""),Organizations!$1:$1048576,2,0)</f>
        <v>53</v>
      </c>
      <c r="BD269" s="1" t="s">
        <v>51</v>
      </c>
      <c r="BG269" t="s">
        <v>1804</v>
      </c>
    </row>
    <row r="270" spans="1:59" ht="24">
      <c r="A270" s="1" t="s">
        <v>864</v>
      </c>
      <c r="B270" s="1" t="s">
        <v>2206</v>
      </c>
      <c r="C270" s="1" t="s">
        <v>2096</v>
      </c>
      <c r="D270" s="1" t="s">
        <v>2034</v>
      </c>
      <c r="E270" s="3">
        <v>199901</v>
      </c>
      <c r="F270" s="3" t="str">
        <f t="shared" si="40"/>
        <v>SP</v>
      </c>
      <c r="G270" s="3" t="str">
        <f t="shared" si="41"/>
        <v>1998-1999</v>
      </c>
      <c r="H270" s="3" t="str">
        <f t="shared" si="42"/>
        <v>kuali.atp.SP1998-1999</v>
      </c>
      <c r="I270" s="3">
        <v>20010108</v>
      </c>
      <c r="J270" s="1" t="str">
        <f t="shared" si="43"/>
        <v/>
      </c>
      <c r="L270" s="3" t="str">
        <f t="shared" si="44"/>
        <v/>
      </c>
      <c r="M270" s="3" t="str">
        <f t="shared" si="45"/>
        <v/>
      </c>
      <c r="N270" s="3" t="str">
        <f t="shared" si="46"/>
        <v/>
      </c>
      <c r="O270" s="3">
        <v>200908</v>
      </c>
      <c r="P270" s="3">
        <v>19830201</v>
      </c>
      <c r="R270" s="3">
        <v>19980911</v>
      </c>
      <c r="S270" s="2">
        <v>3</v>
      </c>
      <c r="T270" s="2">
        <v>3</v>
      </c>
      <c r="U270" s="1" t="s">
        <v>43</v>
      </c>
      <c r="V270" s="27" t="b">
        <f t="shared" si="47"/>
        <v>1</v>
      </c>
      <c r="W270" s="27" t="b">
        <f t="shared" si="48"/>
        <v>1</v>
      </c>
      <c r="X270" s="28" t="str">
        <f t="shared" si="49"/>
        <v>kuali.resultComponent.grade.letter kuali.resultComponent.grade.passFail</v>
      </c>
      <c r="AA270" s="1" t="s">
        <v>865</v>
      </c>
      <c r="AB270" s="1" t="s">
        <v>866</v>
      </c>
      <c r="AC270" s="3">
        <v>19980925</v>
      </c>
      <c r="AD270" s="1" t="s">
        <v>46</v>
      </c>
      <c r="AF270" s="1" t="s">
        <v>47</v>
      </c>
      <c r="AI270" s="1" t="s">
        <v>48</v>
      </c>
      <c r="AJ270" s="1" t="s">
        <v>48</v>
      </c>
      <c r="AN270" s="3">
        <v>1</v>
      </c>
      <c r="AO270" s="3">
        <v>0</v>
      </c>
      <c r="AP270" s="3">
        <v>0</v>
      </c>
      <c r="AQ270" s="3">
        <v>0</v>
      </c>
      <c r="AR270" s="3">
        <v>0</v>
      </c>
      <c r="AS270" s="3">
        <v>0</v>
      </c>
      <c r="AU270" s="3">
        <v>19980925</v>
      </c>
      <c r="AV270" s="3">
        <v>0</v>
      </c>
      <c r="BA270" s="1" t="s">
        <v>735</v>
      </c>
      <c r="BB270" s="14" t="s">
        <v>735</v>
      </c>
      <c r="BC270" s="17">
        <f>VLOOKUP(SUBSTITUTE(BB270," ",""),Organizations!$1:$1048576,2,0)</f>
        <v>53</v>
      </c>
      <c r="BD270" s="1" t="s">
        <v>51</v>
      </c>
      <c r="BG270" t="s">
        <v>1805</v>
      </c>
    </row>
    <row r="271" spans="1:59" ht="24">
      <c r="A271" s="1" t="s">
        <v>867</v>
      </c>
      <c r="B271" s="1" t="s">
        <v>2206</v>
      </c>
      <c r="C271" s="1" t="s">
        <v>2188</v>
      </c>
      <c r="D271" s="1" t="s">
        <v>2034</v>
      </c>
      <c r="E271" s="3">
        <v>200901</v>
      </c>
      <c r="F271" s="3" t="str">
        <f t="shared" si="40"/>
        <v>SP</v>
      </c>
      <c r="G271" s="3" t="str">
        <f t="shared" si="41"/>
        <v>2008-2009</v>
      </c>
      <c r="H271" s="3" t="str">
        <f t="shared" si="42"/>
        <v>kuali.atp.SP2008-2009</v>
      </c>
      <c r="I271" s="3">
        <v>20080923</v>
      </c>
      <c r="J271" s="1" t="str">
        <f t="shared" si="43"/>
        <v/>
      </c>
      <c r="L271" s="3" t="str">
        <f t="shared" si="44"/>
        <v/>
      </c>
      <c r="M271" s="3" t="str">
        <f t="shared" si="45"/>
        <v/>
      </c>
      <c r="N271" s="3" t="str">
        <f t="shared" si="46"/>
        <v/>
      </c>
      <c r="O271" s="3">
        <v>200608</v>
      </c>
      <c r="P271" s="3">
        <v>20080912</v>
      </c>
      <c r="R271" s="3">
        <v>20080923</v>
      </c>
      <c r="S271" s="2">
        <v>3</v>
      </c>
      <c r="T271" s="2">
        <v>3</v>
      </c>
      <c r="U271" s="1" t="s">
        <v>43</v>
      </c>
      <c r="V271" s="27" t="b">
        <f t="shared" si="47"/>
        <v>1</v>
      </c>
      <c r="W271" s="27" t="b">
        <f t="shared" si="48"/>
        <v>1</v>
      </c>
      <c r="X271" s="28" t="str">
        <f t="shared" si="49"/>
        <v>kuali.resultComponent.grade.letter kuali.resultComponent.grade.passFail</v>
      </c>
      <c r="Z271" s="3">
        <v>20040527</v>
      </c>
      <c r="AA271" s="1" t="s">
        <v>868</v>
      </c>
      <c r="AB271" s="1" t="s">
        <v>869</v>
      </c>
      <c r="AC271" s="3">
        <v>20080923</v>
      </c>
      <c r="AD271" s="1" t="s">
        <v>46</v>
      </c>
      <c r="AF271" s="1" t="s">
        <v>47</v>
      </c>
      <c r="AI271" s="1" t="s">
        <v>48</v>
      </c>
      <c r="AJ271" s="1" t="s">
        <v>48</v>
      </c>
      <c r="AN271" s="3">
        <v>1</v>
      </c>
      <c r="AP271" s="3">
        <v>0</v>
      </c>
      <c r="AQ271" s="3">
        <v>0</v>
      </c>
      <c r="AR271" s="3">
        <v>0</v>
      </c>
      <c r="AS271" s="3">
        <v>0</v>
      </c>
      <c r="AU271" s="3">
        <v>20080520</v>
      </c>
      <c r="AV271" s="3">
        <v>0</v>
      </c>
      <c r="AX271" s="3">
        <v>20040527</v>
      </c>
      <c r="AZ271" s="3">
        <v>20040527</v>
      </c>
      <c r="BA271" s="1" t="s">
        <v>735</v>
      </c>
      <c r="BB271" s="14" t="s">
        <v>735</v>
      </c>
      <c r="BC271" s="17">
        <f>VLOOKUP(SUBSTITUTE(BB271," ",""),Organizations!$1:$1048576,2,0)</f>
        <v>53</v>
      </c>
      <c r="BD271" s="1" t="s">
        <v>51</v>
      </c>
      <c r="BG271" t="s">
        <v>1806</v>
      </c>
    </row>
    <row r="272" spans="1:59" ht="24">
      <c r="A272" s="1" t="s">
        <v>870</v>
      </c>
      <c r="B272" s="1" t="s">
        <v>2206</v>
      </c>
      <c r="C272" s="1" t="s">
        <v>2226</v>
      </c>
      <c r="D272" s="1" t="s">
        <v>2034</v>
      </c>
      <c r="E272" s="3">
        <v>198001</v>
      </c>
      <c r="F272" s="3" t="str">
        <f t="shared" si="40"/>
        <v>SP</v>
      </c>
      <c r="G272" s="3" t="str">
        <f t="shared" si="41"/>
        <v>1990-1991</v>
      </c>
      <c r="H272" s="3" t="str">
        <f t="shared" si="42"/>
        <v>kuali.atp.SP1990-1991</v>
      </c>
      <c r="I272" s="3">
        <v>19831027</v>
      </c>
      <c r="J272" s="1" t="str">
        <f t="shared" si="43"/>
        <v/>
      </c>
      <c r="K272" s="3">
        <v>198305</v>
      </c>
      <c r="L272" s="3" t="str">
        <f t="shared" si="44"/>
        <v>SU</v>
      </c>
      <c r="M272" s="3" t="str">
        <f t="shared" si="45"/>
        <v>1990-1991</v>
      </c>
      <c r="N272" s="3" t="str">
        <f t="shared" si="46"/>
        <v>kuali.atp.SU1990-1991</v>
      </c>
      <c r="O272" s="3">
        <v>198008</v>
      </c>
      <c r="P272" s="3">
        <v>19770101</v>
      </c>
      <c r="Q272" s="3">
        <v>19830201</v>
      </c>
      <c r="R272" s="3">
        <v>19010101</v>
      </c>
      <c r="S272" s="2">
        <v>3</v>
      </c>
      <c r="T272" s="2">
        <v>3</v>
      </c>
      <c r="U272" s="1" t="s">
        <v>43</v>
      </c>
      <c r="V272" s="27" t="b">
        <f t="shared" si="47"/>
        <v>1</v>
      </c>
      <c r="W272" s="27" t="b">
        <f t="shared" si="48"/>
        <v>1</v>
      </c>
      <c r="X272" s="28" t="str">
        <f t="shared" si="49"/>
        <v>kuali.resultComponent.grade.letter kuali.resultComponent.grade.passFail</v>
      </c>
      <c r="AA272" s="1" t="s">
        <v>790</v>
      </c>
      <c r="AB272" s="1" t="s">
        <v>871</v>
      </c>
      <c r="AD272" s="1" t="s">
        <v>46</v>
      </c>
      <c r="AF272" s="1" t="s">
        <v>47</v>
      </c>
      <c r="AI272" s="1" t="s">
        <v>48</v>
      </c>
      <c r="AJ272" s="1" t="s">
        <v>48</v>
      </c>
      <c r="AN272" s="3">
        <v>1</v>
      </c>
      <c r="AO272" s="3">
        <v>0</v>
      </c>
      <c r="AP272" s="3">
        <v>0</v>
      </c>
      <c r="AQ272" s="3">
        <v>0</v>
      </c>
      <c r="AR272" s="3">
        <v>0</v>
      </c>
      <c r="AS272" s="3">
        <v>0</v>
      </c>
      <c r="AV272" s="3">
        <v>0</v>
      </c>
      <c r="BA272" s="1" t="s">
        <v>735</v>
      </c>
      <c r="BB272" s="14" t="s">
        <v>735</v>
      </c>
      <c r="BC272" s="17">
        <f>VLOOKUP(SUBSTITUTE(BB272," ",""),Organizations!$1:$1048576,2,0)</f>
        <v>53</v>
      </c>
      <c r="BD272" s="1" t="s">
        <v>51</v>
      </c>
      <c r="BG272" t="s">
        <v>1807</v>
      </c>
    </row>
    <row r="273" spans="1:59" ht="24">
      <c r="A273" s="1" t="s">
        <v>872</v>
      </c>
      <c r="B273" s="1" t="s">
        <v>2206</v>
      </c>
      <c r="C273" s="1" t="s">
        <v>2100</v>
      </c>
      <c r="D273" s="1" t="s">
        <v>2034</v>
      </c>
      <c r="E273" s="3">
        <v>198001</v>
      </c>
      <c r="F273" s="3" t="str">
        <f t="shared" si="40"/>
        <v>SP</v>
      </c>
      <c r="G273" s="3" t="str">
        <f t="shared" si="41"/>
        <v>1990-1991</v>
      </c>
      <c r="H273" s="3" t="str">
        <f t="shared" si="42"/>
        <v>kuali.atp.SP1990-1991</v>
      </c>
      <c r="I273" s="3">
        <v>20040326</v>
      </c>
      <c r="J273" s="1" t="str">
        <f t="shared" si="43"/>
        <v/>
      </c>
      <c r="K273" s="3">
        <v>199808</v>
      </c>
      <c r="L273" s="3" t="str">
        <f t="shared" si="44"/>
        <v>FA</v>
      </c>
      <c r="M273" s="3" t="str">
        <f t="shared" si="45"/>
        <v>1998-1999</v>
      </c>
      <c r="N273" s="3" t="str">
        <f t="shared" si="46"/>
        <v>kuali.atp.FA1998-1999</v>
      </c>
      <c r="O273" s="3">
        <v>198105</v>
      </c>
      <c r="P273" s="3">
        <v>19720101</v>
      </c>
      <c r="Q273" s="3">
        <v>20040226</v>
      </c>
      <c r="R273" s="3">
        <v>20010101</v>
      </c>
      <c r="S273" s="2">
        <v>3</v>
      </c>
      <c r="T273" s="2">
        <v>3</v>
      </c>
      <c r="U273" s="1" t="s">
        <v>43</v>
      </c>
      <c r="V273" s="27" t="b">
        <f t="shared" si="47"/>
        <v>1</v>
      </c>
      <c r="W273" s="27" t="b">
        <f t="shared" si="48"/>
        <v>1</v>
      </c>
      <c r="X273" s="28" t="str">
        <f t="shared" si="49"/>
        <v>kuali.resultComponent.grade.letter kuali.resultComponent.grade.passFail</v>
      </c>
      <c r="AA273" s="1" t="s">
        <v>873</v>
      </c>
      <c r="AB273" s="1" t="s">
        <v>874</v>
      </c>
      <c r="AD273" s="1" t="s">
        <v>70</v>
      </c>
      <c r="AF273" s="1" t="s">
        <v>70</v>
      </c>
      <c r="AI273" s="1" t="s">
        <v>48</v>
      </c>
      <c r="AJ273" s="1" t="s">
        <v>48</v>
      </c>
      <c r="AN273" s="3">
        <v>1</v>
      </c>
      <c r="AO273" s="3">
        <v>0</v>
      </c>
      <c r="AP273" s="3">
        <v>0</v>
      </c>
      <c r="AQ273" s="3">
        <v>0</v>
      </c>
      <c r="AR273" s="3">
        <v>0</v>
      </c>
      <c r="AS273" s="3">
        <v>0</v>
      </c>
      <c r="AU273" s="3">
        <v>19890620</v>
      </c>
      <c r="AV273" s="3">
        <v>0</v>
      </c>
      <c r="BA273" s="1" t="s">
        <v>735</v>
      </c>
      <c r="BB273" s="14" t="s">
        <v>735</v>
      </c>
      <c r="BC273" s="17">
        <f>VLOOKUP(SUBSTITUTE(BB273," ",""),Organizations!$1:$1048576,2,0)</f>
        <v>53</v>
      </c>
      <c r="BD273" s="1" t="s">
        <v>51</v>
      </c>
      <c r="BG273" t="s">
        <v>1808</v>
      </c>
    </row>
    <row r="274" spans="1:59" ht="24">
      <c r="A274" s="1" t="s">
        <v>875</v>
      </c>
      <c r="B274" s="1" t="s">
        <v>2206</v>
      </c>
      <c r="C274" s="1" t="s">
        <v>2227</v>
      </c>
      <c r="D274" s="1" t="s">
        <v>2034</v>
      </c>
      <c r="E274" s="3">
        <v>198001</v>
      </c>
      <c r="F274" s="3" t="str">
        <f t="shared" si="40"/>
        <v>SP</v>
      </c>
      <c r="G274" s="3" t="str">
        <f t="shared" si="41"/>
        <v>1990-1991</v>
      </c>
      <c r="H274" s="3" t="str">
        <f t="shared" si="42"/>
        <v>kuali.atp.SP1990-1991</v>
      </c>
      <c r="I274" s="3">
        <v>19831027</v>
      </c>
      <c r="J274" s="1" t="str">
        <f t="shared" si="43"/>
        <v/>
      </c>
      <c r="K274" s="3">
        <v>198305</v>
      </c>
      <c r="L274" s="3" t="str">
        <f t="shared" si="44"/>
        <v>SU</v>
      </c>
      <c r="M274" s="3" t="str">
        <f t="shared" si="45"/>
        <v>1990-1991</v>
      </c>
      <c r="N274" s="3" t="str">
        <f t="shared" si="46"/>
        <v>kuali.atp.SU1990-1991</v>
      </c>
      <c r="O274" s="3">
        <v>197601</v>
      </c>
      <c r="P274" s="3">
        <v>19720101</v>
      </c>
      <c r="Q274" s="3">
        <v>19830201</v>
      </c>
      <c r="R274" s="3">
        <v>19010101</v>
      </c>
      <c r="S274" s="2">
        <v>1</v>
      </c>
      <c r="T274" s="2">
        <v>1</v>
      </c>
      <c r="U274" s="1" t="s">
        <v>43</v>
      </c>
      <c r="V274" s="27" t="b">
        <f t="shared" si="47"/>
        <v>1</v>
      </c>
      <c r="W274" s="27" t="b">
        <f t="shared" si="48"/>
        <v>1</v>
      </c>
      <c r="X274" s="28" t="str">
        <f t="shared" si="49"/>
        <v>kuali.resultComponent.grade.letter kuali.resultComponent.grade.passFail</v>
      </c>
      <c r="AA274" s="1" t="s">
        <v>876</v>
      </c>
      <c r="AB274" s="1" t="s">
        <v>877</v>
      </c>
      <c r="AD274" s="1" t="s">
        <v>46</v>
      </c>
      <c r="AF274" s="1" t="s">
        <v>47</v>
      </c>
      <c r="AI274" s="1" t="s">
        <v>48</v>
      </c>
      <c r="AJ274" s="1" t="s">
        <v>48</v>
      </c>
      <c r="AN274" s="3">
        <v>1</v>
      </c>
      <c r="AO274" s="3">
        <v>0</v>
      </c>
      <c r="AP274" s="3">
        <v>0</v>
      </c>
      <c r="AQ274" s="3">
        <v>0</v>
      </c>
      <c r="AR274" s="3">
        <v>0</v>
      </c>
      <c r="AS274" s="3">
        <v>0</v>
      </c>
      <c r="AV274" s="3">
        <v>0</v>
      </c>
      <c r="BA274" s="1" t="s">
        <v>735</v>
      </c>
      <c r="BB274" s="14" t="s">
        <v>735</v>
      </c>
      <c r="BC274" s="17">
        <f>VLOOKUP(SUBSTITUTE(BB274," ",""),Organizations!$1:$1048576,2,0)</f>
        <v>53</v>
      </c>
      <c r="BD274" s="1" t="s">
        <v>51</v>
      </c>
      <c r="BG274" t="s">
        <v>1571</v>
      </c>
    </row>
    <row r="275" spans="1:59" ht="24">
      <c r="A275" s="1" t="s">
        <v>878</v>
      </c>
      <c r="B275" s="1" t="s">
        <v>2206</v>
      </c>
      <c r="C275" s="1" t="s">
        <v>2228</v>
      </c>
      <c r="D275" s="1" t="s">
        <v>2034</v>
      </c>
      <c r="E275" s="3">
        <v>198001</v>
      </c>
      <c r="F275" s="3" t="str">
        <f t="shared" si="40"/>
        <v>SP</v>
      </c>
      <c r="G275" s="3" t="str">
        <f t="shared" si="41"/>
        <v>1990-1991</v>
      </c>
      <c r="H275" s="3" t="str">
        <f t="shared" si="42"/>
        <v>kuali.atp.SP1990-1991</v>
      </c>
      <c r="I275" s="3">
        <v>19831027</v>
      </c>
      <c r="J275" s="1" t="str">
        <f t="shared" si="43"/>
        <v/>
      </c>
      <c r="K275" s="3">
        <v>198305</v>
      </c>
      <c r="L275" s="3" t="str">
        <f t="shared" si="44"/>
        <v>SU</v>
      </c>
      <c r="M275" s="3" t="str">
        <f t="shared" si="45"/>
        <v>1990-1991</v>
      </c>
      <c r="N275" s="3" t="str">
        <f t="shared" si="46"/>
        <v>kuali.atp.SU1990-1991</v>
      </c>
      <c r="O275" s="3">
        <v>197508</v>
      </c>
      <c r="P275" s="3">
        <v>19720101</v>
      </c>
      <c r="Q275" s="3">
        <v>19830201</v>
      </c>
      <c r="R275" s="3">
        <v>19010101</v>
      </c>
      <c r="S275" s="2">
        <v>1</v>
      </c>
      <c r="T275" s="2">
        <v>1</v>
      </c>
      <c r="U275" s="1" t="s">
        <v>43</v>
      </c>
      <c r="V275" s="27" t="b">
        <f t="shared" si="47"/>
        <v>1</v>
      </c>
      <c r="W275" s="27" t="b">
        <f t="shared" si="48"/>
        <v>1</v>
      </c>
      <c r="X275" s="28" t="str">
        <f t="shared" si="49"/>
        <v>kuali.resultComponent.grade.letter kuali.resultComponent.grade.passFail</v>
      </c>
      <c r="AA275" s="1" t="s">
        <v>879</v>
      </c>
      <c r="AB275" s="1" t="s">
        <v>880</v>
      </c>
      <c r="AD275" s="1" t="s">
        <v>46</v>
      </c>
      <c r="AF275" s="1" t="s">
        <v>47</v>
      </c>
      <c r="AI275" s="1" t="s">
        <v>48</v>
      </c>
      <c r="AJ275" s="1" t="s">
        <v>48</v>
      </c>
      <c r="AN275" s="3">
        <v>1</v>
      </c>
      <c r="AO275" s="3">
        <v>0</v>
      </c>
      <c r="AP275" s="3">
        <v>0</v>
      </c>
      <c r="AQ275" s="3">
        <v>0</v>
      </c>
      <c r="AR275" s="3">
        <v>0</v>
      </c>
      <c r="AS275" s="3">
        <v>0</v>
      </c>
      <c r="AV275" s="3">
        <v>0</v>
      </c>
      <c r="BA275" s="1" t="s">
        <v>735</v>
      </c>
      <c r="BB275" s="14" t="s">
        <v>735</v>
      </c>
      <c r="BC275" s="17">
        <f>VLOOKUP(SUBSTITUTE(BB275," ",""),Organizations!$1:$1048576,2,0)</f>
        <v>53</v>
      </c>
      <c r="BD275" s="1" t="s">
        <v>51</v>
      </c>
      <c r="BG275" t="s">
        <v>1571</v>
      </c>
    </row>
    <row r="276" spans="1:59" ht="24">
      <c r="A276" s="1" t="s">
        <v>881</v>
      </c>
      <c r="B276" s="1" t="s">
        <v>2206</v>
      </c>
      <c r="C276" s="1" t="s">
        <v>2229</v>
      </c>
      <c r="D276" s="1" t="s">
        <v>2034</v>
      </c>
      <c r="E276" s="3">
        <v>198001</v>
      </c>
      <c r="F276" s="3" t="str">
        <f t="shared" si="40"/>
        <v>SP</v>
      </c>
      <c r="G276" s="3" t="str">
        <f t="shared" si="41"/>
        <v>1990-1991</v>
      </c>
      <c r="H276" s="3" t="str">
        <f t="shared" si="42"/>
        <v>kuali.atp.SP1990-1991</v>
      </c>
      <c r="I276" s="3">
        <v>19831027</v>
      </c>
      <c r="J276" s="1" t="str">
        <f t="shared" si="43"/>
        <v/>
      </c>
      <c r="K276" s="3">
        <v>198305</v>
      </c>
      <c r="L276" s="3" t="str">
        <f t="shared" si="44"/>
        <v>SU</v>
      </c>
      <c r="M276" s="3" t="str">
        <f t="shared" si="45"/>
        <v>1990-1991</v>
      </c>
      <c r="N276" s="3" t="str">
        <f t="shared" si="46"/>
        <v>kuali.atp.SU1990-1991</v>
      </c>
      <c r="O276" s="3">
        <v>197508</v>
      </c>
      <c r="P276" s="3">
        <v>19720101</v>
      </c>
      <c r="Q276" s="3">
        <v>19830201</v>
      </c>
      <c r="R276" s="3">
        <v>19010101</v>
      </c>
      <c r="S276" s="2">
        <v>1</v>
      </c>
      <c r="T276" s="2">
        <v>1</v>
      </c>
      <c r="U276" s="1" t="s">
        <v>43</v>
      </c>
      <c r="V276" s="27" t="b">
        <f t="shared" si="47"/>
        <v>1</v>
      </c>
      <c r="W276" s="27" t="b">
        <f t="shared" si="48"/>
        <v>1</v>
      </c>
      <c r="X276" s="28" t="str">
        <f t="shared" si="49"/>
        <v>kuali.resultComponent.grade.letter kuali.resultComponent.grade.passFail</v>
      </c>
      <c r="AA276" s="1" t="s">
        <v>882</v>
      </c>
      <c r="AB276" s="1" t="s">
        <v>883</v>
      </c>
      <c r="AD276" s="1" t="s">
        <v>46</v>
      </c>
      <c r="AF276" s="1" t="s">
        <v>47</v>
      </c>
      <c r="AI276" s="1" t="s">
        <v>48</v>
      </c>
      <c r="AJ276" s="1" t="s">
        <v>48</v>
      </c>
      <c r="AN276" s="3">
        <v>1</v>
      </c>
      <c r="AO276" s="3">
        <v>0</v>
      </c>
      <c r="AP276" s="3">
        <v>0</v>
      </c>
      <c r="AQ276" s="3">
        <v>0</v>
      </c>
      <c r="AR276" s="3">
        <v>0</v>
      </c>
      <c r="AS276" s="3">
        <v>0</v>
      </c>
      <c r="AV276" s="3">
        <v>0</v>
      </c>
      <c r="BA276" s="1" t="s">
        <v>735</v>
      </c>
      <c r="BB276" s="14" t="s">
        <v>735</v>
      </c>
      <c r="BC276" s="17">
        <f>VLOOKUP(SUBSTITUTE(BB276," ",""),Organizations!$1:$1048576,2,0)</f>
        <v>53</v>
      </c>
      <c r="BD276" s="1" t="s">
        <v>51</v>
      </c>
      <c r="BG276" t="s">
        <v>1571</v>
      </c>
    </row>
    <row r="277" spans="1:59" ht="24">
      <c r="A277" s="1" t="s">
        <v>884</v>
      </c>
      <c r="B277" s="1" t="s">
        <v>2206</v>
      </c>
      <c r="C277" s="1" t="s">
        <v>2230</v>
      </c>
      <c r="D277" s="1" t="s">
        <v>2034</v>
      </c>
      <c r="E277" s="3">
        <v>200808</v>
      </c>
      <c r="F277" s="3" t="str">
        <f t="shared" si="40"/>
        <v>FA</v>
      </c>
      <c r="G277" s="3" t="str">
        <f t="shared" si="41"/>
        <v>2008-2009</v>
      </c>
      <c r="H277" s="3" t="str">
        <f t="shared" si="42"/>
        <v>kuali.atp.FA2008-2009</v>
      </c>
      <c r="I277" s="3">
        <v>20080314</v>
      </c>
      <c r="J277" s="1" t="str">
        <f t="shared" si="43"/>
        <v/>
      </c>
      <c r="L277" s="3" t="str">
        <f t="shared" si="44"/>
        <v/>
      </c>
      <c r="M277" s="3" t="str">
        <f t="shared" si="45"/>
        <v/>
      </c>
      <c r="N277" s="3" t="str">
        <f t="shared" si="46"/>
        <v/>
      </c>
      <c r="O277" s="3">
        <v>200908</v>
      </c>
      <c r="P277" s="3">
        <v>20080213</v>
      </c>
      <c r="R277" s="3">
        <v>20080314</v>
      </c>
      <c r="S277" s="2">
        <v>3</v>
      </c>
      <c r="T277" s="2">
        <v>3</v>
      </c>
      <c r="U277" s="1" t="s">
        <v>246</v>
      </c>
      <c r="V277" s="27" t="str">
        <f t="shared" si="47"/>
        <v/>
      </c>
      <c r="W277" s="27" t="b">
        <f t="shared" si="48"/>
        <v>1</v>
      </c>
      <c r="X277" s="28" t="str">
        <f t="shared" si="49"/>
        <v>kuali.resultComponent.grade.letter kuali.resultComponent.grade.passFail</v>
      </c>
      <c r="AA277" s="1" t="s">
        <v>885</v>
      </c>
      <c r="AB277" s="1" t="s">
        <v>886</v>
      </c>
      <c r="AC277" s="3">
        <v>20080314</v>
      </c>
      <c r="AD277" s="1" t="s">
        <v>46</v>
      </c>
      <c r="AF277" s="1" t="s">
        <v>47</v>
      </c>
      <c r="AI277" s="1" t="s">
        <v>48</v>
      </c>
      <c r="AJ277" s="1" t="s">
        <v>48</v>
      </c>
      <c r="AN277" s="3">
        <v>1</v>
      </c>
      <c r="AO277" s="3">
        <v>0</v>
      </c>
      <c r="AP277" s="3">
        <v>0</v>
      </c>
      <c r="AQ277" s="3">
        <v>0</v>
      </c>
      <c r="AR277" s="3">
        <v>0</v>
      </c>
      <c r="AS277" s="3">
        <v>0</v>
      </c>
      <c r="AU277" s="3">
        <v>20080314</v>
      </c>
      <c r="AV277" s="3">
        <v>0</v>
      </c>
      <c r="BA277" s="1" t="s">
        <v>735</v>
      </c>
      <c r="BB277" s="14" t="s">
        <v>735</v>
      </c>
      <c r="BC277" s="17">
        <f>VLOOKUP(SUBSTITUTE(BB277," ",""),Organizations!$1:$1048576,2,0)</f>
        <v>53</v>
      </c>
      <c r="BD277" s="1" t="s">
        <v>51</v>
      </c>
      <c r="BG277" t="s">
        <v>1809</v>
      </c>
    </row>
    <row r="278" spans="1:59" ht="24">
      <c r="A278" s="1" t="s">
        <v>887</v>
      </c>
      <c r="B278" s="1" t="s">
        <v>2206</v>
      </c>
      <c r="C278" s="1" t="s">
        <v>2231</v>
      </c>
      <c r="D278" s="1" t="s">
        <v>2034</v>
      </c>
      <c r="E278" s="3">
        <v>200801</v>
      </c>
      <c r="F278" s="3" t="str">
        <f t="shared" si="40"/>
        <v>SP</v>
      </c>
      <c r="G278" s="3" t="str">
        <f t="shared" si="41"/>
        <v>2007-2008</v>
      </c>
      <c r="H278" s="3" t="str">
        <f t="shared" si="42"/>
        <v>kuali.atp.SP2007-2008</v>
      </c>
      <c r="I278" s="3">
        <v>20071120</v>
      </c>
      <c r="J278" s="1" t="str">
        <f t="shared" si="43"/>
        <v/>
      </c>
      <c r="L278" s="3" t="str">
        <f t="shared" si="44"/>
        <v/>
      </c>
      <c r="M278" s="3" t="str">
        <f t="shared" si="45"/>
        <v/>
      </c>
      <c r="N278" s="3" t="str">
        <f t="shared" si="46"/>
        <v/>
      </c>
      <c r="O278" s="3">
        <v>200908</v>
      </c>
      <c r="P278" s="3">
        <v>20071112</v>
      </c>
      <c r="R278" s="3">
        <v>20071120</v>
      </c>
      <c r="S278" s="2">
        <v>3</v>
      </c>
      <c r="T278" s="2">
        <v>3</v>
      </c>
      <c r="U278" s="1" t="s">
        <v>43</v>
      </c>
      <c r="V278" s="27" t="b">
        <f t="shared" si="47"/>
        <v>1</v>
      </c>
      <c r="W278" s="27" t="b">
        <f t="shared" si="48"/>
        <v>1</v>
      </c>
      <c r="X278" s="28" t="str">
        <f t="shared" si="49"/>
        <v>kuali.resultComponent.grade.letter kuali.resultComponent.grade.passFail</v>
      </c>
      <c r="AA278" s="1" t="s">
        <v>888</v>
      </c>
      <c r="AB278" s="1" t="s">
        <v>889</v>
      </c>
      <c r="AC278" s="3">
        <v>20071120</v>
      </c>
      <c r="AD278" s="1" t="s">
        <v>46</v>
      </c>
      <c r="AF278" s="1" t="s">
        <v>47</v>
      </c>
      <c r="AI278" s="1" t="s">
        <v>48</v>
      </c>
      <c r="AJ278" s="1" t="s">
        <v>48</v>
      </c>
      <c r="AN278" s="3">
        <v>1</v>
      </c>
      <c r="AO278" s="3">
        <v>0</v>
      </c>
      <c r="AP278" s="3">
        <v>0</v>
      </c>
      <c r="AQ278" s="3">
        <v>0</v>
      </c>
      <c r="AR278" s="3">
        <v>0</v>
      </c>
      <c r="AS278" s="3">
        <v>0</v>
      </c>
      <c r="AU278" s="3">
        <v>20071120</v>
      </c>
      <c r="AV278" s="3">
        <v>0</v>
      </c>
      <c r="BA278" s="1" t="s">
        <v>735</v>
      </c>
      <c r="BB278" s="14" t="s">
        <v>735</v>
      </c>
      <c r="BC278" s="17">
        <f>VLOOKUP(SUBSTITUTE(BB278," ",""),Organizations!$1:$1048576,2,0)</f>
        <v>53</v>
      </c>
      <c r="BD278" s="1" t="s">
        <v>51</v>
      </c>
      <c r="BG278" t="s">
        <v>1810</v>
      </c>
    </row>
    <row r="279" spans="1:59" ht="24">
      <c r="A279" s="1" t="s">
        <v>890</v>
      </c>
      <c r="B279" s="1" t="s">
        <v>2206</v>
      </c>
      <c r="C279" s="1" t="s">
        <v>2160</v>
      </c>
      <c r="D279" s="1" t="s">
        <v>2034</v>
      </c>
      <c r="E279" s="3">
        <v>199201</v>
      </c>
      <c r="F279" s="3" t="str">
        <f t="shared" si="40"/>
        <v>SP</v>
      </c>
      <c r="G279" s="3" t="str">
        <f t="shared" si="41"/>
        <v>1991-1992</v>
      </c>
      <c r="H279" s="3" t="str">
        <f t="shared" si="42"/>
        <v>kuali.atp.SP1991-1992</v>
      </c>
      <c r="I279" s="3">
        <v>20040326</v>
      </c>
      <c r="J279" s="1" t="str">
        <f t="shared" si="43"/>
        <v/>
      </c>
      <c r="K279" s="3">
        <v>199808</v>
      </c>
      <c r="L279" s="3" t="str">
        <f t="shared" si="44"/>
        <v>FA</v>
      </c>
      <c r="M279" s="3" t="str">
        <f t="shared" si="45"/>
        <v>1998-1999</v>
      </c>
      <c r="N279" s="3" t="str">
        <f t="shared" si="46"/>
        <v>kuali.atp.FA1998-1999</v>
      </c>
      <c r="O279" s="3">
        <v>198305</v>
      </c>
      <c r="P279" s="3">
        <v>19730501</v>
      </c>
      <c r="Q279" s="3">
        <v>20040226</v>
      </c>
      <c r="R279" s="3">
        <v>19910911</v>
      </c>
      <c r="S279" s="2">
        <v>3</v>
      </c>
      <c r="T279" s="2">
        <v>6</v>
      </c>
      <c r="U279" s="1" t="s">
        <v>246</v>
      </c>
      <c r="V279" s="27" t="str">
        <f t="shared" si="47"/>
        <v/>
      </c>
      <c r="W279" s="27" t="b">
        <f t="shared" si="48"/>
        <v>1</v>
      </c>
      <c r="X279" s="28" t="str">
        <f t="shared" si="49"/>
        <v>kuali.resultComponent.grade.letter kuali.resultComponent.grade.passFail</v>
      </c>
      <c r="AA279" s="1" t="s">
        <v>507</v>
      </c>
      <c r="AB279" s="1" t="s">
        <v>508</v>
      </c>
      <c r="AD279" s="1" t="s">
        <v>70</v>
      </c>
      <c r="AF279" s="1" t="s">
        <v>70</v>
      </c>
      <c r="AI279" s="1" t="s">
        <v>48</v>
      </c>
      <c r="AJ279" s="1" t="s">
        <v>48</v>
      </c>
      <c r="AN279" s="3">
        <v>1</v>
      </c>
      <c r="AO279" s="3">
        <v>0</v>
      </c>
      <c r="AP279" s="3">
        <v>0</v>
      </c>
      <c r="AQ279" s="3">
        <v>0</v>
      </c>
      <c r="AR279" s="3">
        <v>0</v>
      </c>
      <c r="AS279" s="3">
        <v>0</v>
      </c>
      <c r="AU279" s="3">
        <v>20020214</v>
      </c>
      <c r="AV279" s="3">
        <v>0</v>
      </c>
      <c r="BA279" s="1" t="s">
        <v>735</v>
      </c>
      <c r="BB279" s="14" t="s">
        <v>735</v>
      </c>
      <c r="BC279" s="17">
        <f>VLOOKUP(SUBSTITUTE(BB279," ",""),Organizations!$1:$1048576,2,0)</f>
        <v>53</v>
      </c>
      <c r="BD279" s="1" t="s">
        <v>51</v>
      </c>
      <c r="BG279" t="s">
        <v>1571</v>
      </c>
    </row>
    <row r="280" spans="1:59" ht="24">
      <c r="A280" s="1" t="s">
        <v>891</v>
      </c>
      <c r="B280" s="1" t="s">
        <v>2206</v>
      </c>
      <c r="C280" s="1" t="s">
        <v>2232</v>
      </c>
      <c r="D280" s="1" t="s">
        <v>2034</v>
      </c>
      <c r="E280" s="3">
        <v>197305</v>
      </c>
      <c r="F280" s="3" t="str">
        <f t="shared" si="40"/>
        <v>SU</v>
      </c>
      <c r="G280" s="3" t="str">
        <f t="shared" si="41"/>
        <v>1990-1991</v>
      </c>
      <c r="H280" s="3" t="str">
        <f t="shared" si="42"/>
        <v>kuali.atp.SU1990-1991</v>
      </c>
      <c r="I280" s="3">
        <v>19831027</v>
      </c>
      <c r="J280" s="1" t="str">
        <f t="shared" si="43"/>
        <v/>
      </c>
      <c r="K280" s="3">
        <v>199108</v>
      </c>
      <c r="L280" s="3" t="str">
        <f t="shared" si="44"/>
        <v>FA</v>
      </c>
      <c r="M280" s="3" t="str">
        <f t="shared" si="45"/>
        <v>1991-1992</v>
      </c>
      <c r="N280" s="3" t="str">
        <f t="shared" si="46"/>
        <v>kuali.atp.FA1991-1992</v>
      </c>
      <c r="O280" s="3">
        <v>198305</v>
      </c>
      <c r="P280" s="3">
        <v>19730501</v>
      </c>
      <c r="Q280" s="3">
        <v>19910911</v>
      </c>
      <c r="R280" s="3">
        <v>19010101</v>
      </c>
      <c r="S280" s="2">
        <v>1</v>
      </c>
      <c r="T280" s="2">
        <v>3</v>
      </c>
      <c r="U280" s="1" t="s">
        <v>43</v>
      </c>
      <c r="V280" s="27" t="b">
        <f t="shared" si="47"/>
        <v>1</v>
      </c>
      <c r="W280" s="27" t="b">
        <f t="shared" si="48"/>
        <v>1</v>
      </c>
      <c r="X280" s="28" t="str">
        <f t="shared" si="49"/>
        <v>kuali.resultComponent.grade.letter kuali.resultComponent.grade.passFail</v>
      </c>
      <c r="AA280" s="1" t="s">
        <v>892</v>
      </c>
      <c r="AB280" s="1" t="s">
        <v>893</v>
      </c>
      <c r="AD280" s="1" t="s">
        <v>70</v>
      </c>
      <c r="AF280" s="1" t="s">
        <v>70</v>
      </c>
      <c r="AI280" s="1" t="s">
        <v>48</v>
      </c>
      <c r="AJ280" s="1" t="s">
        <v>48</v>
      </c>
      <c r="AN280" s="3">
        <v>1</v>
      </c>
      <c r="AO280" s="3">
        <v>0</v>
      </c>
      <c r="AP280" s="3">
        <v>0</v>
      </c>
      <c r="AQ280" s="3">
        <v>0</v>
      </c>
      <c r="AR280" s="3">
        <v>0</v>
      </c>
      <c r="AS280" s="3">
        <v>0</v>
      </c>
      <c r="AV280" s="3">
        <v>0</v>
      </c>
      <c r="BA280" s="1" t="s">
        <v>735</v>
      </c>
      <c r="BB280" s="14" t="s">
        <v>735</v>
      </c>
      <c r="BC280" s="17">
        <f>VLOOKUP(SUBSTITUTE(BB280," ",""),Organizations!$1:$1048576,2,0)</f>
        <v>53</v>
      </c>
      <c r="BD280" s="1" t="s">
        <v>51</v>
      </c>
      <c r="BG280" t="s">
        <v>1571</v>
      </c>
    </row>
    <row r="281" spans="1:59" ht="24">
      <c r="A281" s="1" t="s">
        <v>894</v>
      </c>
      <c r="B281" s="1" t="s">
        <v>2206</v>
      </c>
      <c r="C281" s="1" t="s">
        <v>2233</v>
      </c>
      <c r="D281" s="1" t="s">
        <v>2034</v>
      </c>
      <c r="E281" s="3">
        <v>200008</v>
      </c>
      <c r="F281" s="3" t="str">
        <f t="shared" si="40"/>
        <v>FA</v>
      </c>
      <c r="G281" s="3" t="str">
        <f t="shared" si="41"/>
        <v>2000-2001</v>
      </c>
      <c r="H281" s="3" t="str">
        <f t="shared" si="42"/>
        <v>kuali.atp.FA2000-2001</v>
      </c>
      <c r="I281" s="3">
        <v>20000212</v>
      </c>
      <c r="J281" s="1" t="str">
        <f t="shared" si="43"/>
        <v/>
      </c>
      <c r="L281" s="3" t="str">
        <f t="shared" si="44"/>
        <v/>
      </c>
      <c r="M281" s="3" t="str">
        <f t="shared" si="45"/>
        <v/>
      </c>
      <c r="N281" s="3" t="str">
        <f t="shared" si="46"/>
        <v/>
      </c>
      <c r="O281" s="3">
        <v>200908</v>
      </c>
      <c r="P281" s="3">
        <v>20000211</v>
      </c>
      <c r="S281" s="2">
        <v>3</v>
      </c>
      <c r="T281" s="2">
        <v>3</v>
      </c>
      <c r="U281" s="1" t="s">
        <v>43</v>
      </c>
      <c r="V281" s="27" t="b">
        <f t="shared" si="47"/>
        <v>1</v>
      </c>
      <c r="W281" s="27" t="b">
        <f t="shared" si="48"/>
        <v>1</v>
      </c>
      <c r="X281" s="28" t="str">
        <f t="shared" si="49"/>
        <v>kuali.resultComponent.grade.letter kuali.resultComponent.grade.passFail</v>
      </c>
      <c r="Z281" s="3">
        <v>20000212</v>
      </c>
      <c r="AA281" s="1" t="s">
        <v>895</v>
      </c>
      <c r="AB281" s="1" t="s">
        <v>896</v>
      </c>
      <c r="AC281" s="3">
        <v>20000212</v>
      </c>
      <c r="AD281" s="1" t="s">
        <v>46</v>
      </c>
      <c r="AF281" s="1" t="s">
        <v>47</v>
      </c>
      <c r="AI281" s="1" t="s">
        <v>48</v>
      </c>
      <c r="AJ281" s="1" t="s">
        <v>48</v>
      </c>
      <c r="AN281" s="3">
        <v>1</v>
      </c>
      <c r="AP281" s="3">
        <v>0</v>
      </c>
      <c r="AQ281" s="3">
        <v>0</v>
      </c>
      <c r="AR281" s="3">
        <v>0</v>
      </c>
      <c r="AS281" s="3">
        <v>0</v>
      </c>
      <c r="AU281" s="3">
        <v>20050330</v>
      </c>
      <c r="AV281" s="3">
        <v>0</v>
      </c>
      <c r="AX281" s="3">
        <v>20000212</v>
      </c>
      <c r="AZ281" s="3">
        <v>20000212</v>
      </c>
      <c r="BA281" s="1" t="s">
        <v>735</v>
      </c>
      <c r="BB281" s="14" t="s">
        <v>735</v>
      </c>
      <c r="BC281" s="17">
        <f>VLOOKUP(SUBSTITUTE(BB281," ",""),Organizations!$1:$1048576,2,0)</f>
        <v>53</v>
      </c>
      <c r="BD281" s="1" t="s">
        <v>51</v>
      </c>
      <c r="BG281" t="s">
        <v>1811</v>
      </c>
    </row>
    <row r="282" spans="1:59" ht="24">
      <c r="A282" s="1" t="s">
        <v>897</v>
      </c>
      <c r="B282" s="1" t="s">
        <v>2206</v>
      </c>
      <c r="C282" s="1" t="s">
        <v>2234</v>
      </c>
      <c r="D282" s="1" t="s">
        <v>2034</v>
      </c>
      <c r="E282" s="3">
        <v>200008</v>
      </c>
      <c r="F282" s="3" t="str">
        <f t="shared" si="40"/>
        <v>FA</v>
      </c>
      <c r="G282" s="3" t="str">
        <f t="shared" si="41"/>
        <v>2000-2001</v>
      </c>
      <c r="H282" s="3" t="str">
        <f t="shared" si="42"/>
        <v>kuali.atp.FA2000-2001</v>
      </c>
      <c r="I282" s="3">
        <v>20010312</v>
      </c>
      <c r="J282" s="1" t="str">
        <f t="shared" si="43"/>
        <v/>
      </c>
      <c r="L282" s="3" t="str">
        <f t="shared" si="44"/>
        <v/>
      </c>
      <c r="M282" s="3" t="str">
        <f t="shared" si="45"/>
        <v/>
      </c>
      <c r="N282" s="3" t="str">
        <f t="shared" si="46"/>
        <v/>
      </c>
      <c r="O282" s="3">
        <v>200908</v>
      </c>
      <c r="P282" s="3">
        <v>20000211</v>
      </c>
      <c r="S282" s="2">
        <v>3</v>
      </c>
      <c r="T282" s="2">
        <v>3</v>
      </c>
      <c r="U282" s="1" t="s">
        <v>43</v>
      </c>
      <c r="V282" s="27" t="b">
        <f t="shared" si="47"/>
        <v>1</v>
      </c>
      <c r="W282" s="27" t="b">
        <f t="shared" si="48"/>
        <v>1</v>
      </c>
      <c r="X282" s="28" t="str">
        <f t="shared" si="49"/>
        <v>kuali.resultComponent.grade.letter kuali.resultComponent.grade.passFail</v>
      </c>
      <c r="Z282" s="3">
        <v>20000212</v>
      </c>
      <c r="AA282" s="1" t="s">
        <v>898</v>
      </c>
      <c r="AB282" s="1" t="s">
        <v>899</v>
      </c>
      <c r="AC282" s="3">
        <v>20010312</v>
      </c>
      <c r="AD282" s="1" t="s">
        <v>46</v>
      </c>
      <c r="AF282" s="1" t="s">
        <v>47</v>
      </c>
      <c r="AI282" s="1" t="s">
        <v>48</v>
      </c>
      <c r="AJ282" s="1" t="s">
        <v>48</v>
      </c>
      <c r="AN282" s="3">
        <v>1</v>
      </c>
      <c r="AP282" s="3">
        <v>0</v>
      </c>
      <c r="AQ282" s="3">
        <v>0</v>
      </c>
      <c r="AR282" s="3">
        <v>0</v>
      </c>
      <c r="AS282" s="3">
        <v>0</v>
      </c>
      <c r="AU282" s="3">
        <v>20050330</v>
      </c>
      <c r="AV282" s="3">
        <v>0</v>
      </c>
      <c r="AX282" s="3">
        <v>20000212</v>
      </c>
      <c r="AZ282" s="3">
        <v>20000212</v>
      </c>
      <c r="BA282" s="1" t="s">
        <v>735</v>
      </c>
      <c r="BB282" s="14" t="s">
        <v>735</v>
      </c>
      <c r="BC282" s="17">
        <f>VLOOKUP(SUBSTITUTE(BB282," ",""),Organizations!$1:$1048576,2,0)</f>
        <v>53</v>
      </c>
      <c r="BD282" s="1" t="s">
        <v>51</v>
      </c>
      <c r="BG282" t="s">
        <v>1812</v>
      </c>
    </row>
    <row r="283" spans="1:59" ht="24">
      <c r="A283" s="1" t="s">
        <v>900</v>
      </c>
      <c r="B283" s="1" t="s">
        <v>2206</v>
      </c>
      <c r="C283" s="1" t="s">
        <v>2107</v>
      </c>
      <c r="D283" s="1" t="s">
        <v>2034</v>
      </c>
      <c r="E283" s="3">
        <v>200008</v>
      </c>
      <c r="F283" s="3" t="str">
        <f t="shared" si="40"/>
        <v>FA</v>
      </c>
      <c r="G283" s="3" t="str">
        <f t="shared" si="41"/>
        <v>2000-2001</v>
      </c>
      <c r="H283" s="3" t="str">
        <f t="shared" si="42"/>
        <v>kuali.atp.FA2000-2001</v>
      </c>
      <c r="I283" s="3">
        <v>20000212</v>
      </c>
      <c r="J283" s="1" t="str">
        <f t="shared" si="43"/>
        <v/>
      </c>
      <c r="L283" s="3" t="str">
        <f t="shared" si="44"/>
        <v/>
      </c>
      <c r="M283" s="3" t="str">
        <f t="shared" si="45"/>
        <v/>
      </c>
      <c r="N283" s="3" t="str">
        <f t="shared" si="46"/>
        <v/>
      </c>
      <c r="O283" s="3">
        <v>200908</v>
      </c>
      <c r="P283" s="3">
        <v>19790101</v>
      </c>
      <c r="R283" s="3">
        <v>20000211</v>
      </c>
      <c r="S283" s="2">
        <v>3</v>
      </c>
      <c r="T283" s="2">
        <v>3</v>
      </c>
      <c r="U283" s="1" t="s">
        <v>43</v>
      </c>
      <c r="V283" s="27" t="b">
        <f t="shared" si="47"/>
        <v>1</v>
      </c>
      <c r="W283" s="27" t="b">
        <f t="shared" si="48"/>
        <v>1</v>
      </c>
      <c r="X283" s="28" t="str">
        <f t="shared" si="49"/>
        <v>kuali.resultComponent.grade.letter kuali.resultComponent.grade.passFail</v>
      </c>
      <c r="AA283" s="1" t="s">
        <v>786</v>
      </c>
      <c r="AB283" s="1" t="s">
        <v>901</v>
      </c>
      <c r="AC283" s="3">
        <v>20000212</v>
      </c>
      <c r="AD283" s="1" t="s">
        <v>46</v>
      </c>
      <c r="AF283" s="1" t="s">
        <v>47</v>
      </c>
      <c r="AI283" s="1" t="s">
        <v>48</v>
      </c>
      <c r="AJ283" s="1" t="s">
        <v>48</v>
      </c>
      <c r="AM283" s="1" t="s">
        <v>66</v>
      </c>
      <c r="AN283" s="3">
        <v>1</v>
      </c>
      <c r="AO283" s="3">
        <v>0</v>
      </c>
      <c r="AP283" s="3">
        <v>0</v>
      </c>
      <c r="AQ283" s="3">
        <v>0</v>
      </c>
      <c r="AR283" s="3">
        <v>0</v>
      </c>
      <c r="AS283" s="3">
        <v>0</v>
      </c>
      <c r="AU283" s="3">
        <v>20060331</v>
      </c>
      <c r="AV283" s="3">
        <v>99</v>
      </c>
      <c r="BA283" s="1" t="s">
        <v>735</v>
      </c>
      <c r="BB283" s="14" t="s">
        <v>735</v>
      </c>
      <c r="BC283" s="17">
        <f>VLOOKUP(SUBSTITUTE(BB283," ",""),Organizations!$1:$1048576,2,0)</f>
        <v>53</v>
      </c>
      <c r="BD283" s="1" t="s">
        <v>51</v>
      </c>
      <c r="BG283" t="s">
        <v>1782</v>
      </c>
    </row>
    <row r="284" spans="1:59" ht="24">
      <c r="A284" s="1" t="s">
        <v>902</v>
      </c>
      <c r="B284" s="1" t="s">
        <v>2206</v>
      </c>
      <c r="C284" s="1" t="s">
        <v>2108</v>
      </c>
      <c r="D284" s="1" t="s">
        <v>2034</v>
      </c>
      <c r="E284" s="3">
        <v>198001</v>
      </c>
      <c r="F284" s="3" t="str">
        <f t="shared" si="40"/>
        <v>SP</v>
      </c>
      <c r="G284" s="3" t="str">
        <f t="shared" si="41"/>
        <v>1990-1991</v>
      </c>
      <c r="H284" s="3" t="str">
        <f t="shared" si="42"/>
        <v>kuali.atp.SP1990-1991</v>
      </c>
      <c r="I284" s="3">
        <v>20010312</v>
      </c>
      <c r="J284" s="1" t="str">
        <f t="shared" si="43"/>
        <v/>
      </c>
      <c r="K284" s="3">
        <v>200105</v>
      </c>
      <c r="L284" s="3" t="str">
        <f t="shared" si="44"/>
        <v>SU</v>
      </c>
      <c r="M284" s="3" t="str">
        <f t="shared" si="45"/>
        <v>2000-2001</v>
      </c>
      <c r="N284" s="3" t="str">
        <f t="shared" si="46"/>
        <v>kuali.atp.SU2000-2001</v>
      </c>
      <c r="O284" s="3">
        <v>200101</v>
      </c>
      <c r="P284" s="3">
        <v>19790101</v>
      </c>
      <c r="Q284" s="3">
        <v>20010312</v>
      </c>
      <c r="R284" s="3">
        <v>20010101</v>
      </c>
      <c r="S284" s="2">
        <v>3</v>
      </c>
      <c r="T284" s="2">
        <v>3</v>
      </c>
      <c r="U284" s="1" t="s">
        <v>43</v>
      </c>
      <c r="V284" s="27" t="b">
        <f t="shared" si="47"/>
        <v>1</v>
      </c>
      <c r="W284" s="27" t="b">
        <f t="shared" si="48"/>
        <v>1</v>
      </c>
      <c r="X284" s="28" t="str">
        <f t="shared" si="49"/>
        <v>kuali.resultComponent.grade.letter kuali.resultComponent.grade.passFail</v>
      </c>
      <c r="AA284" s="1" t="s">
        <v>898</v>
      </c>
      <c r="AB284" s="1" t="s">
        <v>899</v>
      </c>
      <c r="AD284" s="1" t="s">
        <v>46</v>
      </c>
      <c r="AF284" s="1" t="s">
        <v>47</v>
      </c>
      <c r="AI284" s="1" t="s">
        <v>48</v>
      </c>
      <c r="AJ284" s="1" t="s">
        <v>48</v>
      </c>
      <c r="AM284" s="1" t="s">
        <v>66</v>
      </c>
      <c r="AN284" s="3">
        <v>1</v>
      </c>
      <c r="AO284" s="3">
        <v>0</v>
      </c>
      <c r="AP284" s="3">
        <v>0</v>
      </c>
      <c r="AQ284" s="3">
        <v>0</v>
      </c>
      <c r="AR284" s="3">
        <v>0</v>
      </c>
      <c r="AS284" s="3">
        <v>0</v>
      </c>
      <c r="AU284" s="3">
        <v>19890620</v>
      </c>
      <c r="AV284" s="3">
        <v>99</v>
      </c>
      <c r="BA284" s="1" t="s">
        <v>735</v>
      </c>
      <c r="BB284" s="14" t="s">
        <v>735</v>
      </c>
      <c r="BC284" s="17">
        <f>VLOOKUP(SUBSTITUTE(BB284," ",""),Organizations!$1:$1048576,2,0)</f>
        <v>53</v>
      </c>
      <c r="BD284" s="1" t="s">
        <v>51</v>
      </c>
      <c r="BG284" t="s">
        <v>1813</v>
      </c>
    </row>
    <row r="285" spans="1:59" ht="24">
      <c r="A285" s="1" t="s">
        <v>903</v>
      </c>
      <c r="B285" s="1" t="s">
        <v>2206</v>
      </c>
      <c r="C285" s="1" t="s">
        <v>2162</v>
      </c>
      <c r="D285" s="1" t="s">
        <v>2034</v>
      </c>
      <c r="E285" s="3">
        <v>198001</v>
      </c>
      <c r="F285" s="3" t="str">
        <f t="shared" si="40"/>
        <v>SP</v>
      </c>
      <c r="G285" s="3" t="str">
        <f t="shared" si="41"/>
        <v>1990-1991</v>
      </c>
      <c r="H285" s="3" t="str">
        <f t="shared" si="42"/>
        <v>kuali.atp.SP1990-1991</v>
      </c>
      <c r="I285" s="3">
        <v>19831027</v>
      </c>
      <c r="J285" s="1" t="str">
        <f t="shared" si="43"/>
        <v/>
      </c>
      <c r="K285" s="3">
        <v>198305</v>
      </c>
      <c r="L285" s="3" t="str">
        <f t="shared" si="44"/>
        <v>SU</v>
      </c>
      <c r="M285" s="3" t="str">
        <f t="shared" si="45"/>
        <v>1990-1991</v>
      </c>
      <c r="N285" s="3" t="str">
        <f t="shared" si="46"/>
        <v>kuali.atp.SU1990-1991</v>
      </c>
      <c r="O285" s="3">
        <v>198305</v>
      </c>
      <c r="P285" s="3">
        <v>19730101</v>
      </c>
      <c r="Q285" s="3">
        <v>19830201</v>
      </c>
      <c r="R285" s="3">
        <v>19010101</v>
      </c>
      <c r="S285" s="2">
        <v>3</v>
      </c>
      <c r="T285" s="2">
        <v>3</v>
      </c>
      <c r="U285" s="1" t="s">
        <v>43</v>
      </c>
      <c r="V285" s="27" t="b">
        <f t="shared" si="47"/>
        <v>1</v>
      </c>
      <c r="W285" s="27" t="b">
        <f t="shared" si="48"/>
        <v>1</v>
      </c>
      <c r="X285" s="28" t="str">
        <f t="shared" si="49"/>
        <v>kuali.resultComponent.grade.letter kuali.resultComponent.grade.passFail</v>
      </c>
      <c r="AA285" s="1" t="s">
        <v>904</v>
      </c>
      <c r="AB285" s="1" t="s">
        <v>905</v>
      </c>
      <c r="AD285" s="1" t="s">
        <v>115</v>
      </c>
      <c r="AF285" s="1" t="s">
        <v>47</v>
      </c>
      <c r="AI285" s="1" t="s">
        <v>48</v>
      </c>
      <c r="AJ285" s="1" t="s">
        <v>48</v>
      </c>
      <c r="AN285" s="3">
        <v>1</v>
      </c>
      <c r="AO285" s="3">
        <v>0</v>
      </c>
      <c r="AP285" s="3">
        <v>0</v>
      </c>
      <c r="AQ285" s="3">
        <v>0</v>
      </c>
      <c r="AR285" s="3">
        <v>0</v>
      </c>
      <c r="AS285" s="3">
        <v>0</v>
      </c>
      <c r="AV285" s="3">
        <v>0</v>
      </c>
      <c r="BA285" s="1" t="s">
        <v>735</v>
      </c>
      <c r="BB285" s="14" t="s">
        <v>735</v>
      </c>
      <c r="BC285" s="17">
        <f>VLOOKUP(SUBSTITUTE(BB285," ",""),Organizations!$1:$1048576,2,0)</f>
        <v>53</v>
      </c>
      <c r="BD285" s="1" t="s">
        <v>51</v>
      </c>
      <c r="BG285" t="s">
        <v>1814</v>
      </c>
    </row>
    <row r="286" spans="1:59" ht="24">
      <c r="A286" s="1" t="s">
        <v>906</v>
      </c>
      <c r="B286" s="1" t="s">
        <v>2206</v>
      </c>
      <c r="C286" s="1" t="s">
        <v>2050</v>
      </c>
      <c r="D286" s="1" t="s">
        <v>2034</v>
      </c>
      <c r="E286" s="3">
        <v>198001</v>
      </c>
      <c r="F286" s="3" t="str">
        <f t="shared" si="40"/>
        <v>SP</v>
      </c>
      <c r="G286" s="3" t="str">
        <f t="shared" si="41"/>
        <v>1990-1991</v>
      </c>
      <c r="H286" s="3" t="str">
        <f t="shared" si="42"/>
        <v>kuali.atp.SP1990-1991</v>
      </c>
      <c r="I286" s="3">
        <v>19831027</v>
      </c>
      <c r="J286" s="1" t="str">
        <f t="shared" si="43"/>
        <v/>
      </c>
      <c r="K286" s="3">
        <v>198305</v>
      </c>
      <c r="L286" s="3" t="str">
        <f t="shared" si="44"/>
        <v>SU</v>
      </c>
      <c r="M286" s="3" t="str">
        <f t="shared" si="45"/>
        <v>1990-1991</v>
      </c>
      <c r="N286" s="3" t="str">
        <f t="shared" si="46"/>
        <v>kuali.atp.SU1990-1991</v>
      </c>
      <c r="O286" s="3">
        <v>198105</v>
      </c>
      <c r="P286" s="3">
        <v>19730101</v>
      </c>
      <c r="Q286" s="3">
        <v>19830201</v>
      </c>
      <c r="R286" s="3">
        <v>19010101</v>
      </c>
      <c r="S286" s="2">
        <v>3</v>
      </c>
      <c r="T286" s="2">
        <v>3</v>
      </c>
      <c r="U286" s="1" t="s">
        <v>43</v>
      </c>
      <c r="V286" s="27" t="b">
        <f t="shared" si="47"/>
        <v>1</v>
      </c>
      <c r="W286" s="27" t="b">
        <f t="shared" si="48"/>
        <v>1</v>
      </c>
      <c r="X286" s="28" t="str">
        <f t="shared" si="49"/>
        <v>kuali.resultComponent.grade.letter kuali.resultComponent.grade.passFail</v>
      </c>
      <c r="AA286" s="1" t="s">
        <v>907</v>
      </c>
      <c r="AB286" s="1" t="s">
        <v>908</v>
      </c>
      <c r="AD286" s="1" t="s">
        <v>115</v>
      </c>
      <c r="AF286" s="1" t="s">
        <v>47</v>
      </c>
      <c r="AI286" s="1" t="s">
        <v>48</v>
      </c>
      <c r="AJ286" s="1" t="s">
        <v>48</v>
      </c>
      <c r="AN286" s="3">
        <v>1</v>
      </c>
      <c r="AO286" s="3">
        <v>0</v>
      </c>
      <c r="AP286" s="3">
        <v>0</v>
      </c>
      <c r="AQ286" s="3">
        <v>0</v>
      </c>
      <c r="AR286" s="3">
        <v>0</v>
      </c>
      <c r="AS286" s="3">
        <v>0</v>
      </c>
      <c r="AV286" s="3">
        <v>0</v>
      </c>
      <c r="BA286" s="1" t="s">
        <v>735</v>
      </c>
      <c r="BB286" s="14" t="s">
        <v>735</v>
      </c>
      <c r="BC286" s="17">
        <f>VLOOKUP(SUBSTITUTE(BB286," ",""),Organizations!$1:$1048576,2,0)</f>
        <v>53</v>
      </c>
      <c r="BD286" s="1" t="s">
        <v>51</v>
      </c>
      <c r="BG286" t="s">
        <v>1815</v>
      </c>
    </row>
    <row r="287" spans="1:59" ht="24">
      <c r="A287" s="1" t="s">
        <v>909</v>
      </c>
      <c r="B287" s="1" t="s">
        <v>2206</v>
      </c>
      <c r="C287" s="1" t="s">
        <v>2235</v>
      </c>
      <c r="D287" s="1" t="s">
        <v>2034</v>
      </c>
      <c r="E287" s="3">
        <v>198001</v>
      </c>
      <c r="F287" s="3" t="str">
        <f t="shared" si="40"/>
        <v>SP</v>
      </c>
      <c r="G287" s="3" t="str">
        <f t="shared" si="41"/>
        <v>1990-1991</v>
      </c>
      <c r="H287" s="3" t="str">
        <f t="shared" si="42"/>
        <v>kuali.atp.SP1990-1991</v>
      </c>
      <c r="I287" s="3">
        <v>19831027</v>
      </c>
      <c r="J287" s="1" t="str">
        <f t="shared" si="43"/>
        <v/>
      </c>
      <c r="K287" s="3">
        <v>198305</v>
      </c>
      <c r="L287" s="3" t="str">
        <f t="shared" si="44"/>
        <v>SU</v>
      </c>
      <c r="M287" s="3" t="str">
        <f t="shared" si="45"/>
        <v>1990-1991</v>
      </c>
      <c r="N287" s="3" t="str">
        <f t="shared" si="46"/>
        <v>kuali.atp.SU1990-1991</v>
      </c>
      <c r="O287" s="3">
        <v>198208</v>
      </c>
      <c r="P287" s="3">
        <v>19720101</v>
      </c>
      <c r="Q287" s="3">
        <v>19830201</v>
      </c>
      <c r="R287" s="3">
        <v>19010101</v>
      </c>
      <c r="S287" s="2">
        <v>3</v>
      </c>
      <c r="T287" s="2">
        <v>3</v>
      </c>
      <c r="U287" s="1" t="s">
        <v>43</v>
      </c>
      <c r="V287" s="27" t="b">
        <f t="shared" si="47"/>
        <v>1</v>
      </c>
      <c r="W287" s="27" t="b">
        <f t="shared" si="48"/>
        <v>1</v>
      </c>
      <c r="X287" s="28" t="str">
        <f t="shared" si="49"/>
        <v>kuali.resultComponent.grade.letter kuali.resultComponent.grade.passFail</v>
      </c>
      <c r="AA287" s="1" t="s">
        <v>910</v>
      </c>
      <c r="AB287" s="1" t="s">
        <v>911</v>
      </c>
      <c r="AD287" s="1" t="s">
        <v>115</v>
      </c>
      <c r="AF287" s="1" t="s">
        <v>47</v>
      </c>
      <c r="AI287" s="1" t="s">
        <v>48</v>
      </c>
      <c r="AJ287" s="1" t="s">
        <v>48</v>
      </c>
      <c r="AN287" s="3">
        <v>1</v>
      </c>
      <c r="AO287" s="3">
        <v>0</v>
      </c>
      <c r="AP287" s="3">
        <v>0</v>
      </c>
      <c r="AQ287" s="3">
        <v>0</v>
      </c>
      <c r="AR287" s="3">
        <v>0</v>
      </c>
      <c r="AS287" s="3">
        <v>0</v>
      </c>
      <c r="AV287" s="3">
        <v>0</v>
      </c>
      <c r="BA287" s="1" t="s">
        <v>735</v>
      </c>
      <c r="BB287" s="14" t="s">
        <v>735</v>
      </c>
      <c r="BC287" s="17">
        <f>VLOOKUP(SUBSTITUTE(BB287," ",""),Organizations!$1:$1048576,2,0)</f>
        <v>53</v>
      </c>
      <c r="BD287" s="1" t="s">
        <v>51</v>
      </c>
      <c r="BG287" t="s">
        <v>1816</v>
      </c>
    </row>
    <row r="288" spans="1:59" ht="24">
      <c r="A288" s="1" t="s">
        <v>912</v>
      </c>
      <c r="B288" s="1" t="s">
        <v>2206</v>
      </c>
      <c r="C288" s="1" t="s">
        <v>2236</v>
      </c>
      <c r="D288" s="1" t="s">
        <v>2034</v>
      </c>
      <c r="E288" s="3">
        <v>198001</v>
      </c>
      <c r="F288" s="3" t="str">
        <f t="shared" si="40"/>
        <v>SP</v>
      </c>
      <c r="G288" s="3" t="str">
        <f t="shared" si="41"/>
        <v>1990-1991</v>
      </c>
      <c r="H288" s="3" t="str">
        <f t="shared" si="42"/>
        <v>kuali.atp.SP1990-1991</v>
      </c>
      <c r="I288" s="3">
        <v>19831027</v>
      </c>
      <c r="J288" s="1" t="str">
        <f t="shared" si="43"/>
        <v/>
      </c>
      <c r="K288" s="3">
        <v>198305</v>
      </c>
      <c r="L288" s="3" t="str">
        <f t="shared" si="44"/>
        <v>SU</v>
      </c>
      <c r="M288" s="3" t="str">
        <f t="shared" si="45"/>
        <v>1990-1991</v>
      </c>
      <c r="N288" s="3" t="str">
        <f t="shared" si="46"/>
        <v>kuali.atp.SU1990-1991</v>
      </c>
      <c r="O288" s="3">
        <v>198301</v>
      </c>
      <c r="P288" s="3">
        <v>19720101</v>
      </c>
      <c r="Q288" s="3">
        <v>19830201</v>
      </c>
      <c r="R288" s="3">
        <v>19010101</v>
      </c>
      <c r="S288" s="2">
        <v>3</v>
      </c>
      <c r="T288" s="2">
        <v>3</v>
      </c>
      <c r="U288" s="1" t="s">
        <v>43</v>
      </c>
      <c r="V288" s="27" t="b">
        <f t="shared" si="47"/>
        <v>1</v>
      </c>
      <c r="W288" s="27" t="b">
        <f t="shared" si="48"/>
        <v>1</v>
      </c>
      <c r="X288" s="28" t="str">
        <f t="shared" si="49"/>
        <v>kuali.resultComponent.grade.letter kuali.resultComponent.grade.passFail</v>
      </c>
      <c r="AA288" s="1" t="s">
        <v>913</v>
      </c>
      <c r="AB288" s="1" t="s">
        <v>914</v>
      </c>
      <c r="AD288" s="1" t="s">
        <v>115</v>
      </c>
      <c r="AF288" s="1" t="s">
        <v>47</v>
      </c>
      <c r="AI288" s="1" t="s">
        <v>48</v>
      </c>
      <c r="AJ288" s="1" t="s">
        <v>48</v>
      </c>
      <c r="AN288" s="3">
        <v>1</v>
      </c>
      <c r="AO288" s="3">
        <v>0</v>
      </c>
      <c r="AP288" s="3">
        <v>0</v>
      </c>
      <c r="AQ288" s="3">
        <v>0</v>
      </c>
      <c r="AR288" s="3">
        <v>0</v>
      </c>
      <c r="AS288" s="3">
        <v>0</v>
      </c>
      <c r="AV288" s="3">
        <v>0</v>
      </c>
      <c r="BA288" s="1" t="s">
        <v>735</v>
      </c>
      <c r="BB288" s="14" t="s">
        <v>735</v>
      </c>
      <c r="BC288" s="17">
        <f>VLOOKUP(SUBSTITUTE(BB288," ",""),Organizations!$1:$1048576,2,0)</f>
        <v>53</v>
      </c>
      <c r="BD288" s="1" t="s">
        <v>51</v>
      </c>
      <c r="BG288" t="s">
        <v>1817</v>
      </c>
    </row>
    <row r="289" spans="1:59" ht="24">
      <c r="A289" s="1" t="s">
        <v>915</v>
      </c>
      <c r="B289" s="1" t="s">
        <v>2206</v>
      </c>
      <c r="C289" s="1" t="s">
        <v>2109</v>
      </c>
      <c r="D289" s="1" t="s">
        <v>2034</v>
      </c>
      <c r="E289" s="3">
        <v>200501</v>
      </c>
      <c r="F289" s="3" t="str">
        <f t="shared" si="40"/>
        <v>SP</v>
      </c>
      <c r="G289" s="3" t="str">
        <f t="shared" si="41"/>
        <v>2004-2005</v>
      </c>
      <c r="H289" s="3" t="str">
        <f t="shared" si="42"/>
        <v>kuali.atp.SP2004-2005</v>
      </c>
      <c r="I289" s="3">
        <v>20040528</v>
      </c>
      <c r="J289" s="1" t="str">
        <f t="shared" si="43"/>
        <v/>
      </c>
      <c r="L289" s="3" t="str">
        <f t="shared" si="44"/>
        <v/>
      </c>
      <c r="M289" s="3" t="str">
        <f t="shared" si="45"/>
        <v/>
      </c>
      <c r="N289" s="3" t="str">
        <f t="shared" si="46"/>
        <v/>
      </c>
      <c r="O289" s="3">
        <v>200901</v>
      </c>
      <c r="P289" s="3">
        <v>20040514</v>
      </c>
      <c r="R289" s="3">
        <v>20040514</v>
      </c>
      <c r="S289" s="2">
        <v>3</v>
      </c>
      <c r="T289" s="2">
        <v>3</v>
      </c>
      <c r="U289" s="1" t="s">
        <v>43</v>
      </c>
      <c r="V289" s="27" t="b">
        <f t="shared" si="47"/>
        <v>1</v>
      </c>
      <c r="W289" s="27" t="b">
        <f t="shared" si="48"/>
        <v>1</v>
      </c>
      <c r="X289" s="28" t="str">
        <f t="shared" si="49"/>
        <v>kuali.resultComponent.grade.letter kuali.resultComponent.grade.passFail</v>
      </c>
      <c r="AA289" s="1" t="s">
        <v>916</v>
      </c>
      <c r="AB289" s="1" t="s">
        <v>917</v>
      </c>
      <c r="AC289" s="3">
        <v>20040528</v>
      </c>
      <c r="AD289" s="1" t="s">
        <v>115</v>
      </c>
      <c r="AF289" s="1" t="s">
        <v>47</v>
      </c>
      <c r="AI289" s="1" t="s">
        <v>48</v>
      </c>
      <c r="AJ289" s="1" t="s">
        <v>48</v>
      </c>
      <c r="AN289" s="3">
        <v>1</v>
      </c>
      <c r="AO289" s="3">
        <v>0</v>
      </c>
      <c r="AP289" s="3">
        <v>0</v>
      </c>
      <c r="AQ289" s="3">
        <v>0</v>
      </c>
      <c r="AR289" s="3">
        <v>0</v>
      </c>
      <c r="AS289" s="3">
        <v>0</v>
      </c>
      <c r="AU289" s="3">
        <v>20050330</v>
      </c>
      <c r="AV289" s="3">
        <v>0</v>
      </c>
      <c r="BA289" s="1" t="s">
        <v>735</v>
      </c>
      <c r="BB289" s="14" t="s">
        <v>735</v>
      </c>
      <c r="BC289" s="17">
        <f>VLOOKUP(SUBSTITUTE(BB289," ",""),Organizations!$1:$1048576,2,0)</f>
        <v>53</v>
      </c>
      <c r="BD289" s="1" t="s">
        <v>51</v>
      </c>
      <c r="BG289" t="s">
        <v>1818</v>
      </c>
    </row>
    <row r="290" spans="1:59" ht="24">
      <c r="A290" s="1" t="s">
        <v>918</v>
      </c>
      <c r="B290" s="1" t="s">
        <v>2206</v>
      </c>
      <c r="C290" s="1" t="s">
        <v>2051</v>
      </c>
      <c r="D290" s="1" t="s">
        <v>2034</v>
      </c>
      <c r="E290" s="3">
        <v>198308</v>
      </c>
      <c r="F290" s="3" t="str">
        <f t="shared" si="40"/>
        <v>FA</v>
      </c>
      <c r="G290" s="3" t="str">
        <f t="shared" si="41"/>
        <v>1990-1991</v>
      </c>
      <c r="H290" s="3" t="str">
        <f t="shared" si="42"/>
        <v>kuali.atp.FA1990-1991</v>
      </c>
      <c r="I290" s="3">
        <v>20021003</v>
      </c>
      <c r="J290" s="1" t="str">
        <f t="shared" si="43"/>
        <v/>
      </c>
      <c r="K290" s="3">
        <v>200208</v>
      </c>
      <c r="L290" s="3" t="str">
        <f t="shared" si="44"/>
        <v>FA</v>
      </c>
      <c r="M290" s="3" t="str">
        <f t="shared" si="45"/>
        <v>2002-2003</v>
      </c>
      <c r="N290" s="3" t="str">
        <f t="shared" si="46"/>
        <v>kuali.atp.FA2002-2003</v>
      </c>
      <c r="O290" s="3">
        <v>200205</v>
      </c>
      <c r="P290" s="3">
        <v>19770101</v>
      </c>
      <c r="Q290" s="3">
        <v>20020913</v>
      </c>
      <c r="R290" s="3">
        <v>19830201</v>
      </c>
      <c r="S290" s="2">
        <v>3</v>
      </c>
      <c r="T290" s="2">
        <v>3</v>
      </c>
      <c r="U290" s="1" t="s">
        <v>43</v>
      </c>
      <c r="V290" s="27" t="b">
        <f t="shared" si="47"/>
        <v>1</v>
      </c>
      <c r="W290" s="27" t="b">
        <f t="shared" si="48"/>
        <v>1</v>
      </c>
      <c r="X290" s="28" t="str">
        <f t="shared" si="49"/>
        <v>kuali.resultComponent.grade.letter kuali.resultComponent.grade.passFail</v>
      </c>
      <c r="AA290" s="1" t="s">
        <v>919</v>
      </c>
      <c r="AB290" s="1" t="s">
        <v>920</v>
      </c>
      <c r="AD290" s="1" t="s">
        <v>115</v>
      </c>
      <c r="AF290" s="1" t="s">
        <v>47</v>
      </c>
      <c r="AI290" s="1" t="s">
        <v>48</v>
      </c>
      <c r="AJ290" s="1" t="s">
        <v>48</v>
      </c>
      <c r="AN290" s="3">
        <v>1</v>
      </c>
      <c r="AO290" s="3">
        <v>0</v>
      </c>
      <c r="AP290" s="3">
        <v>0</v>
      </c>
      <c r="AQ290" s="3">
        <v>0</v>
      </c>
      <c r="AR290" s="3">
        <v>0</v>
      </c>
      <c r="AS290" s="3">
        <v>0</v>
      </c>
      <c r="AU290" s="3">
        <v>19850104</v>
      </c>
      <c r="AV290" s="3">
        <v>0</v>
      </c>
      <c r="BA290" s="1" t="s">
        <v>735</v>
      </c>
      <c r="BB290" s="14" t="s">
        <v>735</v>
      </c>
      <c r="BC290" s="17">
        <f>VLOOKUP(SUBSTITUTE(BB290," ",""),Organizations!$1:$1048576,2,0)</f>
        <v>53</v>
      </c>
      <c r="BD290" s="1" t="s">
        <v>51</v>
      </c>
      <c r="BG290" t="s">
        <v>1819</v>
      </c>
    </row>
    <row r="291" spans="1:59" ht="24">
      <c r="A291" s="1" t="s">
        <v>921</v>
      </c>
      <c r="B291" s="1" t="s">
        <v>2206</v>
      </c>
      <c r="C291" s="1" t="s">
        <v>2110</v>
      </c>
      <c r="D291" s="1" t="s">
        <v>2034</v>
      </c>
      <c r="E291" s="3">
        <v>200301</v>
      </c>
      <c r="F291" s="3" t="str">
        <f t="shared" si="40"/>
        <v>SP</v>
      </c>
      <c r="G291" s="3" t="str">
        <f t="shared" si="41"/>
        <v>2002-2003</v>
      </c>
      <c r="H291" s="3" t="str">
        <f t="shared" si="42"/>
        <v>kuali.atp.SP2002-2003</v>
      </c>
      <c r="I291" s="3">
        <v>20030228</v>
      </c>
      <c r="J291" s="1" t="str">
        <f t="shared" si="43"/>
        <v>BAD</v>
      </c>
      <c r="K291" s="3">
        <v>198301</v>
      </c>
      <c r="L291" s="3" t="str">
        <f t="shared" si="44"/>
        <v>SP</v>
      </c>
      <c r="M291" s="3" t="str">
        <f t="shared" si="45"/>
        <v>1990-1991</v>
      </c>
      <c r="N291" s="3" t="str">
        <f t="shared" si="46"/>
        <v>kuali.atp.SP1990-1991</v>
      </c>
      <c r="O291" s="3">
        <v>198208</v>
      </c>
      <c r="P291" s="3">
        <v>20020913</v>
      </c>
      <c r="Q291" s="3">
        <v>20030228</v>
      </c>
      <c r="R291" s="3">
        <v>20020913</v>
      </c>
      <c r="S291" s="2">
        <v>3</v>
      </c>
      <c r="T291" s="2">
        <v>3</v>
      </c>
      <c r="U291" s="1" t="s">
        <v>43</v>
      </c>
      <c r="V291" s="27" t="b">
        <f t="shared" si="47"/>
        <v>1</v>
      </c>
      <c r="W291" s="27" t="b">
        <f t="shared" si="48"/>
        <v>1</v>
      </c>
      <c r="X291" s="28" t="str">
        <f t="shared" si="49"/>
        <v>kuali.resultComponent.grade.letter kuali.resultComponent.grade.passFail</v>
      </c>
      <c r="AA291" s="1" t="s">
        <v>922</v>
      </c>
      <c r="AB291" s="1" t="s">
        <v>923</v>
      </c>
      <c r="AC291" s="3">
        <v>20021003</v>
      </c>
      <c r="AD291" s="1" t="s">
        <v>70</v>
      </c>
      <c r="AF291" s="1" t="s">
        <v>70</v>
      </c>
      <c r="AI291" s="1" t="s">
        <v>48</v>
      </c>
      <c r="AJ291" s="1" t="s">
        <v>48</v>
      </c>
      <c r="AN291" s="3">
        <v>1</v>
      </c>
      <c r="AO291" s="3">
        <v>0</v>
      </c>
      <c r="AP291" s="3">
        <v>0</v>
      </c>
      <c r="AQ291" s="3">
        <v>0</v>
      </c>
      <c r="AR291" s="3">
        <v>0</v>
      </c>
      <c r="AS291" s="3">
        <v>0</v>
      </c>
      <c r="AU291" s="3">
        <v>20021003</v>
      </c>
      <c r="AV291" s="3">
        <v>0</v>
      </c>
      <c r="BA291" s="1" t="s">
        <v>735</v>
      </c>
      <c r="BB291" s="14" t="s">
        <v>735</v>
      </c>
      <c r="BC291" s="17">
        <f>VLOOKUP(SUBSTITUTE(BB291," ",""),Organizations!$1:$1048576,2,0)</f>
        <v>53</v>
      </c>
      <c r="BD291" s="1" t="s">
        <v>51</v>
      </c>
      <c r="BG291" t="s">
        <v>1820</v>
      </c>
    </row>
    <row r="292" spans="1:59" ht="24">
      <c r="A292" s="1" t="s">
        <v>924</v>
      </c>
      <c r="B292" s="1" t="s">
        <v>2206</v>
      </c>
      <c r="C292" s="1" t="s">
        <v>2237</v>
      </c>
      <c r="D292" s="1" t="s">
        <v>2034</v>
      </c>
      <c r="E292" s="3">
        <v>198101</v>
      </c>
      <c r="F292" s="3" t="str">
        <f t="shared" si="40"/>
        <v>SP</v>
      </c>
      <c r="G292" s="3" t="str">
        <f t="shared" si="41"/>
        <v>1990-1991</v>
      </c>
      <c r="H292" s="3" t="str">
        <f t="shared" si="42"/>
        <v>kuali.atp.SP1990-1991</v>
      </c>
      <c r="I292" s="3">
        <v>19831027</v>
      </c>
      <c r="J292" s="1" t="str">
        <f t="shared" si="43"/>
        <v/>
      </c>
      <c r="K292" s="3">
        <v>198305</v>
      </c>
      <c r="L292" s="3" t="str">
        <f t="shared" si="44"/>
        <v>SU</v>
      </c>
      <c r="M292" s="3" t="str">
        <f t="shared" si="45"/>
        <v>1990-1991</v>
      </c>
      <c r="N292" s="3" t="str">
        <f t="shared" si="46"/>
        <v>kuali.atp.SU1990-1991</v>
      </c>
      <c r="O292" s="3">
        <v>198301</v>
      </c>
      <c r="P292" s="3">
        <v>19801001</v>
      </c>
      <c r="Q292" s="3">
        <v>19830201</v>
      </c>
      <c r="R292" s="3">
        <v>19010101</v>
      </c>
      <c r="S292" s="2">
        <v>3</v>
      </c>
      <c r="T292" s="2">
        <v>3</v>
      </c>
      <c r="U292" s="1" t="s">
        <v>43</v>
      </c>
      <c r="V292" s="27" t="b">
        <f t="shared" si="47"/>
        <v>1</v>
      </c>
      <c r="W292" s="27" t="b">
        <f t="shared" si="48"/>
        <v>1</v>
      </c>
      <c r="X292" s="28" t="str">
        <f t="shared" si="49"/>
        <v>kuali.resultComponent.grade.letter kuali.resultComponent.grade.passFail</v>
      </c>
      <c r="AA292" s="1" t="s">
        <v>925</v>
      </c>
      <c r="AB292" s="1" t="s">
        <v>926</v>
      </c>
      <c r="AD292" s="1" t="s">
        <v>115</v>
      </c>
      <c r="AF292" s="1" t="s">
        <v>47</v>
      </c>
      <c r="AI292" s="1" t="s">
        <v>48</v>
      </c>
      <c r="AJ292" s="1" t="s">
        <v>48</v>
      </c>
      <c r="AN292" s="3">
        <v>1</v>
      </c>
      <c r="AO292" s="3">
        <v>0</v>
      </c>
      <c r="AP292" s="3">
        <v>0</v>
      </c>
      <c r="AQ292" s="3">
        <v>0</v>
      </c>
      <c r="AR292" s="3">
        <v>0</v>
      </c>
      <c r="AS292" s="3">
        <v>0</v>
      </c>
      <c r="AV292" s="3">
        <v>0</v>
      </c>
      <c r="BA292" s="1" t="s">
        <v>735</v>
      </c>
      <c r="BB292" s="14" t="s">
        <v>735</v>
      </c>
      <c r="BC292" s="17">
        <f>VLOOKUP(SUBSTITUTE(BB292," ",""),Organizations!$1:$1048576,2,0)</f>
        <v>53</v>
      </c>
      <c r="BD292" s="1" t="s">
        <v>51</v>
      </c>
      <c r="BG292" t="s">
        <v>1821</v>
      </c>
    </row>
    <row r="293" spans="1:59" ht="24">
      <c r="A293" s="1" t="s">
        <v>927</v>
      </c>
      <c r="B293" s="1" t="s">
        <v>2206</v>
      </c>
      <c r="C293" s="1" t="s">
        <v>2111</v>
      </c>
      <c r="D293" s="1" t="s">
        <v>2034</v>
      </c>
      <c r="E293" s="3">
        <v>198308</v>
      </c>
      <c r="F293" s="3" t="str">
        <f t="shared" si="40"/>
        <v>FA</v>
      </c>
      <c r="G293" s="3" t="str">
        <f t="shared" si="41"/>
        <v>1990-1991</v>
      </c>
      <c r="H293" s="3" t="str">
        <f t="shared" si="42"/>
        <v>kuali.atp.FA1990-1991</v>
      </c>
      <c r="I293" s="3">
        <v>20040326</v>
      </c>
      <c r="J293" s="1" t="str">
        <f t="shared" si="43"/>
        <v/>
      </c>
      <c r="K293" s="3">
        <v>199808</v>
      </c>
      <c r="L293" s="3" t="str">
        <f t="shared" si="44"/>
        <v>FA</v>
      </c>
      <c r="M293" s="3" t="str">
        <f t="shared" si="45"/>
        <v>1998-1999</v>
      </c>
      <c r="N293" s="3" t="str">
        <f t="shared" si="46"/>
        <v>kuali.atp.FA1998-1999</v>
      </c>
      <c r="P293" s="3">
        <v>19830201</v>
      </c>
      <c r="Q293" s="3">
        <v>20040226</v>
      </c>
      <c r="R293" s="3">
        <v>19830201</v>
      </c>
      <c r="S293" s="2">
        <v>3</v>
      </c>
      <c r="T293" s="2">
        <v>3</v>
      </c>
      <c r="U293" s="1" t="s">
        <v>43</v>
      </c>
      <c r="V293" s="27" t="b">
        <f t="shared" si="47"/>
        <v>1</v>
      </c>
      <c r="W293" s="27" t="b">
        <f t="shared" si="48"/>
        <v>1</v>
      </c>
      <c r="X293" s="28" t="str">
        <f t="shared" si="49"/>
        <v>kuali.resultComponent.grade.letter kuali.resultComponent.grade.passFail</v>
      </c>
      <c r="AA293" s="1" t="s">
        <v>928</v>
      </c>
      <c r="AB293" s="1" t="s">
        <v>929</v>
      </c>
      <c r="AD293" s="1" t="s">
        <v>70</v>
      </c>
      <c r="AF293" s="1" t="s">
        <v>70</v>
      </c>
      <c r="AI293" s="1" t="s">
        <v>48</v>
      </c>
      <c r="AJ293" s="1" t="s">
        <v>48</v>
      </c>
      <c r="AN293" s="3">
        <v>1</v>
      </c>
      <c r="AO293" s="3">
        <v>0</v>
      </c>
      <c r="AP293" s="3">
        <v>0</v>
      </c>
      <c r="AQ293" s="3">
        <v>0</v>
      </c>
      <c r="AR293" s="3">
        <v>0</v>
      </c>
      <c r="AS293" s="3">
        <v>0</v>
      </c>
      <c r="AV293" s="3">
        <v>0</v>
      </c>
      <c r="BA293" s="1" t="s">
        <v>735</v>
      </c>
      <c r="BB293" s="14" t="s">
        <v>735</v>
      </c>
      <c r="BC293" s="17">
        <f>VLOOKUP(SUBSTITUTE(BB293," ",""),Organizations!$1:$1048576,2,0)</f>
        <v>53</v>
      </c>
      <c r="BD293" s="1" t="s">
        <v>51</v>
      </c>
      <c r="BG293" t="s">
        <v>1822</v>
      </c>
    </row>
    <row r="294" spans="1:59" ht="24">
      <c r="A294" s="1" t="s">
        <v>930</v>
      </c>
      <c r="B294" s="1" t="s">
        <v>2206</v>
      </c>
      <c r="C294" s="1" t="s">
        <v>2112</v>
      </c>
      <c r="D294" s="1" t="s">
        <v>2034</v>
      </c>
      <c r="E294" s="3">
        <v>200701</v>
      </c>
      <c r="F294" s="3" t="str">
        <f t="shared" si="40"/>
        <v>SP</v>
      </c>
      <c r="G294" s="3" t="str">
        <f t="shared" si="41"/>
        <v>2006-2007</v>
      </c>
      <c r="H294" s="3" t="str">
        <f t="shared" si="42"/>
        <v>kuali.atp.SP2006-2007</v>
      </c>
      <c r="I294" s="3">
        <v>20061115</v>
      </c>
      <c r="J294" s="1" t="str">
        <f t="shared" si="43"/>
        <v/>
      </c>
      <c r="L294" s="3" t="str">
        <f t="shared" si="44"/>
        <v/>
      </c>
      <c r="M294" s="3" t="str">
        <f t="shared" si="45"/>
        <v/>
      </c>
      <c r="N294" s="3" t="str">
        <f t="shared" si="46"/>
        <v/>
      </c>
      <c r="O294" s="3">
        <v>200808</v>
      </c>
      <c r="P294" s="3">
        <v>20061113</v>
      </c>
      <c r="Q294" s="3">
        <v>19830201</v>
      </c>
      <c r="S294" s="2">
        <v>3</v>
      </c>
      <c r="T294" s="2">
        <v>3</v>
      </c>
      <c r="U294" s="1" t="s">
        <v>43</v>
      </c>
      <c r="V294" s="27" t="b">
        <f t="shared" si="47"/>
        <v>1</v>
      </c>
      <c r="W294" s="27" t="b">
        <f t="shared" si="48"/>
        <v>1</v>
      </c>
      <c r="X294" s="28" t="str">
        <f t="shared" si="49"/>
        <v>kuali.resultComponent.grade.letter kuali.resultComponent.grade.passFail</v>
      </c>
      <c r="AA294" s="1" t="s">
        <v>931</v>
      </c>
      <c r="AB294" s="1" t="s">
        <v>932</v>
      </c>
      <c r="AC294" s="3">
        <v>20061115</v>
      </c>
      <c r="AD294" s="1" t="s">
        <v>115</v>
      </c>
      <c r="AF294" s="1" t="s">
        <v>47</v>
      </c>
      <c r="AI294" s="1" t="s">
        <v>48</v>
      </c>
      <c r="AJ294" s="1" t="s">
        <v>48</v>
      </c>
      <c r="AN294" s="3">
        <v>1</v>
      </c>
      <c r="AO294" s="3">
        <v>0</v>
      </c>
      <c r="AP294" s="3">
        <v>0</v>
      </c>
      <c r="AQ294" s="3">
        <v>0</v>
      </c>
      <c r="AR294" s="3">
        <v>0</v>
      </c>
      <c r="AS294" s="3">
        <v>0</v>
      </c>
      <c r="AU294" s="3">
        <v>20070410</v>
      </c>
      <c r="AV294" s="3">
        <v>0</v>
      </c>
      <c r="BA294" s="1" t="s">
        <v>735</v>
      </c>
      <c r="BB294" s="14" t="s">
        <v>735</v>
      </c>
      <c r="BC294" s="17">
        <f>VLOOKUP(SUBSTITUTE(BB294," ",""),Organizations!$1:$1048576,2,0)</f>
        <v>53</v>
      </c>
      <c r="BD294" s="1" t="s">
        <v>51</v>
      </c>
      <c r="BG294" t="s">
        <v>1823</v>
      </c>
    </row>
    <row r="295" spans="1:59" ht="24">
      <c r="A295" s="1" t="s">
        <v>933</v>
      </c>
      <c r="B295" s="1" t="s">
        <v>2206</v>
      </c>
      <c r="C295" s="1" t="s">
        <v>2113</v>
      </c>
      <c r="D295" s="1" t="s">
        <v>2034</v>
      </c>
      <c r="E295" s="3">
        <v>199008</v>
      </c>
      <c r="F295" s="3" t="str">
        <f t="shared" si="40"/>
        <v>FA</v>
      </c>
      <c r="G295" s="3" t="str">
        <f t="shared" si="41"/>
        <v>1990-1991</v>
      </c>
      <c r="H295" s="3" t="str">
        <f t="shared" si="42"/>
        <v>kuali.atp.FA1990-1991</v>
      </c>
      <c r="I295" s="3">
        <v>20020226</v>
      </c>
      <c r="J295" s="1" t="str">
        <f t="shared" si="43"/>
        <v/>
      </c>
      <c r="K295" s="3">
        <v>199708</v>
      </c>
      <c r="L295" s="3" t="str">
        <f t="shared" si="44"/>
        <v>FA</v>
      </c>
      <c r="M295" s="3" t="str">
        <f t="shared" si="45"/>
        <v>1997-1998</v>
      </c>
      <c r="N295" s="3" t="str">
        <f t="shared" si="46"/>
        <v>kuali.atp.FA1997-1998</v>
      </c>
      <c r="O295" s="3">
        <v>199701</v>
      </c>
      <c r="P295" s="3">
        <v>19900530</v>
      </c>
      <c r="Q295" s="3">
        <v>20020226</v>
      </c>
      <c r="S295" s="2">
        <v>3</v>
      </c>
      <c r="T295" s="2">
        <v>3</v>
      </c>
      <c r="U295" s="1" t="s">
        <v>43</v>
      </c>
      <c r="V295" s="27" t="b">
        <f t="shared" si="47"/>
        <v>1</v>
      </c>
      <c r="W295" s="27" t="b">
        <f t="shared" si="48"/>
        <v>1</v>
      </c>
      <c r="X295" s="28" t="str">
        <f t="shared" si="49"/>
        <v>kuali.resultComponent.grade.letter kuali.resultComponent.grade.passFail</v>
      </c>
      <c r="AA295" s="1" t="s">
        <v>934</v>
      </c>
      <c r="AB295" s="1" t="s">
        <v>935</v>
      </c>
      <c r="AD295" s="1" t="s">
        <v>115</v>
      </c>
      <c r="AF295" s="1" t="s">
        <v>47</v>
      </c>
      <c r="AI295" s="1" t="s">
        <v>48</v>
      </c>
      <c r="AJ295" s="1" t="s">
        <v>48</v>
      </c>
      <c r="AN295" s="3">
        <v>1</v>
      </c>
      <c r="AO295" s="3">
        <v>0</v>
      </c>
      <c r="AP295" s="3">
        <v>0</v>
      </c>
      <c r="AQ295" s="3">
        <v>0</v>
      </c>
      <c r="AR295" s="3">
        <v>0</v>
      </c>
      <c r="AS295" s="3">
        <v>0</v>
      </c>
      <c r="AV295" s="3">
        <v>0</v>
      </c>
      <c r="AY295" s="1" t="s">
        <v>47</v>
      </c>
      <c r="BA295" s="1" t="s">
        <v>735</v>
      </c>
      <c r="BB295" s="14" t="s">
        <v>735</v>
      </c>
      <c r="BC295" s="17">
        <f>VLOOKUP(SUBSTITUTE(BB295," ",""),Organizations!$1:$1048576,2,0)</f>
        <v>53</v>
      </c>
      <c r="BD295" s="1" t="s">
        <v>51</v>
      </c>
      <c r="BG295" t="s">
        <v>1824</v>
      </c>
    </row>
    <row r="296" spans="1:59" ht="24">
      <c r="A296" s="1" t="s">
        <v>936</v>
      </c>
      <c r="B296" s="1" t="s">
        <v>2206</v>
      </c>
      <c r="C296" s="1" t="s">
        <v>2238</v>
      </c>
      <c r="D296" s="1" t="s">
        <v>2034</v>
      </c>
      <c r="E296" s="3">
        <v>200501</v>
      </c>
      <c r="F296" s="3" t="str">
        <f t="shared" si="40"/>
        <v>SP</v>
      </c>
      <c r="G296" s="3" t="str">
        <f t="shared" si="41"/>
        <v>2004-2005</v>
      </c>
      <c r="H296" s="3" t="str">
        <f t="shared" si="42"/>
        <v>kuali.atp.SP2004-2005</v>
      </c>
      <c r="I296" s="3">
        <v>20040527</v>
      </c>
      <c r="J296" s="1" t="str">
        <f t="shared" si="43"/>
        <v/>
      </c>
      <c r="L296" s="3" t="str">
        <f t="shared" si="44"/>
        <v/>
      </c>
      <c r="M296" s="3" t="str">
        <f t="shared" si="45"/>
        <v/>
      </c>
      <c r="N296" s="3" t="str">
        <f t="shared" si="46"/>
        <v/>
      </c>
      <c r="O296" s="3">
        <v>200908</v>
      </c>
      <c r="P296" s="3">
        <v>20040514</v>
      </c>
      <c r="S296" s="2">
        <v>1</v>
      </c>
      <c r="T296" s="2">
        <v>3</v>
      </c>
      <c r="U296" s="1" t="s">
        <v>43</v>
      </c>
      <c r="V296" s="27" t="b">
        <f t="shared" si="47"/>
        <v>1</v>
      </c>
      <c r="W296" s="27" t="b">
        <f t="shared" si="48"/>
        <v>1</v>
      </c>
      <c r="X296" s="28" t="str">
        <f t="shared" si="49"/>
        <v>kuali.resultComponent.grade.letter kuali.resultComponent.grade.passFail</v>
      </c>
      <c r="Z296" s="3">
        <v>20040527</v>
      </c>
      <c r="AA296" s="1" t="s">
        <v>937</v>
      </c>
      <c r="AB296" s="1" t="s">
        <v>938</v>
      </c>
      <c r="AC296" s="3">
        <v>20040527</v>
      </c>
      <c r="AD296" s="1" t="s">
        <v>115</v>
      </c>
      <c r="AF296" s="1" t="s">
        <v>47</v>
      </c>
      <c r="AI296" s="1" t="s">
        <v>48</v>
      </c>
      <c r="AJ296" s="1" t="s">
        <v>48</v>
      </c>
      <c r="AM296" s="1" t="s">
        <v>66</v>
      </c>
      <c r="AN296" s="3">
        <v>1</v>
      </c>
      <c r="AP296" s="3">
        <v>0</v>
      </c>
      <c r="AQ296" s="3">
        <v>0</v>
      </c>
      <c r="AR296" s="3">
        <v>0</v>
      </c>
      <c r="AS296" s="3">
        <v>0</v>
      </c>
      <c r="AU296" s="3">
        <v>20050330</v>
      </c>
      <c r="AV296" s="3">
        <v>99</v>
      </c>
      <c r="AX296" s="3">
        <v>20040527</v>
      </c>
      <c r="AZ296" s="3">
        <v>20040527</v>
      </c>
      <c r="BA296" s="1" t="s">
        <v>735</v>
      </c>
      <c r="BB296" s="14" t="s">
        <v>735</v>
      </c>
      <c r="BC296" s="17">
        <f>VLOOKUP(SUBSTITUTE(BB296," ",""),Organizations!$1:$1048576,2,0)</f>
        <v>53</v>
      </c>
      <c r="BD296" s="1" t="s">
        <v>51</v>
      </c>
      <c r="BG296" t="s">
        <v>1825</v>
      </c>
    </row>
    <row r="297" spans="1:59" ht="24">
      <c r="A297" s="1" t="s">
        <v>939</v>
      </c>
      <c r="B297" s="1" t="s">
        <v>2206</v>
      </c>
      <c r="C297" s="1" t="s">
        <v>2115</v>
      </c>
      <c r="D297" s="1" t="s">
        <v>2034</v>
      </c>
      <c r="E297" s="3">
        <v>198308</v>
      </c>
      <c r="F297" s="3" t="str">
        <f t="shared" si="40"/>
        <v>FA</v>
      </c>
      <c r="G297" s="3" t="str">
        <f t="shared" si="41"/>
        <v>1990-1991</v>
      </c>
      <c r="H297" s="3" t="str">
        <f t="shared" si="42"/>
        <v>kuali.atp.FA1990-1991</v>
      </c>
      <c r="I297" s="3">
        <v>19940708</v>
      </c>
      <c r="J297" s="1" t="str">
        <f t="shared" si="43"/>
        <v/>
      </c>
      <c r="K297" s="3">
        <v>199408</v>
      </c>
      <c r="L297" s="3" t="str">
        <f t="shared" si="44"/>
        <v>FA</v>
      </c>
      <c r="M297" s="3" t="str">
        <f t="shared" si="45"/>
        <v>1994-1995</v>
      </c>
      <c r="N297" s="3" t="str">
        <f t="shared" si="46"/>
        <v>kuali.atp.FA1994-1995</v>
      </c>
      <c r="O297" s="3">
        <v>199408</v>
      </c>
      <c r="P297" s="3">
        <v>19830201</v>
      </c>
      <c r="Q297" s="3">
        <v>19940513</v>
      </c>
      <c r="R297" s="3">
        <v>19830201</v>
      </c>
      <c r="S297" s="2">
        <v>3</v>
      </c>
      <c r="T297" s="2">
        <v>3</v>
      </c>
      <c r="U297" s="1" t="s">
        <v>43</v>
      </c>
      <c r="V297" s="27" t="b">
        <f t="shared" si="47"/>
        <v>1</v>
      </c>
      <c r="W297" s="27" t="b">
        <f t="shared" si="48"/>
        <v>1</v>
      </c>
      <c r="X297" s="28" t="str">
        <f t="shared" si="49"/>
        <v>kuali.resultComponent.grade.letter kuali.resultComponent.grade.passFail</v>
      </c>
      <c r="AA297" s="1" t="s">
        <v>827</v>
      </c>
      <c r="AB297" s="1" t="s">
        <v>828</v>
      </c>
      <c r="AD297" s="1" t="s">
        <v>115</v>
      </c>
      <c r="AF297" s="1" t="s">
        <v>47</v>
      </c>
      <c r="AI297" s="1" t="s">
        <v>48</v>
      </c>
      <c r="AJ297" s="1" t="s">
        <v>48</v>
      </c>
      <c r="AN297" s="3">
        <v>1</v>
      </c>
      <c r="AO297" s="3">
        <v>0</v>
      </c>
      <c r="AP297" s="3">
        <v>0</v>
      </c>
      <c r="AQ297" s="3">
        <v>0</v>
      </c>
      <c r="AR297" s="3">
        <v>0</v>
      </c>
      <c r="AS297" s="3">
        <v>0</v>
      </c>
      <c r="AU297" s="3">
        <v>19890620</v>
      </c>
      <c r="AV297" s="3">
        <v>0</v>
      </c>
      <c r="BA297" s="1" t="s">
        <v>735</v>
      </c>
      <c r="BB297" s="14" t="s">
        <v>735</v>
      </c>
      <c r="BC297" s="17">
        <f>VLOOKUP(SUBSTITUTE(BB297," ",""),Organizations!$1:$1048576,2,0)</f>
        <v>53</v>
      </c>
      <c r="BD297" s="1" t="s">
        <v>51</v>
      </c>
      <c r="BG297" t="s">
        <v>1826</v>
      </c>
    </row>
    <row r="298" spans="1:59" ht="24">
      <c r="A298" s="1" t="s">
        <v>940</v>
      </c>
      <c r="B298" s="1" t="s">
        <v>2206</v>
      </c>
      <c r="C298" s="1" t="s">
        <v>2116</v>
      </c>
      <c r="D298" s="1" t="s">
        <v>2034</v>
      </c>
      <c r="E298" s="3">
        <v>198308</v>
      </c>
      <c r="F298" s="3" t="str">
        <f t="shared" si="40"/>
        <v>FA</v>
      </c>
      <c r="G298" s="3" t="str">
        <f t="shared" si="41"/>
        <v>1990-1991</v>
      </c>
      <c r="H298" s="3" t="str">
        <f t="shared" si="42"/>
        <v>kuali.atp.FA1990-1991</v>
      </c>
      <c r="I298" s="3">
        <v>20050414</v>
      </c>
      <c r="J298" s="1" t="str">
        <f t="shared" si="43"/>
        <v/>
      </c>
      <c r="K298" s="3">
        <v>200501</v>
      </c>
      <c r="L298" s="3" t="str">
        <f t="shared" si="44"/>
        <v>SP</v>
      </c>
      <c r="M298" s="3" t="str">
        <f t="shared" si="45"/>
        <v>2004-2005</v>
      </c>
      <c r="N298" s="3" t="str">
        <f t="shared" si="46"/>
        <v>kuali.atp.SP2004-2005</v>
      </c>
      <c r="O298" s="3">
        <v>200408</v>
      </c>
      <c r="P298" s="3">
        <v>19720101</v>
      </c>
      <c r="Q298" s="3">
        <v>20040514</v>
      </c>
      <c r="R298" s="3">
        <v>19830201</v>
      </c>
      <c r="S298" s="2">
        <v>3</v>
      </c>
      <c r="T298" s="2">
        <v>3</v>
      </c>
      <c r="U298" s="1" t="s">
        <v>43</v>
      </c>
      <c r="V298" s="27" t="b">
        <f t="shared" si="47"/>
        <v>1</v>
      </c>
      <c r="W298" s="27" t="b">
        <f t="shared" si="48"/>
        <v>1</v>
      </c>
      <c r="X298" s="28" t="str">
        <f t="shared" si="49"/>
        <v>kuali.resultComponent.grade.letter kuali.resultComponent.grade.passFail</v>
      </c>
      <c r="AA298" s="1" t="s">
        <v>941</v>
      </c>
      <c r="AB298" s="1" t="s">
        <v>942</v>
      </c>
      <c r="AD298" s="1" t="s">
        <v>70</v>
      </c>
      <c r="AF298" s="1" t="s">
        <v>70</v>
      </c>
      <c r="AI298" s="1" t="s">
        <v>48</v>
      </c>
      <c r="AJ298" s="1" t="s">
        <v>48</v>
      </c>
      <c r="AN298" s="3">
        <v>1</v>
      </c>
      <c r="AO298" s="3">
        <v>0</v>
      </c>
      <c r="AP298" s="3">
        <v>0</v>
      </c>
      <c r="AQ298" s="3">
        <v>0</v>
      </c>
      <c r="AR298" s="3">
        <v>0</v>
      </c>
      <c r="AS298" s="3">
        <v>0</v>
      </c>
      <c r="AU298" s="3">
        <v>19980330</v>
      </c>
      <c r="AV298" s="3">
        <v>0</v>
      </c>
      <c r="BA298" s="1" t="s">
        <v>735</v>
      </c>
      <c r="BB298" s="14" t="s">
        <v>735</v>
      </c>
      <c r="BC298" s="17">
        <f>VLOOKUP(SUBSTITUTE(BB298," ",""),Organizations!$1:$1048576,2,0)</f>
        <v>53</v>
      </c>
      <c r="BD298" s="1" t="s">
        <v>51</v>
      </c>
      <c r="BG298" t="s">
        <v>1827</v>
      </c>
    </row>
    <row r="299" spans="1:59" ht="24">
      <c r="A299" s="1" t="s">
        <v>943</v>
      </c>
      <c r="B299" s="1" t="s">
        <v>2206</v>
      </c>
      <c r="C299" s="1" t="s">
        <v>2117</v>
      </c>
      <c r="D299" s="1" t="s">
        <v>2034</v>
      </c>
      <c r="E299" s="3">
        <v>198308</v>
      </c>
      <c r="F299" s="3" t="str">
        <f t="shared" si="40"/>
        <v>FA</v>
      </c>
      <c r="G299" s="3" t="str">
        <f t="shared" si="41"/>
        <v>1990-1991</v>
      </c>
      <c r="H299" s="3" t="str">
        <f t="shared" si="42"/>
        <v>kuali.atp.FA1990-1991</v>
      </c>
      <c r="I299" s="3">
        <v>20050414</v>
      </c>
      <c r="J299" s="1" t="str">
        <f t="shared" si="43"/>
        <v/>
      </c>
      <c r="K299" s="3">
        <v>200501</v>
      </c>
      <c r="L299" s="3" t="str">
        <f t="shared" si="44"/>
        <v>SP</v>
      </c>
      <c r="M299" s="3" t="str">
        <f t="shared" si="45"/>
        <v>2004-2005</v>
      </c>
      <c r="N299" s="3" t="str">
        <f t="shared" si="46"/>
        <v>kuali.atp.SP2004-2005</v>
      </c>
      <c r="O299" s="3">
        <v>200412</v>
      </c>
      <c r="P299" s="3">
        <v>19830201</v>
      </c>
      <c r="Q299" s="3">
        <v>20040514</v>
      </c>
      <c r="R299" s="3">
        <v>19830201</v>
      </c>
      <c r="S299" s="2">
        <v>3</v>
      </c>
      <c r="T299" s="2">
        <v>3</v>
      </c>
      <c r="U299" s="1" t="s">
        <v>43</v>
      </c>
      <c r="V299" s="27" t="b">
        <f t="shared" si="47"/>
        <v>1</v>
      </c>
      <c r="W299" s="27" t="b">
        <f t="shared" si="48"/>
        <v>1</v>
      </c>
      <c r="X299" s="28" t="str">
        <f t="shared" si="49"/>
        <v>kuali.resultComponent.grade.letter kuali.resultComponent.grade.passFail</v>
      </c>
      <c r="AA299" s="1" t="s">
        <v>944</v>
      </c>
      <c r="AB299" s="1" t="s">
        <v>945</v>
      </c>
      <c r="AD299" s="1" t="s">
        <v>70</v>
      </c>
      <c r="AF299" s="1" t="s">
        <v>70</v>
      </c>
      <c r="AI299" s="1" t="s">
        <v>48</v>
      </c>
      <c r="AJ299" s="1" t="s">
        <v>48</v>
      </c>
      <c r="AN299" s="3">
        <v>1</v>
      </c>
      <c r="AO299" s="3">
        <v>0</v>
      </c>
      <c r="AP299" s="3">
        <v>0</v>
      </c>
      <c r="AQ299" s="3">
        <v>0</v>
      </c>
      <c r="AR299" s="3">
        <v>0</v>
      </c>
      <c r="AS299" s="3">
        <v>0</v>
      </c>
      <c r="AU299" s="3">
        <v>20040527</v>
      </c>
      <c r="AV299" s="3">
        <v>0</v>
      </c>
      <c r="BA299" s="1" t="s">
        <v>735</v>
      </c>
      <c r="BB299" s="14" t="s">
        <v>735</v>
      </c>
      <c r="BC299" s="17">
        <f>VLOOKUP(SUBSTITUTE(BB299," ",""),Organizations!$1:$1048576,2,0)</f>
        <v>53</v>
      </c>
      <c r="BD299" s="1" t="s">
        <v>51</v>
      </c>
      <c r="BG299" t="s">
        <v>1828</v>
      </c>
    </row>
    <row r="300" spans="1:59" ht="24">
      <c r="A300" s="1" t="s">
        <v>946</v>
      </c>
      <c r="B300" s="1" t="s">
        <v>2206</v>
      </c>
      <c r="C300" s="1" t="s">
        <v>2118</v>
      </c>
      <c r="D300" s="1" t="s">
        <v>2034</v>
      </c>
      <c r="E300" s="3">
        <v>198308</v>
      </c>
      <c r="F300" s="3" t="str">
        <f t="shared" si="40"/>
        <v>FA</v>
      </c>
      <c r="G300" s="3" t="str">
        <f t="shared" si="41"/>
        <v>1990-1991</v>
      </c>
      <c r="H300" s="3" t="str">
        <f t="shared" si="42"/>
        <v>kuali.atp.FA1990-1991</v>
      </c>
      <c r="I300" s="3">
        <v>20050414</v>
      </c>
      <c r="J300" s="1" t="str">
        <f t="shared" si="43"/>
        <v/>
      </c>
      <c r="K300" s="3">
        <v>200501</v>
      </c>
      <c r="L300" s="3" t="str">
        <f t="shared" si="44"/>
        <v>SP</v>
      </c>
      <c r="M300" s="3" t="str">
        <f t="shared" si="45"/>
        <v>2004-2005</v>
      </c>
      <c r="N300" s="3" t="str">
        <f t="shared" si="46"/>
        <v>kuali.atp.SP2004-2005</v>
      </c>
      <c r="O300" s="3">
        <v>200408</v>
      </c>
      <c r="P300" s="3">
        <v>19720101</v>
      </c>
      <c r="Q300" s="3">
        <v>20040514</v>
      </c>
      <c r="R300" s="3">
        <v>19830201</v>
      </c>
      <c r="S300" s="2">
        <v>3</v>
      </c>
      <c r="T300" s="2">
        <v>3</v>
      </c>
      <c r="U300" s="1" t="s">
        <v>43</v>
      </c>
      <c r="V300" s="27" t="b">
        <f t="shared" si="47"/>
        <v>1</v>
      </c>
      <c r="W300" s="27" t="b">
        <f t="shared" si="48"/>
        <v>1</v>
      </c>
      <c r="X300" s="28" t="str">
        <f t="shared" si="49"/>
        <v>kuali.resultComponent.grade.letter kuali.resultComponent.grade.passFail</v>
      </c>
      <c r="AA300" s="1" t="s">
        <v>947</v>
      </c>
      <c r="AB300" s="1" t="s">
        <v>948</v>
      </c>
      <c r="AD300" s="1" t="s">
        <v>70</v>
      </c>
      <c r="AF300" s="1" t="s">
        <v>70</v>
      </c>
      <c r="AI300" s="1" t="s">
        <v>48</v>
      </c>
      <c r="AJ300" s="1" t="s">
        <v>48</v>
      </c>
      <c r="AN300" s="3">
        <v>1</v>
      </c>
      <c r="AO300" s="3">
        <v>0</v>
      </c>
      <c r="AP300" s="3">
        <v>0</v>
      </c>
      <c r="AQ300" s="3">
        <v>0</v>
      </c>
      <c r="AR300" s="3">
        <v>0</v>
      </c>
      <c r="AS300" s="3">
        <v>0</v>
      </c>
      <c r="AU300" s="3">
        <v>20010404</v>
      </c>
      <c r="AV300" s="3">
        <v>0</v>
      </c>
      <c r="BA300" s="1" t="s">
        <v>735</v>
      </c>
      <c r="BB300" s="14" t="s">
        <v>735</v>
      </c>
      <c r="BC300" s="17">
        <f>VLOOKUP(SUBSTITUTE(BB300," ",""),Organizations!$1:$1048576,2,0)</f>
        <v>53</v>
      </c>
      <c r="BD300" s="1" t="s">
        <v>51</v>
      </c>
      <c r="BG300" t="s">
        <v>1829</v>
      </c>
    </row>
    <row r="301" spans="1:59" ht="24">
      <c r="A301" s="1" t="s">
        <v>949</v>
      </c>
      <c r="B301" s="1" t="s">
        <v>2206</v>
      </c>
      <c r="C301" s="1" t="s">
        <v>2122</v>
      </c>
      <c r="D301" s="1" t="s">
        <v>2034</v>
      </c>
      <c r="E301" s="3">
        <v>198308</v>
      </c>
      <c r="F301" s="3" t="str">
        <f t="shared" si="40"/>
        <v>FA</v>
      </c>
      <c r="G301" s="3" t="str">
        <f t="shared" si="41"/>
        <v>1990-1991</v>
      </c>
      <c r="H301" s="3" t="str">
        <f t="shared" si="42"/>
        <v>kuali.atp.FA1990-1991</v>
      </c>
      <c r="I301" s="3">
        <v>20050414</v>
      </c>
      <c r="J301" s="1" t="str">
        <f t="shared" si="43"/>
        <v/>
      </c>
      <c r="K301" s="3">
        <v>200401</v>
      </c>
      <c r="L301" s="3" t="str">
        <f t="shared" si="44"/>
        <v>SP</v>
      </c>
      <c r="M301" s="3" t="str">
        <f t="shared" si="45"/>
        <v>2003-2004</v>
      </c>
      <c r="N301" s="3" t="str">
        <f t="shared" si="46"/>
        <v>kuali.atp.SP2003-2004</v>
      </c>
      <c r="O301" s="3">
        <v>200308</v>
      </c>
      <c r="P301" s="3">
        <v>19830201</v>
      </c>
      <c r="Q301" s="3">
        <v>20040514</v>
      </c>
      <c r="R301" s="3">
        <v>19830201</v>
      </c>
      <c r="S301" s="2">
        <v>3</v>
      </c>
      <c r="T301" s="2">
        <v>3</v>
      </c>
      <c r="U301" s="1" t="s">
        <v>43</v>
      </c>
      <c r="V301" s="27" t="b">
        <f t="shared" si="47"/>
        <v>1</v>
      </c>
      <c r="W301" s="27" t="b">
        <f t="shared" si="48"/>
        <v>1</v>
      </c>
      <c r="X301" s="28" t="str">
        <f t="shared" si="49"/>
        <v>kuali.resultComponent.grade.letter kuali.resultComponent.grade.passFail</v>
      </c>
      <c r="AA301" s="1" t="s">
        <v>950</v>
      </c>
      <c r="AB301" s="1" t="s">
        <v>951</v>
      </c>
      <c r="AC301" s="3">
        <v>20020405</v>
      </c>
      <c r="AD301" s="1" t="s">
        <v>70</v>
      </c>
      <c r="AF301" s="1" t="s">
        <v>70</v>
      </c>
      <c r="AI301" s="1" t="s">
        <v>48</v>
      </c>
      <c r="AJ301" s="1" t="s">
        <v>48</v>
      </c>
      <c r="AN301" s="3">
        <v>1</v>
      </c>
      <c r="AO301" s="3">
        <v>0</v>
      </c>
      <c r="AP301" s="3">
        <v>0</v>
      </c>
      <c r="AQ301" s="3">
        <v>0</v>
      </c>
      <c r="AR301" s="3">
        <v>0</v>
      </c>
      <c r="AS301" s="3">
        <v>0</v>
      </c>
      <c r="AU301" s="3">
        <v>20040527</v>
      </c>
      <c r="AV301" s="3">
        <v>0</v>
      </c>
      <c r="BA301" s="1" t="s">
        <v>735</v>
      </c>
      <c r="BB301" s="14" t="s">
        <v>735</v>
      </c>
      <c r="BC301" s="17">
        <f>VLOOKUP(SUBSTITUTE(BB301," ",""),Organizations!$1:$1048576,2,0)</f>
        <v>53</v>
      </c>
      <c r="BD301" s="1" t="s">
        <v>51</v>
      </c>
      <c r="BG301" t="s">
        <v>1830</v>
      </c>
    </row>
    <row r="302" spans="1:59" ht="24">
      <c r="A302" s="1" t="s">
        <v>952</v>
      </c>
      <c r="B302" s="1" t="s">
        <v>2206</v>
      </c>
      <c r="C302" s="1" t="s">
        <v>2239</v>
      </c>
      <c r="D302" s="1" t="s">
        <v>2034</v>
      </c>
      <c r="E302" s="3">
        <v>200601</v>
      </c>
      <c r="F302" s="3" t="str">
        <f t="shared" si="40"/>
        <v>SP</v>
      </c>
      <c r="G302" s="3" t="str">
        <f t="shared" si="41"/>
        <v>2005-2006</v>
      </c>
      <c r="H302" s="3" t="str">
        <f t="shared" si="42"/>
        <v>kuali.atp.SP2005-2006</v>
      </c>
      <c r="I302" s="3">
        <v>20050912</v>
      </c>
      <c r="J302" s="1" t="str">
        <f t="shared" si="43"/>
        <v/>
      </c>
      <c r="L302" s="3" t="str">
        <f t="shared" si="44"/>
        <v/>
      </c>
      <c r="M302" s="3" t="str">
        <f t="shared" si="45"/>
        <v/>
      </c>
      <c r="N302" s="3" t="str">
        <f t="shared" si="46"/>
        <v/>
      </c>
      <c r="O302" s="3">
        <v>200908</v>
      </c>
      <c r="P302" s="3">
        <v>20040514</v>
      </c>
      <c r="R302" s="3">
        <v>20050909</v>
      </c>
      <c r="S302" s="2">
        <v>3</v>
      </c>
      <c r="T302" s="2">
        <v>3</v>
      </c>
      <c r="U302" s="1" t="s">
        <v>43</v>
      </c>
      <c r="V302" s="27" t="b">
        <f t="shared" si="47"/>
        <v>1</v>
      </c>
      <c r="W302" s="27" t="b">
        <f t="shared" si="48"/>
        <v>1</v>
      </c>
      <c r="X302" s="28" t="str">
        <f t="shared" si="49"/>
        <v>kuali.resultComponent.grade.letter kuali.resultComponent.grade.passFail</v>
      </c>
      <c r="AA302" s="1" t="s">
        <v>953</v>
      </c>
      <c r="AB302" s="1" t="s">
        <v>954</v>
      </c>
      <c r="AC302" s="3">
        <v>20050912</v>
      </c>
      <c r="AD302" s="1" t="s">
        <v>115</v>
      </c>
      <c r="AF302" s="1" t="s">
        <v>47</v>
      </c>
      <c r="AI302" s="1" t="s">
        <v>48</v>
      </c>
      <c r="AJ302" s="1" t="s">
        <v>48</v>
      </c>
      <c r="AN302" s="3">
        <v>1</v>
      </c>
      <c r="AO302" s="3">
        <v>0</v>
      </c>
      <c r="AP302" s="3">
        <v>0</v>
      </c>
      <c r="AQ302" s="3">
        <v>0</v>
      </c>
      <c r="AR302" s="3">
        <v>0</v>
      </c>
      <c r="AS302" s="3">
        <v>0</v>
      </c>
      <c r="AU302" s="3">
        <v>20050330</v>
      </c>
      <c r="AV302" s="3">
        <v>0</v>
      </c>
      <c r="BA302" s="1" t="s">
        <v>735</v>
      </c>
      <c r="BB302" s="14" t="s">
        <v>735</v>
      </c>
      <c r="BC302" s="17">
        <f>VLOOKUP(SUBSTITUTE(BB302," ",""),Organizations!$1:$1048576,2,0)</f>
        <v>53</v>
      </c>
      <c r="BD302" s="1" t="s">
        <v>51</v>
      </c>
      <c r="BG302" t="s">
        <v>1827</v>
      </c>
    </row>
    <row r="303" spans="1:59" ht="24">
      <c r="A303" s="1" t="s">
        <v>955</v>
      </c>
      <c r="B303" s="1" t="s">
        <v>2206</v>
      </c>
      <c r="C303" s="1" t="s">
        <v>2163</v>
      </c>
      <c r="D303" s="1" t="s">
        <v>2034</v>
      </c>
      <c r="E303" s="3">
        <v>200501</v>
      </c>
      <c r="F303" s="3" t="str">
        <f t="shared" si="40"/>
        <v>SP</v>
      </c>
      <c r="G303" s="3" t="str">
        <f t="shared" si="41"/>
        <v>2004-2005</v>
      </c>
      <c r="H303" s="3" t="str">
        <f t="shared" si="42"/>
        <v>kuali.atp.SP2004-2005</v>
      </c>
      <c r="I303" s="3">
        <v>20040527</v>
      </c>
      <c r="J303" s="1" t="str">
        <f t="shared" si="43"/>
        <v/>
      </c>
      <c r="L303" s="3" t="str">
        <f t="shared" si="44"/>
        <v/>
      </c>
      <c r="M303" s="3" t="str">
        <f t="shared" si="45"/>
        <v/>
      </c>
      <c r="N303" s="3" t="str">
        <f t="shared" si="46"/>
        <v/>
      </c>
      <c r="O303" s="3">
        <v>200801</v>
      </c>
      <c r="P303" s="3">
        <v>20040514</v>
      </c>
      <c r="R303" s="3">
        <v>20040514</v>
      </c>
      <c r="S303" s="2">
        <v>3</v>
      </c>
      <c r="T303" s="2">
        <v>3</v>
      </c>
      <c r="U303" s="1" t="s">
        <v>43</v>
      </c>
      <c r="V303" s="27" t="b">
        <f t="shared" si="47"/>
        <v>1</v>
      </c>
      <c r="W303" s="27" t="b">
        <f t="shared" si="48"/>
        <v>1</v>
      </c>
      <c r="X303" s="28" t="str">
        <f t="shared" si="49"/>
        <v>kuali.resultComponent.grade.letter kuali.resultComponent.grade.passFail</v>
      </c>
      <c r="AA303" s="1" t="s">
        <v>950</v>
      </c>
      <c r="AB303" s="1" t="s">
        <v>951</v>
      </c>
      <c r="AC303" s="3">
        <v>20040527</v>
      </c>
      <c r="AD303" s="1" t="s">
        <v>115</v>
      </c>
      <c r="AF303" s="1" t="s">
        <v>47</v>
      </c>
      <c r="AI303" s="1" t="s">
        <v>48</v>
      </c>
      <c r="AJ303" s="1" t="s">
        <v>48</v>
      </c>
      <c r="AN303" s="3">
        <v>1</v>
      </c>
      <c r="AO303" s="3">
        <v>0</v>
      </c>
      <c r="AP303" s="3">
        <v>0</v>
      </c>
      <c r="AQ303" s="3">
        <v>0</v>
      </c>
      <c r="AR303" s="3">
        <v>0</v>
      </c>
      <c r="AS303" s="3">
        <v>0</v>
      </c>
      <c r="AU303" s="3">
        <v>20050330</v>
      </c>
      <c r="AV303" s="3">
        <v>0</v>
      </c>
      <c r="BA303" s="1" t="s">
        <v>735</v>
      </c>
      <c r="BB303" s="14" t="s">
        <v>735</v>
      </c>
      <c r="BC303" s="17">
        <f>VLOOKUP(SUBSTITUTE(BB303," ",""),Organizations!$1:$1048576,2,0)</f>
        <v>53</v>
      </c>
      <c r="BD303" s="1" t="s">
        <v>51</v>
      </c>
      <c r="BG303" t="s">
        <v>1831</v>
      </c>
    </row>
    <row r="304" spans="1:59" ht="24">
      <c r="A304" s="1" t="s">
        <v>956</v>
      </c>
      <c r="B304" s="1" t="s">
        <v>2206</v>
      </c>
      <c r="C304" s="1" t="s">
        <v>2123</v>
      </c>
      <c r="D304" s="1" t="s">
        <v>2034</v>
      </c>
      <c r="E304" s="3">
        <v>198308</v>
      </c>
      <c r="F304" s="3" t="str">
        <f t="shared" si="40"/>
        <v>FA</v>
      </c>
      <c r="G304" s="3" t="str">
        <f t="shared" si="41"/>
        <v>1990-1991</v>
      </c>
      <c r="H304" s="3" t="str">
        <f t="shared" si="42"/>
        <v>kuali.atp.FA1990-1991</v>
      </c>
      <c r="I304" s="3">
        <v>19831027</v>
      </c>
      <c r="J304" s="1" t="str">
        <f t="shared" si="43"/>
        <v/>
      </c>
      <c r="L304" s="3" t="str">
        <f t="shared" si="44"/>
        <v/>
      </c>
      <c r="M304" s="3" t="str">
        <f t="shared" si="45"/>
        <v/>
      </c>
      <c r="N304" s="3" t="str">
        <f t="shared" si="46"/>
        <v/>
      </c>
      <c r="O304" s="3">
        <v>200301</v>
      </c>
      <c r="P304" s="3">
        <v>19830201</v>
      </c>
      <c r="R304" s="3">
        <v>19830201</v>
      </c>
      <c r="S304" s="2">
        <v>3</v>
      </c>
      <c r="T304" s="2">
        <v>3</v>
      </c>
      <c r="U304" s="1" t="s">
        <v>43</v>
      </c>
      <c r="V304" s="27" t="b">
        <f t="shared" si="47"/>
        <v>1</v>
      </c>
      <c r="W304" s="27" t="b">
        <f t="shared" si="48"/>
        <v>1</v>
      </c>
      <c r="X304" s="28" t="str">
        <f t="shared" si="49"/>
        <v>kuali.resultComponent.grade.letter kuali.resultComponent.grade.passFail</v>
      </c>
      <c r="AA304" s="1" t="s">
        <v>957</v>
      </c>
      <c r="AB304" s="1" t="s">
        <v>958</v>
      </c>
      <c r="AD304" s="1" t="s">
        <v>115</v>
      </c>
      <c r="AF304" s="1" t="s">
        <v>47</v>
      </c>
      <c r="AI304" s="1" t="s">
        <v>48</v>
      </c>
      <c r="AJ304" s="1" t="s">
        <v>48</v>
      </c>
      <c r="AN304" s="3">
        <v>1</v>
      </c>
      <c r="AO304" s="3">
        <v>0</v>
      </c>
      <c r="AP304" s="3">
        <v>0</v>
      </c>
      <c r="AQ304" s="3">
        <v>0</v>
      </c>
      <c r="AR304" s="3">
        <v>0</v>
      </c>
      <c r="AS304" s="3">
        <v>0</v>
      </c>
      <c r="AU304" s="3">
        <v>20020402</v>
      </c>
      <c r="AV304" s="3">
        <v>0</v>
      </c>
      <c r="BA304" s="1" t="s">
        <v>735</v>
      </c>
      <c r="BB304" s="14" t="s">
        <v>735</v>
      </c>
      <c r="BC304" s="17">
        <f>VLOOKUP(SUBSTITUTE(BB304," ",""),Organizations!$1:$1048576,2,0)</f>
        <v>53</v>
      </c>
      <c r="BD304" s="1" t="s">
        <v>51</v>
      </c>
      <c r="BG304" t="s">
        <v>1832</v>
      </c>
    </row>
    <row r="305" spans="1:59" ht="24">
      <c r="A305" s="1" t="s">
        <v>959</v>
      </c>
      <c r="B305" s="1" t="s">
        <v>2206</v>
      </c>
      <c r="C305" s="1" t="s">
        <v>2124</v>
      </c>
      <c r="D305" s="1" t="s">
        <v>2034</v>
      </c>
      <c r="E305" s="3">
        <v>200501</v>
      </c>
      <c r="F305" s="3" t="str">
        <f t="shared" si="40"/>
        <v>SP</v>
      </c>
      <c r="G305" s="3" t="str">
        <f t="shared" si="41"/>
        <v>2004-2005</v>
      </c>
      <c r="H305" s="3" t="str">
        <f t="shared" si="42"/>
        <v>kuali.atp.SP2004-2005</v>
      </c>
      <c r="I305" s="3">
        <v>20070418</v>
      </c>
      <c r="J305" s="1" t="str">
        <f t="shared" si="43"/>
        <v/>
      </c>
      <c r="L305" s="3" t="str">
        <f t="shared" si="44"/>
        <v/>
      </c>
      <c r="M305" s="3" t="str">
        <f t="shared" si="45"/>
        <v/>
      </c>
      <c r="N305" s="3" t="str">
        <f t="shared" si="46"/>
        <v/>
      </c>
      <c r="O305" s="3">
        <v>200901</v>
      </c>
      <c r="P305" s="3">
        <v>20040514</v>
      </c>
      <c r="R305" s="3">
        <v>20070418</v>
      </c>
      <c r="S305" s="2">
        <v>3</v>
      </c>
      <c r="T305" s="2">
        <v>3</v>
      </c>
      <c r="U305" s="1" t="s">
        <v>43</v>
      </c>
      <c r="V305" s="27" t="b">
        <f t="shared" si="47"/>
        <v>1</v>
      </c>
      <c r="W305" s="27" t="b">
        <f t="shared" si="48"/>
        <v>1</v>
      </c>
      <c r="X305" s="28" t="str">
        <f t="shared" si="49"/>
        <v>kuali.resultComponent.grade.letter kuali.resultComponent.grade.passFail</v>
      </c>
      <c r="Z305" s="3">
        <v>19940204</v>
      </c>
      <c r="AA305" s="1" t="s">
        <v>960</v>
      </c>
      <c r="AB305" s="1" t="s">
        <v>961</v>
      </c>
      <c r="AC305" s="3">
        <v>20040528</v>
      </c>
      <c r="AD305" s="1" t="s">
        <v>115</v>
      </c>
      <c r="AF305" s="1" t="s">
        <v>47</v>
      </c>
      <c r="AI305" s="1" t="s">
        <v>48</v>
      </c>
      <c r="AJ305" s="1" t="s">
        <v>48</v>
      </c>
      <c r="AN305" s="3">
        <v>1</v>
      </c>
      <c r="AO305" s="3">
        <v>0</v>
      </c>
      <c r="AP305" s="3">
        <v>0</v>
      </c>
      <c r="AQ305" s="3">
        <v>0</v>
      </c>
      <c r="AR305" s="3">
        <v>0</v>
      </c>
      <c r="AS305" s="3">
        <v>0</v>
      </c>
      <c r="AU305" s="3">
        <v>20050330</v>
      </c>
      <c r="AV305" s="3">
        <v>0</v>
      </c>
      <c r="BA305" s="1" t="s">
        <v>735</v>
      </c>
      <c r="BB305" s="14" t="s">
        <v>735</v>
      </c>
      <c r="BC305" s="17">
        <f>VLOOKUP(SUBSTITUTE(BB305," ",""),Organizations!$1:$1048576,2,0)</f>
        <v>53</v>
      </c>
      <c r="BD305" s="1" t="s">
        <v>51</v>
      </c>
      <c r="BG305" t="s">
        <v>1833</v>
      </c>
    </row>
    <row r="306" spans="1:59" ht="24">
      <c r="A306" s="1" t="s">
        <v>962</v>
      </c>
      <c r="B306" s="1" t="s">
        <v>2206</v>
      </c>
      <c r="C306" s="1" t="s">
        <v>2240</v>
      </c>
      <c r="D306" s="1" t="s">
        <v>2034</v>
      </c>
      <c r="E306" s="3">
        <v>200501</v>
      </c>
      <c r="F306" s="3" t="str">
        <f t="shared" si="40"/>
        <v>SP</v>
      </c>
      <c r="G306" s="3" t="str">
        <f t="shared" si="41"/>
        <v>2004-2005</v>
      </c>
      <c r="H306" s="3" t="str">
        <f t="shared" si="42"/>
        <v>kuali.atp.SP2004-2005</v>
      </c>
      <c r="I306" s="3">
        <v>20040527</v>
      </c>
      <c r="J306" s="1" t="str">
        <f t="shared" si="43"/>
        <v/>
      </c>
      <c r="L306" s="3" t="str">
        <f t="shared" si="44"/>
        <v/>
      </c>
      <c r="M306" s="3" t="str">
        <f t="shared" si="45"/>
        <v/>
      </c>
      <c r="N306" s="3" t="str">
        <f t="shared" si="46"/>
        <v/>
      </c>
      <c r="O306" s="3">
        <v>200901</v>
      </c>
      <c r="P306" s="3">
        <v>20040514</v>
      </c>
      <c r="R306" s="3">
        <v>20040514</v>
      </c>
      <c r="S306" s="2">
        <v>3</v>
      </c>
      <c r="T306" s="2">
        <v>3</v>
      </c>
      <c r="U306" s="1" t="s">
        <v>43</v>
      </c>
      <c r="V306" s="27" t="b">
        <f t="shared" si="47"/>
        <v>1</v>
      </c>
      <c r="W306" s="27" t="b">
        <f t="shared" si="48"/>
        <v>1</v>
      </c>
      <c r="X306" s="28" t="str">
        <f t="shared" si="49"/>
        <v>kuali.resultComponent.grade.letter kuali.resultComponent.grade.passFail</v>
      </c>
      <c r="AA306" s="1" t="s">
        <v>944</v>
      </c>
      <c r="AB306" s="1" t="s">
        <v>963</v>
      </c>
      <c r="AC306" s="3">
        <v>20040527</v>
      </c>
      <c r="AD306" s="1" t="s">
        <v>115</v>
      </c>
      <c r="AF306" s="1" t="s">
        <v>47</v>
      </c>
      <c r="AI306" s="1" t="s">
        <v>48</v>
      </c>
      <c r="AJ306" s="1" t="s">
        <v>48</v>
      </c>
      <c r="AN306" s="3">
        <v>1</v>
      </c>
      <c r="AO306" s="3">
        <v>0</v>
      </c>
      <c r="AP306" s="3">
        <v>0</v>
      </c>
      <c r="AQ306" s="3">
        <v>0</v>
      </c>
      <c r="AR306" s="3">
        <v>0</v>
      </c>
      <c r="AS306" s="3">
        <v>0</v>
      </c>
      <c r="AU306" s="3">
        <v>20050330</v>
      </c>
      <c r="AV306" s="3">
        <v>0</v>
      </c>
      <c r="BA306" s="1" t="s">
        <v>735</v>
      </c>
      <c r="BB306" s="14" t="s">
        <v>735</v>
      </c>
      <c r="BC306" s="17">
        <f>VLOOKUP(SUBSTITUTE(BB306," ",""),Organizations!$1:$1048576,2,0)</f>
        <v>53</v>
      </c>
      <c r="BD306" s="1" t="s">
        <v>51</v>
      </c>
      <c r="BG306" t="s">
        <v>1828</v>
      </c>
    </row>
    <row r="307" spans="1:59" ht="24">
      <c r="A307" s="1" t="s">
        <v>964</v>
      </c>
      <c r="B307" s="1" t="s">
        <v>2206</v>
      </c>
      <c r="C307" s="1" t="s">
        <v>2241</v>
      </c>
      <c r="D307" s="1" t="s">
        <v>2034</v>
      </c>
      <c r="E307" s="3">
        <v>198308</v>
      </c>
      <c r="F307" s="3" t="str">
        <f t="shared" si="40"/>
        <v>FA</v>
      </c>
      <c r="G307" s="3" t="str">
        <f t="shared" si="41"/>
        <v>1990-1991</v>
      </c>
      <c r="H307" s="3" t="str">
        <f t="shared" si="42"/>
        <v>kuali.atp.FA1990-1991</v>
      </c>
      <c r="I307" s="3">
        <v>20070309</v>
      </c>
      <c r="J307" s="1" t="str">
        <f t="shared" si="43"/>
        <v/>
      </c>
      <c r="L307" s="3" t="str">
        <f t="shared" si="44"/>
        <v/>
      </c>
      <c r="M307" s="3" t="str">
        <f t="shared" si="45"/>
        <v/>
      </c>
      <c r="N307" s="3" t="str">
        <f t="shared" si="46"/>
        <v/>
      </c>
      <c r="O307" s="3">
        <v>200308</v>
      </c>
      <c r="P307" s="3">
        <v>19830201</v>
      </c>
      <c r="R307" s="3">
        <v>19830201</v>
      </c>
      <c r="S307" s="2">
        <v>3</v>
      </c>
      <c r="T307" s="2">
        <v>3</v>
      </c>
      <c r="U307" s="1" t="s">
        <v>43</v>
      </c>
      <c r="V307" s="27" t="b">
        <f t="shared" si="47"/>
        <v>1</v>
      </c>
      <c r="W307" s="27" t="b">
        <f t="shared" si="48"/>
        <v>1</v>
      </c>
      <c r="X307" s="28" t="str">
        <f t="shared" si="49"/>
        <v>kuali.resultComponent.grade.letter kuali.resultComponent.grade.passFail</v>
      </c>
      <c r="AA307" s="1" t="s">
        <v>965</v>
      </c>
      <c r="AB307" s="1" t="s">
        <v>966</v>
      </c>
      <c r="AD307" s="1" t="s">
        <v>70</v>
      </c>
      <c r="AF307" s="1" t="s">
        <v>70</v>
      </c>
      <c r="AI307" s="1" t="s">
        <v>48</v>
      </c>
      <c r="AJ307" s="1" t="s">
        <v>48</v>
      </c>
      <c r="AN307" s="3">
        <v>1</v>
      </c>
      <c r="AO307" s="3">
        <v>0</v>
      </c>
      <c r="AP307" s="3">
        <v>0</v>
      </c>
      <c r="AQ307" s="3">
        <v>0</v>
      </c>
      <c r="AR307" s="3">
        <v>0</v>
      </c>
      <c r="AS307" s="3">
        <v>0</v>
      </c>
      <c r="AU307" s="3">
        <v>19890620</v>
      </c>
      <c r="AV307" s="3">
        <v>0</v>
      </c>
      <c r="BA307" s="1" t="s">
        <v>735</v>
      </c>
      <c r="BB307" s="14" t="s">
        <v>735</v>
      </c>
      <c r="BC307" s="17">
        <f>VLOOKUP(SUBSTITUTE(BB307," ",""),Organizations!$1:$1048576,2,0)</f>
        <v>53</v>
      </c>
      <c r="BD307" s="1" t="s">
        <v>51</v>
      </c>
      <c r="BG307" t="s">
        <v>1834</v>
      </c>
    </row>
    <row r="308" spans="1:59" ht="24">
      <c r="A308" s="1" t="s">
        <v>967</v>
      </c>
      <c r="B308" s="1" t="s">
        <v>2206</v>
      </c>
      <c r="C308" s="1" t="s">
        <v>2125</v>
      </c>
      <c r="D308" s="1" t="s">
        <v>2034</v>
      </c>
      <c r="E308" s="3">
        <v>200501</v>
      </c>
      <c r="F308" s="3" t="str">
        <f t="shared" si="40"/>
        <v>SP</v>
      </c>
      <c r="G308" s="3" t="str">
        <f t="shared" si="41"/>
        <v>2004-2005</v>
      </c>
      <c r="H308" s="3" t="str">
        <f t="shared" si="42"/>
        <v>kuali.atp.SP2004-2005</v>
      </c>
      <c r="I308" s="3">
        <v>20040527</v>
      </c>
      <c r="J308" s="1" t="str">
        <f t="shared" si="43"/>
        <v/>
      </c>
      <c r="L308" s="3" t="str">
        <f t="shared" si="44"/>
        <v/>
      </c>
      <c r="M308" s="3" t="str">
        <f t="shared" si="45"/>
        <v/>
      </c>
      <c r="N308" s="3" t="str">
        <f t="shared" si="46"/>
        <v/>
      </c>
      <c r="O308" s="3">
        <v>200908</v>
      </c>
      <c r="P308" s="3">
        <v>20040514</v>
      </c>
      <c r="R308" s="3">
        <v>20040514</v>
      </c>
      <c r="S308" s="2">
        <v>3</v>
      </c>
      <c r="T308" s="2">
        <v>3</v>
      </c>
      <c r="U308" s="1" t="s">
        <v>43</v>
      </c>
      <c r="V308" s="27" t="b">
        <f t="shared" si="47"/>
        <v>1</v>
      </c>
      <c r="W308" s="27" t="b">
        <f t="shared" si="48"/>
        <v>1</v>
      </c>
      <c r="X308" s="28" t="str">
        <f t="shared" si="49"/>
        <v>kuali.resultComponent.grade.letter kuali.resultComponent.grade.passFail</v>
      </c>
      <c r="AA308" s="1" t="s">
        <v>947</v>
      </c>
      <c r="AB308" s="1" t="s">
        <v>968</v>
      </c>
      <c r="AC308" s="3">
        <v>20040527</v>
      </c>
      <c r="AD308" s="1" t="s">
        <v>115</v>
      </c>
      <c r="AF308" s="1" t="s">
        <v>47</v>
      </c>
      <c r="AI308" s="1" t="s">
        <v>48</v>
      </c>
      <c r="AJ308" s="1" t="s">
        <v>48</v>
      </c>
      <c r="AN308" s="3">
        <v>1</v>
      </c>
      <c r="AO308" s="3">
        <v>0</v>
      </c>
      <c r="AP308" s="3">
        <v>0</v>
      </c>
      <c r="AQ308" s="3">
        <v>0</v>
      </c>
      <c r="AR308" s="3">
        <v>0</v>
      </c>
      <c r="AS308" s="3">
        <v>0</v>
      </c>
      <c r="AU308" s="3">
        <v>20050330</v>
      </c>
      <c r="AV308" s="3">
        <v>0</v>
      </c>
      <c r="BA308" s="1" t="s">
        <v>735</v>
      </c>
      <c r="BB308" s="14" t="s">
        <v>735</v>
      </c>
      <c r="BC308" s="17">
        <f>VLOOKUP(SUBSTITUTE(BB308," ",""),Organizations!$1:$1048576,2,0)</f>
        <v>53</v>
      </c>
      <c r="BD308" s="1" t="s">
        <v>51</v>
      </c>
      <c r="BG308" t="s">
        <v>1829</v>
      </c>
    </row>
    <row r="309" spans="1:59" ht="24">
      <c r="A309" s="1" t="s">
        <v>969</v>
      </c>
      <c r="B309" s="1" t="s">
        <v>2206</v>
      </c>
      <c r="C309" s="1" t="s">
        <v>2242</v>
      </c>
      <c r="D309" s="1" t="s">
        <v>2034</v>
      </c>
      <c r="E309" s="3">
        <v>200508</v>
      </c>
      <c r="F309" s="3" t="str">
        <f t="shared" si="40"/>
        <v>FA</v>
      </c>
      <c r="G309" s="3" t="str">
        <f t="shared" si="41"/>
        <v>2005-2006</v>
      </c>
      <c r="H309" s="3" t="str">
        <f t="shared" si="42"/>
        <v>kuali.atp.FA2005-2006</v>
      </c>
      <c r="I309" s="3">
        <v>20050520</v>
      </c>
      <c r="J309" s="1" t="str">
        <f t="shared" si="43"/>
        <v/>
      </c>
      <c r="L309" s="3" t="str">
        <f t="shared" si="44"/>
        <v/>
      </c>
      <c r="M309" s="3" t="str">
        <f t="shared" si="45"/>
        <v/>
      </c>
      <c r="N309" s="3" t="str">
        <f t="shared" si="46"/>
        <v/>
      </c>
      <c r="P309" s="3">
        <v>20050311</v>
      </c>
      <c r="S309" s="2">
        <v>3</v>
      </c>
      <c r="T309" s="2">
        <v>3</v>
      </c>
      <c r="U309" s="1" t="s">
        <v>43</v>
      </c>
      <c r="V309" s="27" t="b">
        <f t="shared" si="47"/>
        <v>1</v>
      </c>
      <c r="W309" s="27" t="b">
        <f t="shared" si="48"/>
        <v>1</v>
      </c>
      <c r="X309" s="28" t="str">
        <f t="shared" si="49"/>
        <v>kuali.resultComponent.grade.letter kuali.resultComponent.grade.passFail</v>
      </c>
      <c r="Z309" s="3">
        <v>20050520</v>
      </c>
      <c r="AA309" s="1" t="s">
        <v>970</v>
      </c>
      <c r="AB309" s="1" t="s">
        <v>971</v>
      </c>
      <c r="AC309" s="3">
        <v>20050520</v>
      </c>
      <c r="AD309" s="1" t="s">
        <v>115</v>
      </c>
      <c r="AF309" s="1" t="s">
        <v>47</v>
      </c>
      <c r="AI309" s="1" t="s">
        <v>48</v>
      </c>
      <c r="AJ309" s="1" t="s">
        <v>48</v>
      </c>
      <c r="AM309" s="1" t="s">
        <v>66</v>
      </c>
      <c r="AN309" s="3">
        <v>1</v>
      </c>
      <c r="AP309" s="3">
        <v>0</v>
      </c>
      <c r="AQ309" s="3">
        <v>0</v>
      </c>
      <c r="AR309" s="3">
        <v>0</v>
      </c>
      <c r="AS309" s="3">
        <v>0</v>
      </c>
      <c r="AU309" s="3">
        <v>20050520</v>
      </c>
      <c r="AV309" s="3">
        <v>99</v>
      </c>
      <c r="AX309" s="3">
        <v>20050520</v>
      </c>
      <c r="AZ309" s="3">
        <v>20050520</v>
      </c>
      <c r="BA309" s="1" t="s">
        <v>735</v>
      </c>
      <c r="BB309" s="14" t="s">
        <v>735</v>
      </c>
      <c r="BC309" s="17">
        <f>VLOOKUP(SUBSTITUTE(BB309," ",""),Organizations!$1:$1048576,2,0)</f>
        <v>53</v>
      </c>
      <c r="BD309" s="1" t="s">
        <v>51</v>
      </c>
      <c r="BG309" t="s">
        <v>1835</v>
      </c>
    </row>
    <row r="310" spans="1:59" ht="24">
      <c r="A310" s="1" t="s">
        <v>972</v>
      </c>
      <c r="B310" s="1" t="s">
        <v>2206</v>
      </c>
      <c r="C310" s="1" t="s">
        <v>2126</v>
      </c>
      <c r="D310" s="1" t="s">
        <v>2034</v>
      </c>
      <c r="E310" s="3">
        <v>200008</v>
      </c>
      <c r="F310" s="3" t="str">
        <f t="shared" si="40"/>
        <v>FA</v>
      </c>
      <c r="G310" s="3" t="str">
        <f t="shared" si="41"/>
        <v>2000-2001</v>
      </c>
      <c r="H310" s="3" t="str">
        <f t="shared" si="42"/>
        <v>kuali.atp.FA2000-2001</v>
      </c>
      <c r="I310" s="3">
        <v>20000212</v>
      </c>
      <c r="J310" s="1" t="str">
        <f t="shared" si="43"/>
        <v/>
      </c>
      <c r="L310" s="3" t="str">
        <f t="shared" si="44"/>
        <v/>
      </c>
      <c r="M310" s="3" t="str">
        <f t="shared" si="45"/>
        <v/>
      </c>
      <c r="N310" s="3" t="str">
        <f t="shared" si="46"/>
        <v/>
      </c>
      <c r="O310" s="3">
        <v>200308</v>
      </c>
      <c r="P310" s="3">
        <v>19770101</v>
      </c>
      <c r="R310" s="3">
        <v>20000211</v>
      </c>
      <c r="S310" s="2">
        <v>3</v>
      </c>
      <c r="T310" s="2">
        <v>3</v>
      </c>
      <c r="U310" s="1" t="s">
        <v>43</v>
      </c>
      <c r="V310" s="27" t="b">
        <f t="shared" si="47"/>
        <v>1</v>
      </c>
      <c r="W310" s="27" t="b">
        <f t="shared" si="48"/>
        <v>1</v>
      </c>
      <c r="X310" s="28" t="str">
        <f t="shared" si="49"/>
        <v>kuali.resultComponent.grade.letter kuali.resultComponent.grade.passFail</v>
      </c>
      <c r="AA310" s="1" t="s">
        <v>973</v>
      </c>
      <c r="AB310" s="1" t="s">
        <v>974</v>
      </c>
      <c r="AC310" s="3">
        <v>20000212</v>
      </c>
      <c r="AD310" s="1" t="s">
        <v>115</v>
      </c>
      <c r="AF310" s="1" t="s">
        <v>47</v>
      </c>
      <c r="AI310" s="1" t="s">
        <v>48</v>
      </c>
      <c r="AJ310" s="1" t="s">
        <v>48</v>
      </c>
      <c r="AN310" s="3">
        <v>1</v>
      </c>
      <c r="AO310" s="3">
        <v>0</v>
      </c>
      <c r="AP310" s="3">
        <v>0</v>
      </c>
      <c r="AQ310" s="3">
        <v>0</v>
      </c>
      <c r="AR310" s="3">
        <v>0</v>
      </c>
      <c r="AS310" s="3">
        <v>0</v>
      </c>
      <c r="AU310" s="3">
        <v>20050330</v>
      </c>
      <c r="AV310" s="3">
        <v>0</v>
      </c>
      <c r="AX310" s="3">
        <v>19940204</v>
      </c>
      <c r="BA310" s="1" t="s">
        <v>735</v>
      </c>
      <c r="BB310" s="14" t="s">
        <v>735</v>
      </c>
      <c r="BC310" s="17">
        <f>VLOOKUP(SUBSTITUTE(BB310," ",""),Organizations!$1:$1048576,2,0)</f>
        <v>53</v>
      </c>
      <c r="BD310" s="1" t="s">
        <v>51</v>
      </c>
      <c r="BG310" t="s">
        <v>1836</v>
      </c>
    </row>
    <row r="311" spans="1:59" ht="24">
      <c r="A311" s="1" t="s">
        <v>975</v>
      </c>
      <c r="B311" s="1" t="s">
        <v>2206</v>
      </c>
      <c r="C311" s="1" t="s">
        <v>2052</v>
      </c>
      <c r="D311" s="1" t="s">
        <v>2034</v>
      </c>
      <c r="E311" s="3">
        <v>200901</v>
      </c>
      <c r="F311" s="3" t="str">
        <f t="shared" si="40"/>
        <v>SP</v>
      </c>
      <c r="G311" s="3" t="str">
        <f t="shared" si="41"/>
        <v>2008-2009</v>
      </c>
      <c r="H311" s="3" t="str">
        <f t="shared" si="42"/>
        <v>kuali.atp.SP2008-2009</v>
      </c>
      <c r="I311" s="3">
        <v>20080930</v>
      </c>
      <c r="J311" s="1" t="str">
        <f t="shared" si="43"/>
        <v/>
      </c>
      <c r="L311" s="3" t="str">
        <f t="shared" si="44"/>
        <v/>
      </c>
      <c r="M311" s="3" t="str">
        <f t="shared" si="45"/>
        <v/>
      </c>
      <c r="N311" s="3" t="str">
        <f t="shared" si="46"/>
        <v/>
      </c>
      <c r="O311" s="3">
        <v>199901</v>
      </c>
      <c r="P311" s="3">
        <v>20080912</v>
      </c>
      <c r="R311" s="3">
        <v>20080923</v>
      </c>
      <c r="S311" s="2">
        <v>3</v>
      </c>
      <c r="T311" s="2">
        <v>3</v>
      </c>
      <c r="U311" s="1" t="s">
        <v>43</v>
      </c>
      <c r="V311" s="27" t="b">
        <f t="shared" si="47"/>
        <v>1</v>
      </c>
      <c r="W311" s="27" t="b">
        <f t="shared" si="48"/>
        <v>1</v>
      </c>
      <c r="X311" s="28" t="str">
        <f t="shared" si="49"/>
        <v>kuali.resultComponent.grade.letter kuali.resultComponent.grade.passFail</v>
      </c>
      <c r="AA311" s="1" t="s">
        <v>976</v>
      </c>
      <c r="AB311" s="1" t="s">
        <v>977</v>
      </c>
      <c r="AC311" s="3">
        <v>20080923</v>
      </c>
      <c r="AD311" s="1" t="s">
        <v>115</v>
      </c>
      <c r="AF311" s="1" t="s">
        <v>47</v>
      </c>
      <c r="AI311" s="1" t="s">
        <v>48</v>
      </c>
      <c r="AJ311" s="1" t="s">
        <v>48</v>
      </c>
      <c r="AN311" s="3">
        <v>1</v>
      </c>
      <c r="AO311" s="3">
        <v>0</v>
      </c>
      <c r="AP311" s="3">
        <v>0</v>
      </c>
      <c r="AQ311" s="3">
        <v>0</v>
      </c>
      <c r="AR311" s="3">
        <v>0</v>
      </c>
      <c r="AS311" s="3">
        <v>0</v>
      </c>
      <c r="AU311" s="3">
        <v>20080923</v>
      </c>
      <c r="AV311" s="3">
        <v>0</v>
      </c>
      <c r="BA311" s="1" t="s">
        <v>735</v>
      </c>
      <c r="BB311" s="14" t="s">
        <v>735</v>
      </c>
      <c r="BC311" s="17">
        <f>VLOOKUP(SUBSTITUTE(BB311," ",""),Organizations!$1:$1048576,2,0)</f>
        <v>53</v>
      </c>
      <c r="BD311" s="1" t="s">
        <v>51</v>
      </c>
      <c r="BG311" t="s">
        <v>1837</v>
      </c>
    </row>
    <row r="312" spans="1:59" ht="24">
      <c r="A312" s="1" t="s">
        <v>978</v>
      </c>
      <c r="B312" s="1" t="s">
        <v>2206</v>
      </c>
      <c r="C312" s="1" t="s">
        <v>2127</v>
      </c>
      <c r="D312" s="1" t="s">
        <v>2034</v>
      </c>
      <c r="E312" s="3">
        <v>200808</v>
      </c>
      <c r="F312" s="3" t="str">
        <f t="shared" si="40"/>
        <v>FA</v>
      </c>
      <c r="G312" s="3" t="str">
        <f t="shared" si="41"/>
        <v>2008-2009</v>
      </c>
      <c r="H312" s="3" t="str">
        <f t="shared" si="42"/>
        <v>kuali.atp.FA2008-2009</v>
      </c>
      <c r="I312" s="3">
        <v>20080319</v>
      </c>
      <c r="J312" s="1" t="str">
        <f t="shared" si="43"/>
        <v/>
      </c>
      <c r="L312" s="3" t="str">
        <f t="shared" si="44"/>
        <v/>
      </c>
      <c r="M312" s="3" t="str">
        <f t="shared" si="45"/>
        <v/>
      </c>
      <c r="N312" s="3" t="str">
        <f t="shared" si="46"/>
        <v/>
      </c>
      <c r="O312" s="3">
        <v>200908</v>
      </c>
      <c r="P312" s="3">
        <v>20080314</v>
      </c>
      <c r="R312" s="3">
        <v>20080319</v>
      </c>
      <c r="S312" s="2">
        <v>3</v>
      </c>
      <c r="T312" s="2">
        <v>3</v>
      </c>
      <c r="U312" s="1" t="s">
        <v>43</v>
      </c>
      <c r="V312" s="27" t="b">
        <f t="shared" si="47"/>
        <v>1</v>
      </c>
      <c r="W312" s="27" t="b">
        <f t="shared" si="48"/>
        <v>1</v>
      </c>
      <c r="X312" s="28" t="str">
        <f t="shared" si="49"/>
        <v>kuali.resultComponent.grade.letter kuali.resultComponent.grade.passFail</v>
      </c>
      <c r="AA312" s="1" t="s">
        <v>979</v>
      </c>
      <c r="AB312" s="1" t="s">
        <v>980</v>
      </c>
      <c r="AC312" s="3">
        <v>20080319</v>
      </c>
      <c r="AD312" s="1" t="s">
        <v>115</v>
      </c>
      <c r="AF312" s="1" t="s">
        <v>47</v>
      </c>
      <c r="AI312" s="1" t="s">
        <v>48</v>
      </c>
      <c r="AJ312" s="1" t="s">
        <v>48</v>
      </c>
      <c r="AN312" s="3">
        <v>1</v>
      </c>
      <c r="AO312" s="3">
        <v>0</v>
      </c>
      <c r="AP312" s="3">
        <v>0</v>
      </c>
      <c r="AQ312" s="3">
        <v>0</v>
      </c>
      <c r="AR312" s="3">
        <v>0</v>
      </c>
      <c r="AS312" s="3">
        <v>0</v>
      </c>
      <c r="AU312" s="3">
        <v>20080319</v>
      </c>
      <c r="AV312" s="3">
        <v>0</v>
      </c>
      <c r="BA312" s="1" t="s">
        <v>735</v>
      </c>
      <c r="BB312" s="14" t="s">
        <v>735</v>
      </c>
      <c r="BC312" s="17">
        <f>VLOOKUP(SUBSTITUTE(BB312," ",""),Organizations!$1:$1048576,2,0)</f>
        <v>53</v>
      </c>
      <c r="BD312" s="1" t="s">
        <v>51</v>
      </c>
      <c r="BG312" t="s">
        <v>1838</v>
      </c>
    </row>
    <row r="313" spans="1:59" ht="24">
      <c r="A313" s="1" t="s">
        <v>981</v>
      </c>
      <c r="B313" s="1" t="s">
        <v>2206</v>
      </c>
      <c r="C313" s="1" t="s">
        <v>2243</v>
      </c>
      <c r="D313" s="1" t="s">
        <v>2034</v>
      </c>
      <c r="E313" s="3">
        <v>200201</v>
      </c>
      <c r="F313" s="3" t="str">
        <f t="shared" si="40"/>
        <v>SP</v>
      </c>
      <c r="G313" s="3" t="str">
        <f t="shared" si="41"/>
        <v>2001-2002</v>
      </c>
      <c r="H313" s="3" t="str">
        <f t="shared" si="42"/>
        <v>kuali.atp.SP2001-2002</v>
      </c>
      <c r="I313" s="3">
        <v>20030318</v>
      </c>
      <c r="J313" s="1" t="str">
        <f t="shared" si="43"/>
        <v/>
      </c>
      <c r="L313" s="3" t="str">
        <f t="shared" si="44"/>
        <v/>
      </c>
      <c r="M313" s="3" t="str">
        <f t="shared" si="45"/>
        <v/>
      </c>
      <c r="N313" s="3" t="str">
        <f t="shared" si="46"/>
        <v/>
      </c>
      <c r="O313" s="3">
        <v>200901</v>
      </c>
      <c r="P313" s="3">
        <v>20010914</v>
      </c>
      <c r="S313" s="2">
        <v>3</v>
      </c>
      <c r="T313" s="2">
        <v>3</v>
      </c>
      <c r="U313" s="1" t="s">
        <v>126</v>
      </c>
      <c r="V313" s="27" t="str">
        <f t="shared" si="47"/>
        <v/>
      </c>
      <c r="W313" s="27" t="str">
        <f t="shared" si="48"/>
        <v/>
      </c>
      <c r="X313" s="28" t="str">
        <f t="shared" si="49"/>
        <v>kuali.resultComponent.grade.letter</v>
      </c>
      <c r="AA313" s="1" t="s">
        <v>982</v>
      </c>
      <c r="AB313" s="1" t="s">
        <v>983</v>
      </c>
      <c r="AD313" s="1" t="s">
        <v>115</v>
      </c>
      <c r="AF313" s="1" t="s">
        <v>47</v>
      </c>
      <c r="AI313" s="1" t="s">
        <v>48</v>
      </c>
      <c r="AJ313" s="1" t="s">
        <v>48</v>
      </c>
      <c r="AN313" s="3">
        <v>1</v>
      </c>
      <c r="AO313" s="3">
        <v>0</v>
      </c>
      <c r="AP313" s="3">
        <v>0</v>
      </c>
      <c r="AQ313" s="3">
        <v>0</v>
      </c>
      <c r="AR313" s="3">
        <v>0</v>
      </c>
      <c r="AS313" s="3">
        <v>0</v>
      </c>
      <c r="AU313" s="3">
        <v>20050330</v>
      </c>
      <c r="AV313" s="3">
        <v>0</v>
      </c>
      <c r="BA313" s="1" t="s">
        <v>735</v>
      </c>
      <c r="BB313" s="14" t="s">
        <v>735</v>
      </c>
      <c r="BC313" s="17">
        <f>VLOOKUP(SUBSTITUTE(BB313," ",""),Organizations!$1:$1048576,2,0)</f>
        <v>53</v>
      </c>
      <c r="BD313" s="1" t="s">
        <v>51</v>
      </c>
      <c r="BG313" t="s">
        <v>1839</v>
      </c>
    </row>
    <row r="314" spans="1:59" ht="24">
      <c r="A314" s="1" t="s">
        <v>984</v>
      </c>
      <c r="B314" s="1" t="s">
        <v>2206</v>
      </c>
      <c r="C314" s="1" t="s">
        <v>2128</v>
      </c>
      <c r="D314" s="1" t="s">
        <v>2034</v>
      </c>
      <c r="E314" s="3">
        <v>198308</v>
      </c>
      <c r="F314" s="3" t="str">
        <f t="shared" si="40"/>
        <v>FA</v>
      </c>
      <c r="G314" s="3" t="str">
        <f t="shared" si="41"/>
        <v>1990-1991</v>
      </c>
      <c r="H314" s="3" t="str">
        <f t="shared" si="42"/>
        <v>kuali.atp.FA1990-1991</v>
      </c>
      <c r="I314" s="3">
        <v>19831027</v>
      </c>
      <c r="J314" s="1" t="str">
        <f t="shared" si="43"/>
        <v/>
      </c>
      <c r="L314" s="3" t="str">
        <f t="shared" si="44"/>
        <v/>
      </c>
      <c r="M314" s="3" t="str">
        <f t="shared" si="45"/>
        <v/>
      </c>
      <c r="N314" s="3" t="str">
        <f t="shared" si="46"/>
        <v/>
      </c>
      <c r="O314" s="3">
        <v>200201</v>
      </c>
      <c r="P314" s="3">
        <v>19780101</v>
      </c>
      <c r="R314" s="3">
        <v>19830201</v>
      </c>
      <c r="S314" s="2">
        <v>3</v>
      </c>
      <c r="T314" s="2">
        <v>3</v>
      </c>
      <c r="U314" s="1" t="s">
        <v>43</v>
      </c>
      <c r="V314" s="27" t="b">
        <f t="shared" si="47"/>
        <v>1</v>
      </c>
      <c r="W314" s="27" t="b">
        <f t="shared" si="48"/>
        <v>1</v>
      </c>
      <c r="X314" s="28" t="str">
        <f t="shared" si="49"/>
        <v>kuali.resultComponent.grade.letter kuali.resultComponent.grade.passFail</v>
      </c>
      <c r="AA314" s="1" t="s">
        <v>985</v>
      </c>
      <c r="AB314" s="1" t="s">
        <v>986</v>
      </c>
      <c r="AD314" s="1" t="s">
        <v>115</v>
      </c>
      <c r="AF314" s="1" t="s">
        <v>47</v>
      </c>
      <c r="AI314" s="1" t="s">
        <v>48</v>
      </c>
      <c r="AJ314" s="1" t="s">
        <v>48</v>
      </c>
      <c r="AN314" s="3">
        <v>1</v>
      </c>
      <c r="AO314" s="3">
        <v>0</v>
      </c>
      <c r="AP314" s="3">
        <v>0</v>
      </c>
      <c r="AQ314" s="3">
        <v>0</v>
      </c>
      <c r="AR314" s="3">
        <v>0</v>
      </c>
      <c r="AS314" s="3">
        <v>0</v>
      </c>
      <c r="AU314" s="3">
        <v>20050330</v>
      </c>
      <c r="AV314" s="3">
        <v>0</v>
      </c>
      <c r="BA314" s="1" t="s">
        <v>735</v>
      </c>
      <c r="BB314" s="14" t="s">
        <v>735</v>
      </c>
      <c r="BC314" s="17">
        <f>VLOOKUP(SUBSTITUTE(BB314," ",""),Organizations!$1:$1048576,2,0)</f>
        <v>53</v>
      </c>
      <c r="BD314" s="1" t="s">
        <v>51</v>
      </c>
      <c r="BG314" t="s">
        <v>1840</v>
      </c>
    </row>
    <row r="315" spans="1:59" ht="24">
      <c r="A315" s="1" t="s">
        <v>987</v>
      </c>
      <c r="B315" s="1" t="s">
        <v>2206</v>
      </c>
      <c r="C315" s="1" t="s">
        <v>2129</v>
      </c>
      <c r="D315" s="1" t="s">
        <v>2034</v>
      </c>
      <c r="E315" s="3">
        <v>200008</v>
      </c>
      <c r="F315" s="3" t="str">
        <f t="shared" si="40"/>
        <v>FA</v>
      </c>
      <c r="G315" s="3" t="str">
        <f t="shared" si="41"/>
        <v>2000-2001</v>
      </c>
      <c r="H315" s="3" t="str">
        <f t="shared" si="42"/>
        <v>kuali.atp.FA2000-2001</v>
      </c>
      <c r="I315" s="3">
        <v>20050414</v>
      </c>
      <c r="J315" s="1" t="str">
        <f t="shared" si="43"/>
        <v/>
      </c>
      <c r="K315" s="3">
        <v>200501</v>
      </c>
      <c r="L315" s="3" t="str">
        <f t="shared" si="44"/>
        <v>SP</v>
      </c>
      <c r="M315" s="3" t="str">
        <f t="shared" si="45"/>
        <v>2004-2005</v>
      </c>
      <c r="N315" s="3" t="str">
        <f t="shared" si="46"/>
        <v>kuali.atp.SP2004-2005</v>
      </c>
      <c r="O315" s="3">
        <v>200408</v>
      </c>
      <c r="P315" s="3">
        <v>20000114</v>
      </c>
      <c r="Q315" s="3">
        <v>20040514</v>
      </c>
      <c r="R315" s="3">
        <v>20000211</v>
      </c>
      <c r="S315" s="2">
        <v>3</v>
      </c>
      <c r="T315" s="2">
        <v>3</v>
      </c>
      <c r="U315" s="1" t="s">
        <v>43</v>
      </c>
      <c r="V315" s="27" t="b">
        <f t="shared" si="47"/>
        <v>1</v>
      </c>
      <c r="W315" s="27" t="b">
        <f t="shared" si="48"/>
        <v>1</v>
      </c>
      <c r="X315" s="28" t="str">
        <f t="shared" si="49"/>
        <v>kuali.resultComponent.grade.letter kuali.resultComponent.grade.passFail</v>
      </c>
      <c r="AA315" s="1" t="s">
        <v>988</v>
      </c>
      <c r="AB315" s="1" t="s">
        <v>989</v>
      </c>
      <c r="AC315" s="3">
        <v>20000208</v>
      </c>
      <c r="AD315" s="1" t="s">
        <v>70</v>
      </c>
      <c r="AF315" s="1" t="s">
        <v>70</v>
      </c>
      <c r="AI315" s="1" t="s">
        <v>48</v>
      </c>
      <c r="AJ315" s="1" t="s">
        <v>48</v>
      </c>
      <c r="AN315" s="3">
        <v>1</v>
      </c>
      <c r="AO315" s="3">
        <v>0</v>
      </c>
      <c r="AP315" s="3">
        <v>0</v>
      </c>
      <c r="AQ315" s="3">
        <v>0</v>
      </c>
      <c r="AR315" s="3">
        <v>0</v>
      </c>
      <c r="AS315" s="3">
        <v>0</v>
      </c>
      <c r="AU315" s="3">
        <v>20050330</v>
      </c>
      <c r="AV315" s="3">
        <v>0</v>
      </c>
      <c r="BA315" s="1" t="s">
        <v>735</v>
      </c>
      <c r="BB315" s="14" t="s">
        <v>735</v>
      </c>
      <c r="BC315" s="17">
        <f>VLOOKUP(SUBSTITUTE(BB315," ",""),Organizations!$1:$1048576,2,0)</f>
        <v>53</v>
      </c>
      <c r="BD315" s="1" t="s">
        <v>51</v>
      </c>
      <c r="BG315" t="s">
        <v>1841</v>
      </c>
    </row>
    <row r="316" spans="1:59" ht="24">
      <c r="A316" s="1" t="s">
        <v>990</v>
      </c>
      <c r="B316" s="1" t="s">
        <v>2206</v>
      </c>
      <c r="C316" s="1" t="s">
        <v>2244</v>
      </c>
      <c r="D316" s="1" t="s">
        <v>2034</v>
      </c>
      <c r="E316" s="3">
        <v>198308</v>
      </c>
      <c r="F316" s="3" t="str">
        <f t="shared" si="40"/>
        <v>FA</v>
      </c>
      <c r="G316" s="3" t="str">
        <f t="shared" si="41"/>
        <v>1990-1991</v>
      </c>
      <c r="H316" s="3" t="str">
        <f t="shared" si="42"/>
        <v>kuali.atp.FA1990-1991</v>
      </c>
      <c r="I316" s="3">
        <v>20050414</v>
      </c>
      <c r="J316" s="1" t="str">
        <f t="shared" si="43"/>
        <v/>
      </c>
      <c r="K316" s="3">
        <v>200401</v>
      </c>
      <c r="L316" s="3" t="str">
        <f t="shared" si="44"/>
        <v>SP</v>
      </c>
      <c r="M316" s="3" t="str">
        <f t="shared" si="45"/>
        <v>2003-2004</v>
      </c>
      <c r="N316" s="3" t="str">
        <f t="shared" si="46"/>
        <v>kuali.atp.SP2003-2004</v>
      </c>
      <c r="O316" s="3">
        <v>200308</v>
      </c>
      <c r="P316" s="3">
        <v>19830201</v>
      </c>
      <c r="Q316" s="3">
        <v>20040514</v>
      </c>
      <c r="R316" s="3">
        <v>19830201</v>
      </c>
      <c r="S316" s="2">
        <v>1</v>
      </c>
      <c r="T316" s="2">
        <v>3</v>
      </c>
      <c r="U316" s="1" t="s">
        <v>43</v>
      </c>
      <c r="V316" s="27" t="b">
        <f t="shared" si="47"/>
        <v>1</v>
      </c>
      <c r="W316" s="27" t="b">
        <f t="shared" si="48"/>
        <v>1</v>
      </c>
      <c r="X316" s="28" t="str">
        <f t="shared" si="49"/>
        <v>kuali.resultComponent.grade.letter kuali.resultComponent.grade.passFail</v>
      </c>
      <c r="AA316" s="1" t="s">
        <v>937</v>
      </c>
      <c r="AB316" s="1" t="s">
        <v>938</v>
      </c>
      <c r="AD316" s="1" t="s">
        <v>70</v>
      </c>
      <c r="AF316" s="1" t="s">
        <v>70</v>
      </c>
      <c r="AI316" s="1" t="s">
        <v>48</v>
      </c>
      <c r="AJ316" s="1" t="s">
        <v>48</v>
      </c>
      <c r="AM316" s="1" t="s">
        <v>66</v>
      </c>
      <c r="AN316" s="3">
        <v>1</v>
      </c>
      <c r="AO316" s="3">
        <v>0</v>
      </c>
      <c r="AP316" s="3">
        <v>0</v>
      </c>
      <c r="AQ316" s="3">
        <v>0</v>
      </c>
      <c r="AR316" s="3">
        <v>0</v>
      </c>
      <c r="AS316" s="3">
        <v>0</v>
      </c>
      <c r="AU316" s="3">
        <v>20040527</v>
      </c>
      <c r="AV316" s="3">
        <v>99</v>
      </c>
      <c r="BA316" s="1" t="s">
        <v>735</v>
      </c>
      <c r="BB316" s="14" t="s">
        <v>735</v>
      </c>
      <c r="BC316" s="17">
        <f>VLOOKUP(SUBSTITUTE(BB316," ",""),Organizations!$1:$1048576,2,0)</f>
        <v>53</v>
      </c>
      <c r="BD316" s="1" t="s">
        <v>51</v>
      </c>
      <c r="BG316" t="s">
        <v>1842</v>
      </c>
    </row>
    <row r="317" spans="1:59" ht="24">
      <c r="A317" s="1" t="s">
        <v>991</v>
      </c>
      <c r="B317" s="1" t="s">
        <v>2206</v>
      </c>
      <c r="C317" s="1" t="s">
        <v>2245</v>
      </c>
      <c r="D317" s="1" t="s">
        <v>2034</v>
      </c>
      <c r="E317" s="3">
        <v>198401</v>
      </c>
      <c r="F317" s="3" t="str">
        <f t="shared" si="40"/>
        <v>SP</v>
      </c>
      <c r="G317" s="3" t="str">
        <f t="shared" si="41"/>
        <v>1990-1991</v>
      </c>
      <c r="H317" s="3" t="str">
        <f t="shared" si="42"/>
        <v>kuali.atp.SP1990-1991</v>
      </c>
      <c r="I317" s="3">
        <v>20050414</v>
      </c>
      <c r="J317" s="1" t="str">
        <f t="shared" si="43"/>
        <v/>
      </c>
      <c r="K317" s="3">
        <v>200408</v>
      </c>
      <c r="L317" s="3" t="str">
        <f t="shared" si="44"/>
        <v>FA</v>
      </c>
      <c r="M317" s="3" t="str">
        <f t="shared" si="45"/>
        <v>2004-2005</v>
      </c>
      <c r="N317" s="3" t="str">
        <f t="shared" si="46"/>
        <v>kuali.atp.FA2004-2005</v>
      </c>
      <c r="O317" s="3">
        <v>200401</v>
      </c>
      <c r="P317" s="3">
        <v>19720101</v>
      </c>
      <c r="Q317" s="3">
        <v>20040514</v>
      </c>
      <c r="R317" s="3">
        <v>19830401</v>
      </c>
      <c r="S317" s="2">
        <v>3</v>
      </c>
      <c r="T317" s="2">
        <v>3</v>
      </c>
      <c r="U317" s="1" t="s">
        <v>43</v>
      </c>
      <c r="V317" s="27" t="b">
        <f t="shared" si="47"/>
        <v>1</v>
      </c>
      <c r="W317" s="27" t="b">
        <f t="shared" si="48"/>
        <v>1</v>
      </c>
      <c r="X317" s="28" t="str">
        <f t="shared" si="49"/>
        <v>kuali.resultComponent.grade.letter kuali.resultComponent.grade.passFail</v>
      </c>
      <c r="AA317" s="1" t="s">
        <v>960</v>
      </c>
      <c r="AB317" s="1" t="s">
        <v>992</v>
      </c>
      <c r="AD317" s="1" t="s">
        <v>70</v>
      </c>
      <c r="AF317" s="1" t="s">
        <v>70</v>
      </c>
      <c r="AI317" s="1" t="s">
        <v>48</v>
      </c>
      <c r="AJ317" s="1" t="s">
        <v>48</v>
      </c>
      <c r="AN317" s="3">
        <v>1</v>
      </c>
      <c r="AO317" s="3">
        <v>0</v>
      </c>
      <c r="AP317" s="3">
        <v>0</v>
      </c>
      <c r="AQ317" s="3">
        <v>0</v>
      </c>
      <c r="AR317" s="3">
        <v>0</v>
      </c>
      <c r="AS317" s="3">
        <v>0</v>
      </c>
      <c r="AU317" s="3">
        <v>20040527</v>
      </c>
      <c r="AV317" s="3">
        <v>0</v>
      </c>
      <c r="BA317" s="1" t="s">
        <v>735</v>
      </c>
      <c r="BB317" s="14" t="s">
        <v>735</v>
      </c>
      <c r="BC317" s="17">
        <f>VLOOKUP(SUBSTITUTE(BB317," ",""),Organizations!$1:$1048576,2,0)</f>
        <v>53</v>
      </c>
      <c r="BD317" s="1" t="s">
        <v>51</v>
      </c>
      <c r="BG317" t="s">
        <v>1833</v>
      </c>
    </row>
    <row r="318" spans="1:59" ht="24">
      <c r="A318" s="1" t="s">
        <v>993</v>
      </c>
      <c r="B318" s="1" t="s">
        <v>2206</v>
      </c>
      <c r="C318" s="1" t="s">
        <v>2130</v>
      </c>
      <c r="D318" s="1" t="s">
        <v>2034</v>
      </c>
      <c r="E318" s="3">
        <v>198001</v>
      </c>
      <c r="F318" s="3" t="str">
        <f t="shared" si="40"/>
        <v>SP</v>
      </c>
      <c r="G318" s="3" t="str">
        <f t="shared" si="41"/>
        <v>1990-1991</v>
      </c>
      <c r="H318" s="3" t="str">
        <f t="shared" si="42"/>
        <v>kuali.atp.SP1990-1991</v>
      </c>
      <c r="I318" s="3">
        <v>19831027</v>
      </c>
      <c r="J318" s="1" t="str">
        <f t="shared" si="43"/>
        <v/>
      </c>
      <c r="K318" s="3">
        <v>198305</v>
      </c>
      <c r="L318" s="3" t="str">
        <f t="shared" si="44"/>
        <v>SU</v>
      </c>
      <c r="M318" s="3" t="str">
        <f t="shared" si="45"/>
        <v>1990-1991</v>
      </c>
      <c r="N318" s="3" t="str">
        <f t="shared" si="46"/>
        <v>kuali.atp.SU1990-1991</v>
      </c>
      <c r="O318" s="3">
        <v>198208</v>
      </c>
      <c r="P318" s="3">
        <v>19730101</v>
      </c>
      <c r="Q318" s="3">
        <v>19830201</v>
      </c>
      <c r="R318" s="3">
        <v>19010101</v>
      </c>
      <c r="S318" s="2">
        <v>3</v>
      </c>
      <c r="T318" s="2">
        <v>3</v>
      </c>
      <c r="U318" s="1" t="s">
        <v>43</v>
      </c>
      <c r="V318" s="27" t="b">
        <f t="shared" si="47"/>
        <v>1</v>
      </c>
      <c r="W318" s="27" t="b">
        <f t="shared" si="48"/>
        <v>1</v>
      </c>
      <c r="X318" s="28" t="str">
        <f t="shared" si="49"/>
        <v>kuali.resultComponent.grade.letter kuali.resultComponent.grade.passFail</v>
      </c>
      <c r="AA318" s="1" t="s">
        <v>947</v>
      </c>
      <c r="AB318" s="1" t="s">
        <v>948</v>
      </c>
      <c r="AD318" s="1" t="s">
        <v>115</v>
      </c>
      <c r="AF318" s="1" t="s">
        <v>47</v>
      </c>
      <c r="AI318" s="1" t="s">
        <v>48</v>
      </c>
      <c r="AJ318" s="1" t="s">
        <v>48</v>
      </c>
      <c r="AN318" s="3">
        <v>1</v>
      </c>
      <c r="AO318" s="3">
        <v>0</v>
      </c>
      <c r="AP318" s="3">
        <v>0</v>
      </c>
      <c r="AQ318" s="3">
        <v>0</v>
      </c>
      <c r="AR318" s="3">
        <v>0</v>
      </c>
      <c r="AS318" s="3">
        <v>0</v>
      </c>
      <c r="AV318" s="3">
        <v>0</v>
      </c>
      <c r="BA318" s="1" t="s">
        <v>735</v>
      </c>
      <c r="BB318" s="14" t="s">
        <v>735</v>
      </c>
      <c r="BC318" s="17">
        <f>VLOOKUP(SUBSTITUTE(BB318," ",""),Organizations!$1:$1048576,2,0)</f>
        <v>53</v>
      </c>
      <c r="BD318" s="1" t="s">
        <v>51</v>
      </c>
      <c r="BG318" t="s">
        <v>1843</v>
      </c>
    </row>
    <row r="319" spans="1:59" ht="24">
      <c r="A319" s="1" t="s">
        <v>994</v>
      </c>
      <c r="B319" s="1" t="s">
        <v>2206</v>
      </c>
      <c r="C319" s="1" t="s">
        <v>2165</v>
      </c>
      <c r="D319" s="1" t="s">
        <v>2034</v>
      </c>
      <c r="E319" s="3">
        <v>198001</v>
      </c>
      <c r="F319" s="3" t="str">
        <f t="shared" si="40"/>
        <v>SP</v>
      </c>
      <c r="G319" s="3" t="str">
        <f t="shared" si="41"/>
        <v>1990-1991</v>
      </c>
      <c r="H319" s="3" t="str">
        <f t="shared" si="42"/>
        <v>kuali.atp.SP1990-1991</v>
      </c>
      <c r="I319" s="3">
        <v>19831027</v>
      </c>
      <c r="J319" s="1" t="str">
        <f t="shared" si="43"/>
        <v/>
      </c>
      <c r="K319" s="3">
        <v>198305</v>
      </c>
      <c r="L319" s="3" t="str">
        <f t="shared" si="44"/>
        <v>SU</v>
      </c>
      <c r="M319" s="3" t="str">
        <f t="shared" si="45"/>
        <v>1990-1991</v>
      </c>
      <c r="N319" s="3" t="str">
        <f t="shared" si="46"/>
        <v>kuali.atp.SU1990-1991</v>
      </c>
      <c r="O319" s="3">
        <v>198301</v>
      </c>
      <c r="P319" s="3">
        <v>19740101</v>
      </c>
      <c r="Q319" s="3">
        <v>19830201</v>
      </c>
      <c r="R319" s="3">
        <v>19010101</v>
      </c>
      <c r="S319" s="2">
        <v>3</v>
      </c>
      <c r="T319" s="2">
        <v>3</v>
      </c>
      <c r="U319" s="1" t="s">
        <v>43</v>
      </c>
      <c r="V319" s="27" t="b">
        <f t="shared" si="47"/>
        <v>1</v>
      </c>
      <c r="W319" s="27" t="b">
        <f t="shared" si="48"/>
        <v>1</v>
      </c>
      <c r="X319" s="28" t="str">
        <f t="shared" si="49"/>
        <v>kuali.resultComponent.grade.letter kuali.resultComponent.grade.passFail</v>
      </c>
      <c r="AA319" s="1" t="s">
        <v>941</v>
      </c>
      <c r="AB319" s="1" t="s">
        <v>942</v>
      </c>
      <c r="AD319" s="1" t="s">
        <v>115</v>
      </c>
      <c r="AF319" s="1" t="s">
        <v>47</v>
      </c>
      <c r="AI319" s="1" t="s">
        <v>48</v>
      </c>
      <c r="AJ319" s="1" t="s">
        <v>48</v>
      </c>
      <c r="AN319" s="3">
        <v>1</v>
      </c>
      <c r="AO319" s="3">
        <v>0</v>
      </c>
      <c r="AP319" s="3">
        <v>0</v>
      </c>
      <c r="AQ319" s="3">
        <v>0</v>
      </c>
      <c r="AR319" s="3">
        <v>0</v>
      </c>
      <c r="AS319" s="3">
        <v>0</v>
      </c>
      <c r="AV319" s="3">
        <v>0</v>
      </c>
      <c r="BA319" s="1" t="s">
        <v>735</v>
      </c>
      <c r="BB319" s="14" t="s">
        <v>735</v>
      </c>
      <c r="BC319" s="17">
        <f>VLOOKUP(SUBSTITUTE(BB319," ",""),Organizations!$1:$1048576,2,0)</f>
        <v>53</v>
      </c>
      <c r="BD319" s="1" t="s">
        <v>51</v>
      </c>
      <c r="BG319" t="s">
        <v>1844</v>
      </c>
    </row>
    <row r="320" spans="1:59" ht="24">
      <c r="A320" s="1" t="s">
        <v>995</v>
      </c>
      <c r="B320" s="1" t="s">
        <v>2206</v>
      </c>
      <c r="C320" s="1" t="s">
        <v>2131</v>
      </c>
      <c r="D320" s="1" t="s">
        <v>2034</v>
      </c>
      <c r="E320" s="3">
        <v>198001</v>
      </c>
      <c r="F320" s="3" t="str">
        <f t="shared" si="40"/>
        <v>SP</v>
      </c>
      <c r="G320" s="3" t="str">
        <f t="shared" si="41"/>
        <v>1990-1991</v>
      </c>
      <c r="H320" s="3" t="str">
        <f t="shared" si="42"/>
        <v>kuali.atp.SP1990-1991</v>
      </c>
      <c r="I320" s="3">
        <v>19831027</v>
      </c>
      <c r="J320" s="1" t="str">
        <f t="shared" si="43"/>
        <v/>
      </c>
      <c r="K320" s="3">
        <v>198305</v>
      </c>
      <c r="L320" s="3" t="str">
        <f t="shared" si="44"/>
        <v>SU</v>
      </c>
      <c r="M320" s="3" t="str">
        <f t="shared" si="45"/>
        <v>1990-1991</v>
      </c>
      <c r="N320" s="3" t="str">
        <f t="shared" si="46"/>
        <v>kuali.atp.SU1990-1991</v>
      </c>
      <c r="O320" s="3">
        <v>198101</v>
      </c>
      <c r="P320" s="3">
        <v>19770101</v>
      </c>
      <c r="Q320" s="3">
        <v>19830201</v>
      </c>
      <c r="R320" s="3">
        <v>19010101</v>
      </c>
      <c r="S320" s="2">
        <v>3</v>
      </c>
      <c r="T320" s="2">
        <v>3</v>
      </c>
      <c r="U320" s="1" t="s">
        <v>43</v>
      </c>
      <c r="V320" s="27" t="b">
        <f t="shared" si="47"/>
        <v>1</v>
      </c>
      <c r="W320" s="27" t="b">
        <f t="shared" si="48"/>
        <v>1</v>
      </c>
      <c r="X320" s="28" t="str">
        <f t="shared" si="49"/>
        <v>kuali.resultComponent.grade.letter kuali.resultComponent.grade.passFail</v>
      </c>
      <c r="AA320" s="1" t="s">
        <v>944</v>
      </c>
      <c r="AB320" s="1" t="s">
        <v>945</v>
      </c>
      <c r="AD320" s="1" t="s">
        <v>115</v>
      </c>
      <c r="AF320" s="1" t="s">
        <v>47</v>
      </c>
      <c r="AI320" s="1" t="s">
        <v>48</v>
      </c>
      <c r="AJ320" s="1" t="s">
        <v>48</v>
      </c>
      <c r="AN320" s="3">
        <v>1</v>
      </c>
      <c r="AO320" s="3">
        <v>0</v>
      </c>
      <c r="AP320" s="3">
        <v>0</v>
      </c>
      <c r="AQ320" s="3">
        <v>0</v>
      </c>
      <c r="AR320" s="3">
        <v>0</v>
      </c>
      <c r="AS320" s="3">
        <v>0</v>
      </c>
      <c r="AV320" s="3">
        <v>0</v>
      </c>
      <c r="BA320" s="1" t="s">
        <v>735</v>
      </c>
      <c r="BB320" s="14" t="s">
        <v>735</v>
      </c>
      <c r="BC320" s="17">
        <f>VLOOKUP(SUBSTITUTE(BB320," ",""),Organizations!$1:$1048576,2,0)</f>
        <v>53</v>
      </c>
      <c r="BD320" s="1" t="s">
        <v>51</v>
      </c>
      <c r="BG320" t="s">
        <v>1845</v>
      </c>
    </row>
    <row r="321" spans="1:59" ht="24">
      <c r="A321" s="1" t="s">
        <v>996</v>
      </c>
      <c r="B321" s="1" t="s">
        <v>2206</v>
      </c>
      <c r="C321" s="1" t="s">
        <v>2132</v>
      </c>
      <c r="D321" s="1" t="s">
        <v>2034</v>
      </c>
      <c r="E321" s="3">
        <v>198308</v>
      </c>
      <c r="F321" s="3" t="str">
        <f t="shared" si="40"/>
        <v>FA</v>
      </c>
      <c r="G321" s="3" t="str">
        <f t="shared" si="41"/>
        <v>1990-1991</v>
      </c>
      <c r="H321" s="3" t="str">
        <f t="shared" si="42"/>
        <v>kuali.atp.FA1990-1991</v>
      </c>
      <c r="I321" s="3">
        <v>20050414</v>
      </c>
      <c r="J321" s="1" t="str">
        <f t="shared" si="43"/>
        <v/>
      </c>
      <c r="K321" s="3">
        <v>200408</v>
      </c>
      <c r="L321" s="3" t="str">
        <f t="shared" si="44"/>
        <v>FA</v>
      </c>
      <c r="M321" s="3" t="str">
        <f t="shared" si="45"/>
        <v>2004-2005</v>
      </c>
      <c r="N321" s="3" t="str">
        <f t="shared" si="46"/>
        <v>kuali.atp.FA2004-2005</v>
      </c>
      <c r="O321" s="3">
        <v>200401</v>
      </c>
      <c r="P321" s="3">
        <v>19830401</v>
      </c>
      <c r="Q321" s="3">
        <v>20040514</v>
      </c>
      <c r="R321" s="3">
        <v>19830401</v>
      </c>
      <c r="S321" s="2">
        <v>3</v>
      </c>
      <c r="T321" s="2">
        <v>3</v>
      </c>
      <c r="U321" s="1" t="s">
        <v>43</v>
      </c>
      <c r="V321" s="27" t="b">
        <f t="shared" si="47"/>
        <v>1</v>
      </c>
      <c r="W321" s="27" t="b">
        <f t="shared" si="48"/>
        <v>1</v>
      </c>
      <c r="X321" s="28" t="str">
        <f t="shared" si="49"/>
        <v>kuali.resultComponent.grade.letter kuali.resultComponent.grade.passFail</v>
      </c>
      <c r="AA321" s="1" t="s">
        <v>916</v>
      </c>
      <c r="AB321" s="1" t="s">
        <v>997</v>
      </c>
      <c r="AD321" s="1" t="s">
        <v>70</v>
      </c>
      <c r="AF321" s="1" t="s">
        <v>70</v>
      </c>
      <c r="AI321" s="1" t="s">
        <v>48</v>
      </c>
      <c r="AJ321" s="1" t="s">
        <v>48</v>
      </c>
      <c r="AN321" s="3">
        <v>1</v>
      </c>
      <c r="AO321" s="3">
        <v>0</v>
      </c>
      <c r="AP321" s="3">
        <v>0</v>
      </c>
      <c r="AQ321" s="3">
        <v>0</v>
      </c>
      <c r="AR321" s="3">
        <v>0</v>
      </c>
      <c r="AS321" s="3">
        <v>0</v>
      </c>
      <c r="AU321" s="3">
        <v>20040527</v>
      </c>
      <c r="AV321" s="3">
        <v>0</v>
      </c>
      <c r="BA321" s="1" t="s">
        <v>735</v>
      </c>
      <c r="BB321" s="14" t="s">
        <v>735</v>
      </c>
      <c r="BC321" s="17">
        <f>VLOOKUP(SUBSTITUTE(BB321," ",""),Organizations!$1:$1048576,2,0)</f>
        <v>53</v>
      </c>
      <c r="BD321" s="1" t="s">
        <v>51</v>
      </c>
      <c r="BG321" t="s">
        <v>1818</v>
      </c>
    </row>
    <row r="322" spans="1:59" ht="24">
      <c r="A322" s="1" t="s">
        <v>998</v>
      </c>
      <c r="B322" s="1" t="s">
        <v>2206</v>
      </c>
      <c r="C322" s="1" t="s">
        <v>2166</v>
      </c>
      <c r="D322" s="1" t="s">
        <v>2034</v>
      </c>
      <c r="E322" s="3">
        <v>198001</v>
      </c>
      <c r="F322" s="3" t="str">
        <f t="shared" ref="F322:F385" si="50">IF(RIGHT(E322,2)="01","SP",IF(RIGHT(E322,2)="05","SU",IF(RIGHT(E322,2)="08","FA",IF(RIGHT(E322,2)="12","WI","ERROR"))))</f>
        <v>SP</v>
      </c>
      <c r="G322" s="3" t="str">
        <f t="shared" ref="G322:G385" si="51">IF(E322&lt;199000,"1990-1991",IF(OR(RIGHT(E322,2)="01",RIGHT(E322,2)="05"),LEFT(E322,4)-1&amp;"-"&amp;LEFT(E322,4),LEFT(E322,4)&amp;"-"&amp;LEFT(E322,4)+1))</f>
        <v>1990-1991</v>
      </c>
      <c r="H322" s="3" t="str">
        <f t="shared" ref="H322:H385" si="52">"kuali.atp."&amp;F322&amp;G322</f>
        <v>kuali.atp.SP1990-1991</v>
      </c>
      <c r="I322" s="3">
        <v>19831027</v>
      </c>
      <c r="J322" s="1" t="str">
        <f t="shared" ref="J322:J385" si="53">IF(ISBLANK(K322),"",IF(E322&gt;K322,"BAD",""))</f>
        <v/>
      </c>
      <c r="K322" s="3">
        <v>198308</v>
      </c>
      <c r="L322" s="3" t="str">
        <f t="shared" ref="L322:L385" si="54">IF(ISBLANK(K322),"",IF(RIGHT(K322,2)="01","SP",IF(RIGHT(K322,2)="05","SU",IF(RIGHT(K322,2)="08","FA",IF(RIGHT(K322,2)="12","WI","ERROR")))))</f>
        <v>FA</v>
      </c>
      <c r="M322" s="3" t="str">
        <f t="shared" ref="M322:M385" si="55">IF(ISBLANK(K322),"",IF(K322&lt;199000,"1990-1991",IF(OR(RIGHT(K322,2)="01",RIGHT(K322,2)="05"),LEFT(K322,4)-1&amp;"-"&amp;LEFT(K322,4),LEFT(K322,4)&amp;"-"&amp;LEFT(K322,4)+1)))</f>
        <v>1990-1991</v>
      </c>
      <c r="N322" s="3" t="str">
        <f t="shared" ref="N322:N385" si="56">IF(ISBLANK(K322),"","kuali.atp."&amp;L322&amp;M322)</f>
        <v>kuali.atp.FA1990-1991</v>
      </c>
      <c r="O322" s="3">
        <v>198608</v>
      </c>
      <c r="P322" s="3">
        <v>19720101</v>
      </c>
      <c r="Q322" s="3">
        <v>19830401</v>
      </c>
      <c r="R322" s="3">
        <v>19010101</v>
      </c>
      <c r="S322" s="2">
        <v>3</v>
      </c>
      <c r="T322" s="2">
        <v>3</v>
      </c>
      <c r="U322" s="1" t="s">
        <v>43</v>
      </c>
      <c r="V322" s="27" t="b">
        <f t="shared" si="47"/>
        <v>1</v>
      </c>
      <c r="W322" s="27" t="b">
        <f t="shared" si="48"/>
        <v>1</v>
      </c>
      <c r="X322" s="28" t="str">
        <f t="shared" si="49"/>
        <v>kuali.resultComponent.grade.letter kuali.resultComponent.grade.passFail</v>
      </c>
      <c r="AA322" s="1" t="s">
        <v>999</v>
      </c>
      <c r="AB322" s="1" t="s">
        <v>1000</v>
      </c>
      <c r="AD322" s="1" t="s">
        <v>115</v>
      </c>
      <c r="AF322" s="1" t="s">
        <v>47</v>
      </c>
      <c r="AI322" s="1" t="s">
        <v>48</v>
      </c>
      <c r="AJ322" s="1" t="s">
        <v>48</v>
      </c>
      <c r="AN322" s="3">
        <v>1</v>
      </c>
      <c r="AO322" s="3">
        <v>0</v>
      </c>
      <c r="AP322" s="3">
        <v>0</v>
      </c>
      <c r="AQ322" s="3">
        <v>0</v>
      </c>
      <c r="AR322" s="3">
        <v>0</v>
      </c>
      <c r="AS322" s="3">
        <v>0</v>
      </c>
      <c r="AV322" s="3">
        <v>0</v>
      </c>
      <c r="BA322" s="1" t="s">
        <v>735</v>
      </c>
      <c r="BB322" s="14" t="s">
        <v>735</v>
      </c>
      <c r="BC322" s="17">
        <f>VLOOKUP(SUBSTITUTE(BB322," ",""),Organizations!$1:$1048576,2,0)</f>
        <v>53</v>
      </c>
      <c r="BD322" s="1" t="s">
        <v>51</v>
      </c>
      <c r="BG322" t="s">
        <v>1846</v>
      </c>
    </row>
    <row r="323" spans="1:59" ht="24">
      <c r="A323" s="1" t="s">
        <v>1001</v>
      </c>
      <c r="B323" s="1" t="s">
        <v>2206</v>
      </c>
      <c r="C323" s="1" t="s">
        <v>2167</v>
      </c>
      <c r="D323" s="1" t="s">
        <v>2034</v>
      </c>
      <c r="E323" s="3">
        <v>200008</v>
      </c>
      <c r="F323" s="3" t="str">
        <f t="shared" si="50"/>
        <v>FA</v>
      </c>
      <c r="G323" s="3" t="str">
        <f t="shared" si="51"/>
        <v>2000-2001</v>
      </c>
      <c r="H323" s="3" t="str">
        <f t="shared" si="52"/>
        <v>kuali.atp.FA2000-2001</v>
      </c>
      <c r="I323" s="3">
        <v>20000208</v>
      </c>
      <c r="J323" s="1" t="str">
        <f t="shared" si="53"/>
        <v/>
      </c>
      <c r="L323" s="3" t="str">
        <f t="shared" si="54"/>
        <v/>
      </c>
      <c r="M323" s="3" t="str">
        <f t="shared" si="55"/>
        <v/>
      </c>
      <c r="N323" s="3" t="str">
        <f t="shared" si="56"/>
        <v/>
      </c>
      <c r="O323" s="3">
        <v>200908</v>
      </c>
      <c r="P323" s="3">
        <v>19740101</v>
      </c>
      <c r="R323" s="3">
        <v>20000114</v>
      </c>
      <c r="S323" s="2">
        <v>3</v>
      </c>
      <c r="T323" s="2">
        <v>3</v>
      </c>
      <c r="U323" s="1" t="s">
        <v>43</v>
      </c>
      <c r="V323" s="27" t="b">
        <f t="shared" ref="V323:V386" si="57">IF(ISERROR(FIND("A",U323)),"",TRUE)</f>
        <v>1</v>
      </c>
      <c r="W323" s="27" t="b">
        <f t="shared" ref="W323:W386" si="58">IF(ISERROR(FIND("P",U323)),"",TRUE)</f>
        <v>1</v>
      </c>
      <c r="X323" s="28" t="str">
        <f t="shared" ref="X323:X386" si="59">IF(OR(U323="R",U323="RA"),"kuali.resultComponent.grade.letter",IF(OR(U323="RP",U323="RPA"),"kuali.resultComponent.grade.letter kuali.resultComponent.grade.passFail",IF(U323="S","kuali.resultComponent.grade.satisfactory","")))</f>
        <v>kuali.resultComponent.grade.letter kuali.resultComponent.grade.passFail</v>
      </c>
      <c r="Z323" s="3">
        <v>19940204</v>
      </c>
      <c r="AA323" s="1" t="s">
        <v>1002</v>
      </c>
      <c r="AB323" s="1" t="s">
        <v>1003</v>
      </c>
      <c r="AC323" s="3">
        <v>20000208</v>
      </c>
      <c r="AD323" s="1" t="s">
        <v>115</v>
      </c>
      <c r="AF323" s="1" t="s">
        <v>47</v>
      </c>
      <c r="AI323" s="1" t="s">
        <v>48</v>
      </c>
      <c r="AJ323" s="1" t="s">
        <v>48</v>
      </c>
      <c r="AN323" s="3">
        <v>1</v>
      </c>
      <c r="AO323" s="3">
        <v>0</v>
      </c>
      <c r="AP323" s="3">
        <v>0</v>
      </c>
      <c r="AQ323" s="3">
        <v>0</v>
      </c>
      <c r="AR323" s="3">
        <v>0</v>
      </c>
      <c r="AS323" s="3">
        <v>0</v>
      </c>
      <c r="AU323" s="3">
        <v>20020904</v>
      </c>
      <c r="AV323" s="3">
        <v>0</v>
      </c>
      <c r="AX323" s="3">
        <v>19940204</v>
      </c>
      <c r="AZ323" s="3">
        <v>19940616</v>
      </c>
      <c r="BA323" s="1" t="s">
        <v>735</v>
      </c>
      <c r="BB323" s="14" t="s">
        <v>735</v>
      </c>
      <c r="BC323" s="17">
        <f>VLOOKUP(SUBSTITUTE(BB323," ",""),Organizations!$1:$1048576,2,0)</f>
        <v>53</v>
      </c>
      <c r="BD323" s="1" t="s">
        <v>51</v>
      </c>
      <c r="BG323" t="s">
        <v>1847</v>
      </c>
    </row>
    <row r="324" spans="1:59" ht="24">
      <c r="A324" s="1" t="s">
        <v>1004</v>
      </c>
      <c r="B324" s="1" t="s">
        <v>2206</v>
      </c>
      <c r="C324" s="1" t="s">
        <v>2168</v>
      </c>
      <c r="D324" s="1" t="s">
        <v>2034</v>
      </c>
      <c r="E324" s="3">
        <v>198308</v>
      </c>
      <c r="F324" s="3" t="str">
        <f t="shared" si="50"/>
        <v>FA</v>
      </c>
      <c r="G324" s="3" t="str">
        <f t="shared" si="51"/>
        <v>1990-1991</v>
      </c>
      <c r="H324" s="3" t="str">
        <f t="shared" si="52"/>
        <v>kuali.atp.FA1990-1991</v>
      </c>
      <c r="I324" s="3">
        <v>20020226</v>
      </c>
      <c r="J324" s="1" t="str">
        <f t="shared" si="53"/>
        <v/>
      </c>
      <c r="K324" s="3">
        <v>198308</v>
      </c>
      <c r="L324" s="3" t="str">
        <f t="shared" si="54"/>
        <v>FA</v>
      </c>
      <c r="M324" s="3" t="str">
        <f t="shared" si="55"/>
        <v>1990-1991</v>
      </c>
      <c r="N324" s="3" t="str">
        <f t="shared" si="56"/>
        <v>kuali.atp.FA1990-1991</v>
      </c>
      <c r="O324" s="3">
        <v>198301</v>
      </c>
      <c r="P324" s="3">
        <v>19730101</v>
      </c>
      <c r="Q324" s="3">
        <v>20020226</v>
      </c>
      <c r="R324" s="3">
        <v>19830201</v>
      </c>
      <c r="S324" s="2">
        <v>3</v>
      </c>
      <c r="T324" s="2">
        <v>3</v>
      </c>
      <c r="U324" s="1" t="s">
        <v>43</v>
      </c>
      <c r="V324" s="27" t="b">
        <f t="shared" si="57"/>
        <v>1</v>
      </c>
      <c r="W324" s="27" t="b">
        <f t="shared" si="58"/>
        <v>1</v>
      </c>
      <c r="X324" s="28" t="str">
        <f t="shared" si="59"/>
        <v>kuali.resultComponent.grade.letter kuali.resultComponent.grade.passFail</v>
      </c>
      <c r="AA324" s="1" t="s">
        <v>1005</v>
      </c>
      <c r="AB324" s="1" t="s">
        <v>1006</v>
      </c>
      <c r="AD324" s="1" t="s">
        <v>115</v>
      </c>
      <c r="AF324" s="1" t="s">
        <v>47</v>
      </c>
      <c r="AI324" s="1" t="s">
        <v>48</v>
      </c>
      <c r="AJ324" s="1" t="s">
        <v>48</v>
      </c>
      <c r="AN324" s="3">
        <v>1</v>
      </c>
      <c r="AO324" s="3">
        <v>0</v>
      </c>
      <c r="AP324" s="3">
        <v>0</v>
      </c>
      <c r="AQ324" s="3">
        <v>0</v>
      </c>
      <c r="AR324" s="3">
        <v>0</v>
      </c>
      <c r="AS324" s="3">
        <v>0</v>
      </c>
      <c r="AU324" s="3">
        <v>19890620</v>
      </c>
      <c r="AV324" s="3">
        <v>0</v>
      </c>
      <c r="BA324" s="1" t="s">
        <v>735</v>
      </c>
      <c r="BB324" s="14" t="s">
        <v>735</v>
      </c>
      <c r="BC324" s="17">
        <f>VLOOKUP(SUBSTITUTE(BB324," ",""),Organizations!$1:$1048576,2,0)</f>
        <v>53</v>
      </c>
      <c r="BD324" s="1" t="s">
        <v>51</v>
      </c>
      <c r="BG324" t="s">
        <v>1848</v>
      </c>
    </row>
    <row r="325" spans="1:59" ht="24">
      <c r="A325" s="1" t="s">
        <v>1007</v>
      </c>
      <c r="B325" s="1" t="s">
        <v>2206</v>
      </c>
      <c r="C325" s="1" t="s">
        <v>2246</v>
      </c>
      <c r="D325" s="1" t="s">
        <v>2034</v>
      </c>
      <c r="E325" s="3">
        <v>198001</v>
      </c>
      <c r="F325" s="3" t="str">
        <f t="shared" si="50"/>
        <v>SP</v>
      </c>
      <c r="G325" s="3" t="str">
        <f t="shared" si="51"/>
        <v>1990-1991</v>
      </c>
      <c r="H325" s="3" t="str">
        <f t="shared" si="52"/>
        <v>kuali.atp.SP1990-1991</v>
      </c>
      <c r="I325" s="3">
        <v>19831027</v>
      </c>
      <c r="J325" s="1" t="str">
        <f t="shared" si="53"/>
        <v/>
      </c>
      <c r="K325" s="3">
        <v>198305</v>
      </c>
      <c r="L325" s="3" t="str">
        <f t="shared" si="54"/>
        <v>SU</v>
      </c>
      <c r="M325" s="3" t="str">
        <f t="shared" si="55"/>
        <v>1990-1991</v>
      </c>
      <c r="N325" s="3" t="str">
        <f t="shared" si="56"/>
        <v>kuali.atp.SU1990-1991</v>
      </c>
      <c r="O325" s="3">
        <v>198201</v>
      </c>
      <c r="P325" s="3">
        <v>19730101</v>
      </c>
      <c r="Q325" s="3">
        <v>19830201</v>
      </c>
      <c r="R325" s="3">
        <v>19010101</v>
      </c>
      <c r="S325" s="2">
        <v>3</v>
      </c>
      <c r="T325" s="2">
        <v>3</v>
      </c>
      <c r="U325" s="1" t="s">
        <v>43</v>
      </c>
      <c r="V325" s="27" t="b">
        <f t="shared" si="57"/>
        <v>1</v>
      </c>
      <c r="W325" s="27" t="b">
        <f t="shared" si="58"/>
        <v>1</v>
      </c>
      <c r="X325" s="28" t="str">
        <f t="shared" si="59"/>
        <v>kuali.resultComponent.grade.letter kuali.resultComponent.grade.passFail</v>
      </c>
      <c r="AA325" s="1" t="s">
        <v>1008</v>
      </c>
      <c r="AB325" s="1" t="s">
        <v>1009</v>
      </c>
      <c r="AD325" s="1" t="s">
        <v>115</v>
      </c>
      <c r="AF325" s="1" t="s">
        <v>47</v>
      </c>
      <c r="AI325" s="1" t="s">
        <v>48</v>
      </c>
      <c r="AJ325" s="1" t="s">
        <v>48</v>
      </c>
      <c r="AM325" s="1" t="s">
        <v>66</v>
      </c>
      <c r="AN325" s="3">
        <v>1</v>
      </c>
      <c r="AO325" s="3">
        <v>0</v>
      </c>
      <c r="AP325" s="3">
        <v>0</v>
      </c>
      <c r="AQ325" s="3">
        <v>0</v>
      </c>
      <c r="AR325" s="3">
        <v>0</v>
      </c>
      <c r="AS325" s="3">
        <v>0</v>
      </c>
      <c r="AV325" s="3">
        <v>99</v>
      </c>
      <c r="BA325" s="1" t="s">
        <v>735</v>
      </c>
      <c r="BB325" s="14" t="s">
        <v>735</v>
      </c>
      <c r="BC325" s="17">
        <f>VLOOKUP(SUBSTITUTE(BB325," ",""),Organizations!$1:$1048576,2,0)</f>
        <v>53</v>
      </c>
      <c r="BD325" s="1" t="s">
        <v>51</v>
      </c>
      <c r="BG325" t="s">
        <v>1849</v>
      </c>
    </row>
    <row r="326" spans="1:59" ht="24">
      <c r="A326" s="1" t="s">
        <v>1010</v>
      </c>
      <c r="B326" s="1" t="s">
        <v>2206</v>
      </c>
      <c r="C326" s="1" t="s">
        <v>2133</v>
      </c>
      <c r="D326" s="1" t="s">
        <v>2034</v>
      </c>
      <c r="E326" s="3">
        <v>198001</v>
      </c>
      <c r="F326" s="3" t="str">
        <f t="shared" si="50"/>
        <v>SP</v>
      </c>
      <c r="G326" s="3" t="str">
        <f t="shared" si="51"/>
        <v>1990-1991</v>
      </c>
      <c r="H326" s="3" t="str">
        <f t="shared" si="52"/>
        <v>kuali.atp.SP1990-1991</v>
      </c>
      <c r="I326" s="3">
        <v>19831027</v>
      </c>
      <c r="J326" s="1" t="str">
        <f t="shared" si="53"/>
        <v/>
      </c>
      <c r="K326" s="3">
        <v>198308</v>
      </c>
      <c r="L326" s="3" t="str">
        <f t="shared" si="54"/>
        <v>FA</v>
      </c>
      <c r="M326" s="3" t="str">
        <f t="shared" si="55"/>
        <v>1990-1991</v>
      </c>
      <c r="N326" s="3" t="str">
        <f t="shared" si="56"/>
        <v>kuali.atp.FA1990-1991</v>
      </c>
      <c r="O326" s="3">
        <v>198308</v>
      </c>
      <c r="P326" s="3">
        <v>19720101</v>
      </c>
      <c r="Q326" s="3">
        <v>19830401</v>
      </c>
      <c r="R326" s="3">
        <v>19010101</v>
      </c>
      <c r="S326" s="2">
        <v>3</v>
      </c>
      <c r="T326" s="2">
        <v>3</v>
      </c>
      <c r="U326" s="1" t="s">
        <v>43</v>
      </c>
      <c r="V326" s="27" t="b">
        <f t="shared" si="57"/>
        <v>1</v>
      </c>
      <c r="W326" s="27" t="b">
        <f t="shared" si="58"/>
        <v>1</v>
      </c>
      <c r="X326" s="28" t="str">
        <f t="shared" si="59"/>
        <v>kuali.resultComponent.grade.letter kuali.resultComponent.grade.passFail</v>
      </c>
      <c r="AA326" s="1" t="s">
        <v>1011</v>
      </c>
      <c r="AB326" s="1" t="s">
        <v>1012</v>
      </c>
      <c r="AD326" s="1" t="s">
        <v>115</v>
      </c>
      <c r="AF326" s="1" t="s">
        <v>47</v>
      </c>
      <c r="AI326" s="1" t="s">
        <v>48</v>
      </c>
      <c r="AJ326" s="1" t="s">
        <v>48</v>
      </c>
      <c r="AN326" s="3">
        <v>1</v>
      </c>
      <c r="AO326" s="3">
        <v>0</v>
      </c>
      <c r="AP326" s="3">
        <v>0</v>
      </c>
      <c r="AQ326" s="3">
        <v>0</v>
      </c>
      <c r="AR326" s="3">
        <v>0</v>
      </c>
      <c r="AS326" s="3">
        <v>0</v>
      </c>
      <c r="AV326" s="3">
        <v>0</v>
      </c>
      <c r="BA326" s="1" t="s">
        <v>735</v>
      </c>
      <c r="BB326" s="14" t="s">
        <v>735</v>
      </c>
      <c r="BC326" s="17">
        <f>VLOOKUP(SUBSTITUTE(BB326," ",""),Organizations!$1:$1048576,2,0)</f>
        <v>53</v>
      </c>
      <c r="BD326" s="1" t="s">
        <v>51</v>
      </c>
      <c r="BG326" t="s">
        <v>1850</v>
      </c>
    </row>
    <row r="327" spans="1:59" ht="24">
      <c r="A327" s="1" t="s">
        <v>1013</v>
      </c>
      <c r="B327" s="1" t="s">
        <v>2206</v>
      </c>
      <c r="C327" s="1" t="s">
        <v>2062</v>
      </c>
      <c r="D327" s="1" t="s">
        <v>2034</v>
      </c>
      <c r="E327" s="3">
        <v>198001</v>
      </c>
      <c r="F327" s="3" t="str">
        <f t="shared" si="50"/>
        <v>SP</v>
      </c>
      <c r="G327" s="3" t="str">
        <f t="shared" si="51"/>
        <v>1990-1991</v>
      </c>
      <c r="H327" s="3" t="str">
        <f t="shared" si="52"/>
        <v>kuali.atp.SP1990-1991</v>
      </c>
      <c r="I327" s="3">
        <v>19831027</v>
      </c>
      <c r="J327" s="1" t="str">
        <f t="shared" si="53"/>
        <v/>
      </c>
      <c r="K327" s="3">
        <v>198305</v>
      </c>
      <c r="L327" s="3" t="str">
        <f t="shared" si="54"/>
        <v>SU</v>
      </c>
      <c r="M327" s="3" t="str">
        <f t="shared" si="55"/>
        <v>1990-1991</v>
      </c>
      <c r="N327" s="3" t="str">
        <f t="shared" si="56"/>
        <v>kuali.atp.SU1990-1991</v>
      </c>
      <c r="O327" s="3">
        <v>197808</v>
      </c>
      <c r="P327" s="3">
        <v>19770101</v>
      </c>
      <c r="Q327" s="3">
        <v>19830201</v>
      </c>
      <c r="R327" s="3">
        <v>19010101</v>
      </c>
      <c r="S327" s="2">
        <v>3</v>
      </c>
      <c r="T327" s="2">
        <v>3</v>
      </c>
      <c r="U327" s="1" t="s">
        <v>43</v>
      </c>
      <c r="V327" s="27" t="b">
        <f t="shared" si="57"/>
        <v>1</v>
      </c>
      <c r="W327" s="27" t="b">
        <f t="shared" si="58"/>
        <v>1</v>
      </c>
      <c r="X327" s="28" t="str">
        <f t="shared" si="59"/>
        <v>kuali.resultComponent.grade.letter kuali.resultComponent.grade.passFail</v>
      </c>
      <c r="AA327" s="1" t="s">
        <v>1014</v>
      </c>
      <c r="AB327" s="1" t="s">
        <v>1015</v>
      </c>
      <c r="AD327" s="1" t="s">
        <v>115</v>
      </c>
      <c r="AF327" s="1" t="s">
        <v>47</v>
      </c>
      <c r="AI327" s="1" t="s">
        <v>48</v>
      </c>
      <c r="AJ327" s="1" t="s">
        <v>48</v>
      </c>
      <c r="AN327" s="3">
        <v>1</v>
      </c>
      <c r="AO327" s="3">
        <v>0</v>
      </c>
      <c r="AP327" s="3">
        <v>0</v>
      </c>
      <c r="AQ327" s="3">
        <v>0</v>
      </c>
      <c r="AR327" s="3">
        <v>0</v>
      </c>
      <c r="AS327" s="3">
        <v>0</v>
      </c>
      <c r="AV327" s="3">
        <v>0</v>
      </c>
      <c r="BA327" s="1" t="s">
        <v>735</v>
      </c>
      <c r="BB327" s="14" t="s">
        <v>735</v>
      </c>
      <c r="BC327" s="17">
        <f>VLOOKUP(SUBSTITUTE(BB327," ",""),Organizations!$1:$1048576,2,0)</f>
        <v>53</v>
      </c>
      <c r="BD327" s="1" t="s">
        <v>51</v>
      </c>
      <c r="BG327" t="s">
        <v>1851</v>
      </c>
    </row>
    <row r="328" spans="1:59" ht="24">
      <c r="A328" s="1" t="s">
        <v>1016</v>
      </c>
      <c r="B328" s="1" t="s">
        <v>2206</v>
      </c>
      <c r="C328" s="1" t="s">
        <v>2063</v>
      </c>
      <c r="D328" s="1" t="s">
        <v>2034</v>
      </c>
      <c r="E328" s="3">
        <v>199408</v>
      </c>
      <c r="F328" s="3" t="str">
        <f t="shared" si="50"/>
        <v>FA</v>
      </c>
      <c r="G328" s="3" t="str">
        <f t="shared" si="51"/>
        <v>1994-1995</v>
      </c>
      <c r="H328" s="3" t="str">
        <f t="shared" si="52"/>
        <v>kuali.atp.FA1994-1995</v>
      </c>
      <c r="I328" s="3">
        <v>20040326</v>
      </c>
      <c r="J328" s="1" t="str">
        <f t="shared" si="53"/>
        <v/>
      </c>
      <c r="K328" s="3">
        <v>199901</v>
      </c>
      <c r="L328" s="3" t="str">
        <f t="shared" si="54"/>
        <v>SP</v>
      </c>
      <c r="M328" s="3" t="str">
        <f t="shared" si="55"/>
        <v>1998-1999</v>
      </c>
      <c r="N328" s="3" t="str">
        <f t="shared" si="56"/>
        <v>kuali.atp.SP1998-1999</v>
      </c>
      <c r="O328" s="3">
        <v>199808</v>
      </c>
      <c r="P328" s="3">
        <v>19730101</v>
      </c>
      <c r="Q328" s="3">
        <v>20040226</v>
      </c>
      <c r="R328" s="3">
        <v>19900103</v>
      </c>
      <c r="S328" s="2">
        <v>3</v>
      </c>
      <c r="T328" s="2">
        <v>3</v>
      </c>
      <c r="U328" s="1" t="s">
        <v>43</v>
      </c>
      <c r="V328" s="27" t="b">
        <f t="shared" si="57"/>
        <v>1</v>
      </c>
      <c r="W328" s="27" t="b">
        <f t="shared" si="58"/>
        <v>1</v>
      </c>
      <c r="X328" s="28" t="str">
        <f t="shared" si="59"/>
        <v>kuali.resultComponent.grade.letter kuali.resultComponent.grade.passFail</v>
      </c>
      <c r="Z328" s="3">
        <v>19940204</v>
      </c>
      <c r="AA328" s="1" t="s">
        <v>1017</v>
      </c>
      <c r="AB328" s="1" t="s">
        <v>1018</v>
      </c>
      <c r="AD328" s="1" t="s">
        <v>70</v>
      </c>
      <c r="AF328" s="1" t="s">
        <v>70</v>
      </c>
      <c r="AI328" s="1" t="s">
        <v>48</v>
      </c>
      <c r="AJ328" s="1" t="s">
        <v>48</v>
      </c>
      <c r="AN328" s="3">
        <v>1</v>
      </c>
      <c r="AO328" s="3">
        <v>0</v>
      </c>
      <c r="AP328" s="3">
        <v>0</v>
      </c>
      <c r="AQ328" s="3">
        <v>0</v>
      </c>
      <c r="AR328" s="3">
        <v>0</v>
      </c>
      <c r="AS328" s="3">
        <v>0</v>
      </c>
      <c r="AU328" s="3">
        <v>19890620</v>
      </c>
      <c r="AV328" s="3">
        <v>0</v>
      </c>
      <c r="AX328" s="3">
        <v>19940204</v>
      </c>
      <c r="BA328" s="1" t="s">
        <v>735</v>
      </c>
      <c r="BB328" s="14" t="s">
        <v>735</v>
      </c>
      <c r="BC328" s="17">
        <f>VLOOKUP(SUBSTITUTE(BB328," ",""),Organizations!$1:$1048576,2,0)</f>
        <v>53</v>
      </c>
      <c r="BD328" s="1" t="s">
        <v>51</v>
      </c>
      <c r="BG328" t="s">
        <v>1852</v>
      </c>
    </row>
    <row r="329" spans="1:59" ht="24">
      <c r="A329" s="1" t="s">
        <v>1019</v>
      </c>
      <c r="B329" s="1" t="s">
        <v>2206</v>
      </c>
      <c r="C329" s="1" t="s">
        <v>2064</v>
      </c>
      <c r="D329" s="1" t="s">
        <v>2034</v>
      </c>
      <c r="E329" s="3">
        <v>199408</v>
      </c>
      <c r="F329" s="3" t="str">
        <f t="shared" si="50"/>
        <v>FA</v>
      </c>
      <c r="G329" s="3" t="str">
        <f t="shared" si="51"/>
        <v>1994-1995</v>
      </c>
      <c r="H329" s="3" t="str">
        <f t="shared" si="52"/>
        <v>kuali.atp.FA1994-1995</v>
      </c>
      <c r="I329" s="3">
        <v>20020226</v>
      </c>
      <c r="J329" s="1" t="str">
        <f t="shared" si="53"/>
        <v/>
      </c>
      <c r="K329" s="3">
        <v>199708</v>
      </c>
      <c r="L329" s="3" t="str">
        <f t="shared" si="54"/>
        <v>FA</v>
      </c>
      <c r="M329" s="3" t="str">
        <f t="shared" si="55"/>
        <v>1997-1998</v>
      </c>
      <c r="N329" s="3" t="str">
        <f t="shared" si="56"/>
        <v>kuali.atp.FA1997-1998</v>
      </c>
      <c r="O329" s="3">
        <v>199705</v>
      </c>
      <c r="P329" s="3">
        <v>19730101</v>
      </c>
      <c r="Q329" s="3">
        <v>20020226</v>
      </c>
      <c r="R329" s="3">
        <v>19830201</v>
      </c>
      <c r="S329" s="2">
        <v>3</v>
      </c>
      <c r="T329" s="2">
        <v>3</v>
      </c>
      <c r="U329" s="1" t="s">
        <v>43</v>
      </c>
      <c r="V329" s="27" t="b">
        <f t="shared" si="57"/>
        <v>1</v>
      </c>
      <c r="W329" s="27" t="b">
        <f t="shared" si="58"/>
        <v>1</v>
      </c>
      <c r="X329" s="28" t="str">
        <f t="shared" si="59"/>
        <v>kuali.resultComponent.grade.letter kuali.resultComponent.grade.passFail</v>
      </c>
      <c r="Z329" s="3">
        <v>19940204</v>
      </c>
      <c r="AA329" s="1" t="s">
        <v>1020</v>
      </c>
      <c r="AB329" s="1" t="s">
        <v>1021</v>
      </c>
      <c r="AD329" s="1" t="s">
        <v>115</v>
      </c>
      <c r="AF329" s="1" t="s">
        <v>47</v>
      </c>
      <c r="AI329" s="1" t="s">
        <v>48</v>
      </c>
      <c r="AJ329" s="1" t="s">
        <v>48</v>
      </c>
      <c r="AN329" s="3">
        <v>1</v>
      </c>
      <c r="AO329" s="3">
        <v>0</v>
      </c>
      <c r="AP329" s="3">
        <v>0</v>
      </c>
      <c r="AQ329" s="3">
        <v>0</v>
      </c>
      <c r="AR329" s="3">
        <v>0</v>
      </c>
      <c r="AS329" s="3">
        <v>0</v>
      </c>
      <c r="AU329" s="3">
        <v>19890620</v>
      </c>
      <c r="AV329" s="3">
        <v>0</v>
      </c>
      <c r="BA329" s="1" t="s">
        <v>735</v>
      </c>
      <c r="BB329" s="14" t="s">
        <v>735</v>
      </c>
      <c r="BC329" s="17">
        <f>VLOOKUP(SUBSTITUTE(BB329," ",""),Organizations!$1:$1048576,2,0)</f>
        <v>53</v>
      </c>
      <c r="BD329" s="1" t="s">
        <v>51</v>
      </c>
      <c r="BG329" t="s">
        <v>1853</v>
      </c>
    </row>
    <row r="330" spans="1:59" ht="24">
      <c r="A330" s="1" t="s">
        <v>1022</v>
      </c>
      <c r="B330" s="1" t="s">
        <v>2206</v>
      </c>
      <c r="C330" s="1" t="s">
        <v>2065</v>
      </c>
      <c r="D330" s="1" t="s">
        <v>2034</v>
      </c>
      <c r="E330" s="3">
        <v>199601</v>
      </c>
      <c r="F330" s="3" t="str">
        <f t="shared" si="50"/>
        <v>SP</v>
      </c>
      <c r="G330" s="3" t="str">
        <f t="shared" si="51"/>
        <v>1995-1996</v>
      </c>
      <c r="H330" s="3" t="str">
        <f t="shared" si="52"/>
        <v>kuali.atp.SP1995-1996</v>
      </c>
      <c r="I330" s="3">
        <v>20000208</v>
      </c>
      <c r="J330" s="1" t="str">
        <f t="shared" si="53"/>
        <v/>
      </c>
      <c r="K330" s="3">
        <v>200001</v>
      </c>
      <c r="L330" s="3" t="str">
        <f t="shared" si="54"/>
        <v>SP</v>
      </c>
      <c r="M330" s="3" t="str">
        <f t="shared" si="55"/>
        <v>1999-2000</v>
      </c>
      <c r="N330" s="3" t="str">
        <f t="shared" si="56"/>
        <v>kuali.atp.SP1999-2000</v>
      </c>
      <c r="O330" s="3">
        <v>199801</v>
      </c>
      <c r="P330" s="3">
        <v>19830201</v>
      </c>
      <c r="Q330" s="3">
        <v>20000114</v>
      </c>
      <c r="R330" s="3">
        <v>19950414</v>
      </c>
      <c r="S330" s="2">
        <v>3</v>
      </c>
      <c r="T330" s="2">
        <v>3</v>
      </c>
      <c r="U330" s="1" t="s">
        <v>43</v>
      </c>
      <c r="V330" s="27" t="b">
        <f t="shared" si="57"/>
        <v>1</v>
      </c>
      <c r="W330" s="27" t="b">
        <f t="shared" si="58"/>
        <v>1</v>
      </c>
      <c r="X330" s="28" t="str">
        <f t="shared" si="59"/>
        <v>kuali.resultComponent.grade.letter kuali.resultComponent.grade.passFail</v>
      </c>
      <c r="Z330" s="3">
        <v>19940204</v>
      </c>
      <c r="AA330" s="1" t="s">
        <v>1023</v>
      </c>
      <c r="AB330" s="1" t="s">
        <v>1024</v>
      </c>
      <c r="AC330" s="3">
        <v>19950620</v>
      </c>
      <c r="AD330" s="1" t="s">
        <v>115</v>
      </c>
      <c r="AF330" s="1" t="s">
        <v>47</v>
      </c>
      <c r="AI330" s="1" t="s">
        <v>48</v>
      </c>
      <c r="AJ330" s="1" t="s">
        <v>48</v>
      </c>
      <c r="AN330" s="3">
        <v>1</v>
      </c>
      <c r="AO330" s="3">
        <v>0</v>
      </c>
      <c r="AP330" s="3">
        <v>0</v>
      </c>
      <c r="AQ330" s="3">
        <v>0</v>
      </c>
      <c r="AR330" s="3">
        <v>0</v>
      </c>
      <c r="AS330" s="3">
        <v>0</v>
      </c>
      <c r="AU330" s="3">
        <v>19950620</v>
      </c>
      <c r="AV330" s="3">
        <v>0</v>
      </c>
      <c r="BA330" s="1" t="s">
        <v>735</v>
      </c>
      <c r="BB330" s="14" t="s">
        <v>735</v>
      </c>
      <c r="BC330" s="17">
        <f>VLOOKUP(SUBSTITUTE(BB330," ",""),Organizations!$1:$1048576,2,0)</f>
        <v>53</v>
      </c>
      <c r="BD330" s="1" t="s">
        <v>51</v>
      </c>
      <c r="BG330" t="s">
        <v>1854</v>
      </c>
    </row>
    <row r="331" spans="1:59" ht="24">
      <c r="A331" s="1" t="s">
        <v>1025</v>
      </c>
      <c r="B331" s="1" t="s">
        <v>2206</v>
      </c>
      <c r="C331" s="1" t="s">
        <v>2066</v>
      </c>
      <c r="D331" s="1" t="s">
        <v>2034</v>
      </c>
      <c r="E331" s="3">
        <v>198001</v>
      </c>
      <c r="F331" s="3" t="str">
        <f t="shared" si="50"/>
        <v>SP</v>
      </c>
      <c r="G331" s="3" t="str">
        <f t="shared" si="51"/>
        <v>1990-1991</v>
      </c>
      <c r="H331" s="3" t="str">
        <f t="shared" si="52"/>
        <v>kuali.atp.SP1990-1991</v>
      </c>
      <c r="I331" s="3">
        <v>19831027</v>
      </c>
      <c r="J331" s="1" t="str">
        <f t="shared" si="53"/>
        <v/>
      </c>
      <c r="K331" s="3">
        <v>198305</v>
      </c>
      <c r="L331" s="3" t="str">
        <f t="shared" si="54"/>
        <v>SU</v>
      </c>
      <c r="M331" s="3" t="str">
        <f t="shared" si="55"/>
        <v>1990-1991</v>
      </c>
      <c r="N331" s="3" t="str">
        <f t="shared" si="56"/>
        <v>kuali.atp.SU1990-1991</v>
      </c>
      <c r="O331" s="3">
        <v>198208</v>
      </c>
      <c r="P331" s="3">
        <v>19730101</v>
      </c>
      <c r="Q331" s="3">
        <v>19830201</v>
      </c>
      <c r="R331" s="3">
        <v>19010101</v>
      </c>
      <c r="S331" s="2">
        <v>3</v>
      </c>
      <c r="T331" s="2">
        <v>3</v>
      </c>
      <c r="U331" s="1" t="s">
        <v>43</v>
      </c>
      <c r="V331" s="27" t="b">
        <f t="shared" si="57"/>
        <v>1</v>
      </c>
      <c r="W331" s="27" t="b">
        <f t="shared" si="58"/>
        <v>1</v>
      </c>
      <c r="X331" s="28" t="str">
        <f t="shared" si="59"/>
        <v>kuali.resultComponent.grade.letter kuali.resultComponent.grade.passFail</v>
      </c>
      <c r="AA331" s="1" t="s">
        <v>1026</v>
      </c>
      <c r="AB331" s="1" t="s">
        <v>1027</v>
      </c>
      <c r="AD331" s="1" t="s">
        <v>115</v>
      </c>
      <c r="AF331" s="1" t="s">
        <v>47</v>
      </c>
      <c r="AI331" s="1" t="s">
        <v>48</v>
      </c>
      <c r="AJ331" s="1" t="s">
        <v>48</v>
      </c>
      <c r="AN331" s="3">
        <v>1</v>
      </c>
      <c r="AO331" s="3">
        <v>0</v>
      </c>
      <c r="AP331" s="3">
        <v>0</v>
      </c>
      <c r="AQ331" s="3">
        <v>0</v>
      </c>
      <c r="AR331" s="3">
        <v>0</v>
      </c>
      <c r="AS331" s="3">
        <v>0</v>
      </c>
      <c r="AV331" s="3">
        <v>0</v>
      </c>
      <c r="BA331" s="1" t="s">
        <v>735</v>
      </c>
      <c r="BB331" s="14" t="s">
        <v>735</v>
      </c>
      <c r="BC331" s="17">
        <f>VLOOKUP(SUBSTITUTE(BB331," ",""),Organizations!$1:$1048576,2,0)</f>
        <v>53</v>
      </c>
      <c r="BD331" s="1" t="s">
        <v>51</v>
      </c>
      <c r="BG331" t="s">
        <v>1855</v>
      </c>
    </row>
    <row r="332" spans="1:59" ht="24">
      <c r="A332" s="1" t="s">
        <v>1028</v>
      </c>
      <c r="B332" s="1" t="s">
        <v>2206</v>
      </c>
      <c r="C332" s="1" t="s">
        <v>2247</v>
      </c>
      <c r="D332" s="1" t="s">
        <v>2034</v>
      </c>
      <c r="E332" s="3">
        <v>198001</v>
      </c>
      <c r="F332" s="3" t="str">
        <f t="shared" si="50"/>
        <v>SP</v>
      </c>
      <c r="G332" s="3" t="str">
        <f t="shared" si="51"/>
        <v>1990-1991</v>
      </c>
      <c r="H332" s="3" t="str">
        <f t="shared" si="52"/>
        <v>kuali.atp.SP1990-1991</v>
      </c>
      <c r="I332" s="3">
        <v>19831027</v>
      </c>
      <c r="J332" s="1" t="str">
        <f t="shared" si="53"/>
        <v/>
      </c>
      <c r="K332" s="3">
        <v>198305</v>
      </c>
      <c r="L332" s="3" t="str">
        <f t="shared" si="54"/>
        <v>SU</v>
      </c>
      <c r="M332" s="3" t="str">
        <f t="shared" si="55"/>
        <v>1990-1991</v>
      </c>
      <c r="N332" s="3" t="str">
        <f t="shared" si="56"/>
        <v>kuali.atp.SU1990-1991</v>
      </c>
      <c r="O332" s="3">
        <v>198008</v>
      </c>
      <c r="P332" s="3">
        <v>19720101</v>
      </c>
      <c r="Q332" s="3">
        <v>19830201</v>
      </c>
      <c r="R332" s="3">
        <v>19010101</v>
      </c>
      <c r="S332" s="2">
        <v>3</v>
      </c>
      <c r="T332" s="2">
        <v>3</v>
      </c>
      <c r="U332" s="1" t="s">
        <v>43</v>
      </c>
      <c r="V332" s="27" t="b">
        <f t="shared" si="57"/>
        <v>1</v>
      </c>
      <c r="W332" s="27" t="b">
        <f t="shared" si="58"/>
        <v>1</v>
      </c>
      <c r="X332" s="28" t="str">
        <f t="shared" si="59"/>
        <v>kuali.resultComponent.grade.letter kuali.resultComponent.grade.passFail</v>
      </c>
      <c r="AA332" s="1" t="s">
        <v>1029</v>
      </c>
      <c r="AB332" s="1" t="s">
        <v>1030</v>
      </c>
      <c r="AD332" s="1" t="s">
        <v>115</v>
      </c>
      <c r="AF332" s="1" t="s">
        <v>47</v>
      </c>
      <c r="AI332" s="1" t="s">
        <v>48</v>
      </c>
      <c r="AJ332" s="1" t="s">
        <v>48</v>
      </c>
      <c r="AN332" s="3">
        <v>1</v>
      </c>
      <c r="AO332" s="3">
        <v>0</v>
      </c>
      <c r="AP332" s="3">
        <v>0</v>
      </c>
      <c r="AQ332" s="3">
        <v>0</v>
      </c>
      <c r="AR332" s="3">
        <v>0</v>
      </c>
      <c r="AS332" s="3">
        <v>0</v>
      </c>
      <c r="AV332" s="3">
        <v>0</v>
      </c>
      <c r="BA332" s="1" t="s">
        <v>735</v>
      </c>
      <c r="BB332" s="14" t="s">
        <v>735</v>
      </c>
      <c r="BC332" s="17">
        <f>VLOOKUP(SUBSTITUTE(BB332," ",""),Organizations!$1:$1048576,2,0)</f>
        <v>53</v>
      </c>
      <c r="BD332" s="1" t="s">
        <v>51</v>
      </c>
      <c r="BG332" t="s">
        <v>1856</v>
      </c>
    </row>
    <row r="333" spans="1:59" ht="24">
      <c r="A333" s="1" t="s">
        <v>1031</v>
      </c>
      <c r="B333" s="1" t="s">
        <v>2206</v>
      </c>
      <c r="C333" s="1" t="s">
        <v>2134</v>
      </c>
      <c r="D333" s="1" t="s">
        <v>2034</v>
      </c>
      <c r="E333" s="3">
        <v>198308</v>
      </c>
      <c r="F333" s="3" t="str">
        <f t="shared" si="50"/>
        <v>FA</v>
      </c>
      <c r="G333" s="3" t="str">
        <f t="shared" si="51"/>
        <v>1990-1991</v>
      </c>
      <c r="H333" s="3" t="str">
        <f t="shared" si="52"/>
        <v>kuali.atp.FA1990-1991</v>
      </c>
      <c r="I333" s="3">
        <v>20040226</v>
      </c>
      <c r="J333" s="1" t="str">
        <f t="shared" si="53"/>
        <v/>
      </c>
      <c r="K333" s="3">
        <v>199901</v>
      </c>
      <c r="L333" s="3" t="str">
        <f t="shared" si="54"/>
        <v>SP</v>
      </c>
      <c r="M333" s="3" t="str">
        <f t="shared" si="55"/>
        <v>1998-1999</v>
      </c>
      <c r="N333" s="3" t="str">
        <f t="shared" si="56"/>
        <v>kuali.atp.SP1998-1999</v>
      </c>
      <c r="O333" s="3">
        <v>199808</v>
      </c>
      <c r="P333" s="3">
        <v>19830201</v>
      </c>
      <c r="Q333" s="3">
        <v>20040226</v>
      </c>
      <c r="R333" s="3">
        <v>19830201</v>
      </c>
      <c r="S333" s="2">
        <v>3</v>
      </c>
      <c r="T333" s="2">
        <v>3</v>
      </c>
      <c r="U333" s="1" t="s">
        <v>43</v>
      </c>
      <c r="V333" s="27" t="b">
        <f t="shared" si="57"/>
        <v>1</v>
      </c>
      <c r="W333" s="27" t="b">
        <f t="shared" si="58"/>
        <v>1</v>
      </c>
      <c r="X333" s="28" t="str">
        <f t="shared" si="59"/>
        <v>kuali.resultComponent.grade.letter kuali.resultComponent.grade.passFail</v>
      </c>
      <c r="AA333" s="1" t="s">
        <v>925</v>
      </c>
      <c r="AB333" s="1" t="s">
        <v>1032</v>
      </c>
      <c r="AD333" s="1" t="s">
        <v>115</v>
      </c>
      <c r="AF333" s="1" t="s">
        <v>47</v>
      </c>
      <c r="AI333" s="1" t="s">
        <v>48</v>
      </c>
      <c r="AJ333" s="1" t="s">
        <v>48</v>
      </c>
      <c r="AN333" s="3">
        <v>1</v>
      </c>
      <c r="AO333" s="3">
        <v>0</v>
      </c>
      <c r="AP333" s="3">
        <v>0</v>
      </c>
      <c r="AQ333" s="3">
        <v>0</v>
      </c>
      <c r="AR333" s="3">
        <v>0</v>
      </c>
      <c r="AS333" s="3">
        <v>0</v>
      </c>
      <c r="AU333" s="3">
        <v>19890620</v>
      </c>
      <c r="AV333" s="3">
        <v>0</v>
      </c>
      <c r="BA333" s="1" t="s">
        <v>735</v>
      </c>
      <c r="BB333" s="14" t="s">
        <v>735</v>
      </c>
      <c r="BC333" s="17">
        <f>VLOOKUP(SUBSTITUTE(BB333," ",""),Organizations!$1:$1048576,2,0)</f>
        <v>53</v>
      </c>
      <c r="BD333" s="1" t="s">
        <v>51</v>
      </c>
      <c r="BG333" t="s">
        <v>1857</v>
      </c>
    </row>
    <row r="334" spans="1:59" ht="24">
      <c r="A334" s="1" t="s">
        <v>1033</v>
      </c>
      <c r="B334" s="1" t="s">
        <v>2206</v>
      </c>
      <c r="C334" s="1" t="s">
        <v>2135</v>
      </c>
      <c r="D334" s="1" t="s">
        <v>2034</v>
      </c>
      <c r="E334" s="3">
        <v>198308</v>
      </c>
      <c r="F334" s="3" t="str">
        <f t="shared" si="50"/>
        <v>FA</v>
      </c>
      <c r="G334" s="3" t="str">
        <f t="shared" si="51"/>
        <v>1990-1991</v>
      </c>
      <c r="H334" s="3" t="str">
        <f t="shared" si="52"/>
        <v>kuali.atp.FA1990-1991</v>
      </c>
      <c r="I334" s="3">
        <v>20020226</v>
      </c>
      <c r="J334" s="1" t="str">
        <f t="shared" si="53"/>
        <v/>
      </c>
      <c r="K334" s="3">
        <v>199801</v>
      </c>
      <c r="L334" s="3" t="str">
        <f t="shared" si="54"/>
        <v>SP</v>
      </c>
      <c r="M334" s="3" t="str">
        <f t="shared" si="55"/>
        <v>1997-1998</v>
      </c>
      <c r="N334" s="3" t="str">
        <f t="shared" si="56"/>
        <v>kuali.atp.SP1997-1998</v>
      </c>
      <c r="O334" s="3">
        <v>199708</v>
      </c>
      <c r="P334" s="3">
        <v>19720101</v>
      </c>
      <c r="Q334" s="3">
        <v>20020226</v>
      </c>
      <c r="R334" s="3">
        <v>19830201</v>
      </c>
      <c r="S334" s="2">
        <v>3</v>
      </c>
      <c r="T334" s="2">
        <v>3</v>
      </c>
      <c r="U334" s="1" t="s">
        <v>43</v>
      </c>
      <c r="V334" s="27" t="b">
        <f t="shared" si="57"/>
        <v>1</v>
      </c>
      <c r="W334" s="27" t="b">
        <f t="shared" si="58"/>
        <v>1</v>
      </c>
      <c r="X334" s="28" t="str">
        <f t="shared" si="59"/>
        <v>kuali.resultComponent.grade.letter kuali.resultComponent.grade.passFail</v>
      </c>
      <c r="AA334" s="1" t="s">
        <v>1034</v>
      </c>
      <c r="AB334" s="1" t="s">
        <v>1035</v>
      </c>
      <c r="AD334" s="1" t="s">
        <v>115</v>
      </c>
      <c r="AF334" s="1" t="s">
        <v>47</v>
      </c>
      <c r="AI334" s="1" t="s">
        <v>48</v>
      </c>
      <c r="AJ334" s="1" t="s">
        <v>48</v>
      </c>
      <c r="AN334" s="3">
        <v>1</v>
      </c>
      <c r="AO334" s="3">
        <v>0</v>
      </c>
      <c r="AP334" s="3">
        <v>0</v>
      </c>
      <c r="AQ334" s="3">
        <v>0</v>
      </c>
      <c r="AR334" s="3">
        <v>0</v>
      </c>
      <c r="AS334" s="3">
        <v>0</v>
      </c>
      <c r="AU334" s="3">
        <v>19890620</v>
      </c>
      <c r="AV334" s="3">
        <v>0</v>
      </c>
      <c r="BA334" s="1" t="s">
        <v>735</v>
      </c>
      <c r="BB334" s="14" t="s">
        <v>735</v>
      </c>
      <c r="BC334" s="17">
        <f>VLOOKUP(SUBSTITUTE(BB334," ",""),Organizations!$1:$1048576,2,0)</f>
        <v>53</v>
      </c>
      <c r="BD334" s="1" t="s">
        <v>51</v>
      </c>
      <c r="BG334" t="s">
        <v>1858</v>
      </c>
    </row>
    <row r="335" spans="1:59" ht="24">
      <c r="A335" s="1" t="s">
        <v>1036</v>
      </c>
      <c r="B335" s="1" t="s">
        <v>2206</v>
      </c>
      <c r="C335" s="1" t="s">
        <v>2136</v>
      </c>
      <c r="D335" s="1" t="s">
        <v>2034</v>
      </c>
      <c r="E335" s="3">
        <v>199901</v>
      </c>
      <c r="F335" s="3" t="str">
        <f t="shared" si="50"/>
        <v>SP</v>
      </c>
      <c r="G335" s="3" t="str">
        <f t="shared" si="51"/>
        <v>1998-1999</v>
      </c>
      <c r="H335" s="3" t="str">
        <f t="shared" si="52"/>
        <v>kuali.atp.SP1998-1999</v>
      </c>
      <c r="I335" s="3">
        <v>20081013</v>
      </c>
      <c r="J335" s="1" t="str">
        <f t="shared" si="53"/>
        <v/>
      </c>
      <c r="K335" s="3">
        <v>200305</v>
      </c>
      <c r="L335" s="3" t="str">
        <f t="shared" si="54"/>
        <v>SU</v>
      </c>
      <c r="M335" s="3" t="str">
        <f t="shared" si="55"/>
        <v>2002-2003</v>
      </c>
      <c r="N335" s="3" t="str">
        <f t="shared" si="56"/>
        <v>kuali.atp.SU2002-2003</v>
      </c>
      <c r="O335" s="3">
        <v>200301</v>
      </c>
      <c r="P335" s="3">
        <v>19980911</v>
      </c>
      <c r="Q335" s="3">
        <v>20080912</v>
      </c>
      <c r="S335" s="2">
        <v>3</v>
      </c>
      <c r="T335" s="2">
        <v>3</v>
      </c>
      <c r="U335" s="1" t="s">
        <v>43</v>
      </c>
      <c r="V335" s="27" t="b">
        <f t="shared" si="57"/>
        <v>1</v>
      </c>
      <c r="W335" s="27" t="b">
        <f t="shared" si="58"/>
        <v>1</v>
      </c>
      <c r="X335" s="28" t="str">
        <f t="shared" si="59"/>
        <v>kuali.resultComponent.grade.letter kuali.resultComponent.grade.passFail</v>
      </c>
      <c r="AA335" s="1" t="s">
        <v>1037</v>
      </c>
      <c r="AB335" s="1" t="s">
        <v>1038</v>
      </c>
      <c r="AC335" s="3">
        <v>19980925</v>
      </c>
      <c r="AD335" s="1" t="s">
        <v>70</v>
      </c>
      <c r="AF335" s="1" t="s">
        <v>70</v>
      </c>
      <c r="AI335" s="1" t="s">
        <v>48</v>
      </c>
      <c r="AJ335" s="1" t="s">
        <v>48</v>
      </c>
      <c r="AN335" s="3">
        <v>1</v>
      </c>
      <c r="AO335" s="3">
        <v>0</v>
      </c>
      <c r="AP335" s="3">
        <v>0</v>
      </c>
      <c r="AQ335" s="3">
        <v>0</v>
      </c>
      <c r="AR335" s="3">
        <v>0</v>
      </c>
      <c r="AS335" s="3">
        <v>0</v>
      </c>
      <c r="AU335" s="3">
        <v>20050330</v>
      </c>
      <c r="AV335" s="3">
        <v>0</v>
      </c>
      <c r="BA335" s="1" t="s">
        <v>735</v>
      </c>
      <c r="BB335" s="14" t="s">
        <v>735</v>
      </c>
      <c r="BC335" s="17">
        <f>VLOOKUP(SUBSTITUTE(BB335," ",""),Organizations!$1:$1048576,2,0)</f>
        <v>53</v>
      </c>
      <c r="BD335" s="1" t="s">
        <v>51</v>
      </c>
      <c r="BG335" t="s">
        <v>1859</v>
      </c>
    </row>
    <row r="336" spans="1:59" ht="24">
      <c r="A336" s="1" t="s">
        <v>1039</v>
      </c>
      <c r="B336" s="1" t="s">
        <v>2206</v>
      </c>
      <c r="C336" s="1" t="s">
        <v>2248</v>
      </c>
      <c r="D336" s="1" t="s">
        <v>2034</v>
      </c>
      <c r="E336" s="3">
        <v>200601</v>
      </c>
      <c r="F336" s="3" t="str">
        <f t="shared" si="50"/>
        <v>SP</v>
      </c>
      <c r="G336" s="3" t="str">
        <f t="shared" si="51"/>
        <v>2005-2006</v>
      </c>
      <c r="H336" s="3" t="str">
        <f t="shared" si="52"/>
        <v>kuali.atp.SP2005-2006</v>
      </c>
      <c r="I336" s="3">
        <v>20080520</v>
      </c>
      <c r="J336" s="1" t="str">
        <f t="shared" si="53"/>
        <v/>
      </c>
      <c r="L336" s="3" t="str">
        <f t="shared" si="54"/>
        <v/>
      </c>
      <c r="M336" s="3" t="str">
        <f t="shared" si="55"/>
        <v/>
      </c>
      <c r="N336" s="3" t="str">
        <f t="shared" si="56"/>
        <v/>
      </c>
      <c r="O336" s="3">
        <v>200908</v>
      </c>
      <c r="P336" s="3">
        <v>19980911</v>
      </c>
      <c r="R336" s="3">
        <v>20060113</v>
      </c>
      <c r="S336" s="2">
        <v>3</v>
      </c>
      <c r="T336" s="2">
        <v>3</v>
      </c>
      <c r="U336" s="1" t="s">
        <v>43</v>
      </c>
      <c r="V336" s="27" t="b">
        <f t="shared" si="57"/>
        <v>1</v>
      </c>
      <c r="W336" s="27" t="b">
        <f t="shared" si="58"/>
        <v>1</v>
      </c>
      <c r="X336" s="28" t="str">
        <f t="shared" si="59"/>
        <v>kuali.resultComponent.grade.letter kuali.resultComponent.grade.passFail</v>
      </c>
      <c r="AA336" s="1" t="s">
        <v>1040</v>
      </c>
      <c r="AB336" s="1" t="s">
        <v>1041</v>
      </c>
      <c r="AC336" s="3">
        <v>20060202</v>
      </c>
      <c r="AD336" s="1" t="s">
        <v>115</v>
      </c>
      <c r="AF336" s="1" t="s">
        <v>47</v>
      </c>
      <c r="AI336" s="1" t="s">
        <v>48</v>
      </c>
      <c r="AJ336" s="1" t="s">
        <v>48</v>
      </c>
      <c r="AN336" s="3">
        <v>1</v>
      </c>
      <c r="AO336" s="3">
        <v>0</v>
      </c>
      <c r="AP336" s="3">
        <v>0</v>
      </c>
      <c r="AQ336" s="3">
        <v>0</v>
      </c>
      <c r="AR336" s="3">
        <v>0</v>
      </c>
      <c r="AS336" s="3">
        <v>0</v>
      </c>
      <c r="AU336" s="3">
        <v>20070410</v>
      </c>
      <c r="AV336" s="3">
        <v>0</v>
      </c>
      <c r="BA336" s="1" t="s">
        <v>735</v>
      </c>
      <c r="BB336" s="14" t="s">
        <v>735</v>
      </c>
      <c r="BC336" s="17">
        <f>VLOOKUP(SUBSTITUTE(BB336," ",""),Organizations!$1:$1048576,2,0)</f>
        <v>53</v>
      </c>
      <c r="BD336" s="1" t="s">
        <v>51</v>
      </c>
      <c r="BG336" t="s">
        <v>1860</v>
      </c>
    </row>
    <row r="337" spans="1:59" ht="24">
      <c r="A337" s="1" t="s">
        <v>1042</v>
      </c>
      <c r="B337" s="1" t="s">
        <v>2206</v>
      </c>
      <c r="C337" s="1" t="s">
        <v>2137</v>
      </c>
      <c r="D337" s="1" t="s">
        <v>2034</v>
      </c>
      <c r="E337" s="3">
        <v>199901</v>
      </c>
      <c r="F337" s="3" t="str">
        <f t="shared" si="50"/>
        <v>SP</v>
      </c>
      <c r="G337" s="3" t="str">
        <f t="shared" si="51"/>
        <v>1998-1999</v>
      </c>
      <c r="H337" s="3" t="str">
        <f t="shared" si="52"/>
        <v>kuali.atp.SP1998-1999</v>
      </c>
      <c r="I337" s="3">
        <v>19990301</v>
      </c>
      <c r="J337" s="1" t="str">
        <f t="shared" si="53"/>
        <v/>
      </c>
      <c r="L337" s="3" t="str">
        <f t="shared" si="54"/>
        <v/>
      </c>
      <c r="M337" s="3" t="str">
        <f t="shared" si="55"/>
        <v/>
      </c>
      <c r="N337" s="3" t="str">
        <f t="shared" si="56"/>
        <v/>
      </c>
      <c r="O337" s="3">
        <v>200908</v>
      </c>
      <c r="P337" s="3">
        <v>19980911</v>
      </c>
      <c r="S337" s="2">
        <v>3</v>
      </c>
      <c r="T337" s="2">
        <v>3</v>
      </c>
      <c r="U337" s="1" t="s">
        <v>43</v>
      </c>
      <c r="V337" s="27" t="b">
        <f t="shared" si="57"/>
        <v>1</v>
      </c>
      <c r="W337" s="27" t="b">
        <f t="shared" si="58"/>
        <v>1</v>
      </c>
      <c r="X337" s="28" t="str">
        <f t="shared" si="59"/>
        <v>kuali.resultComponent.grade.letter kuali.resultComponent.grade.passFail</v>
      </c>
      <c r="AA337" s="1" t="s">
        <v>1043</v>
      </c>
      <c r="AB337" s="1" t="s">
        <v>1044</v>
      </c>
      <c r="AC337" s="3">
        <v>19980925</v>
      </c>
      <c r="AD337" s="1" t="s">
        <v>115</v>
      </c>
      <c r="AF337" s="1" t="s">
        <v>47</v>
      </c>
      <c r="AI337" s="1" t="s">
        <v>48</v>
      </c>
      <c r="AJ337" s="1" t="s">
        <v>48</v>
      </c>
      <c r="AN337" s="3">
        <v>1</v>
      </c>
      <c r="AO337" s="3">
        <v>0</v>
      </c>
      <c r="AP337" s="3">
        <v>0</v>
      </c>
      <c r="AQ337" s="3">
        <v>0</v>
      </c>
      <c r="AR337" s="3">
        <v>0</v>
      </c>
      <c r="AS337" s="3">
        <v>0</v>
      </c>
      <c r="AU337" s="3">
        <v>20080923</v>
      </c>
      <c r="AV337" s="3">
        <v>0</v>
      </c>
      <c r="BA337" s="1" t="s">
        <v>735</v>
      </c>
      <c r="BB337" s="14" t="s">
        <v>735</v>
      </c>
      <c r="BC337" s="17">
        <f>VLOOKUP(SUBSTITUTE(BB337," ",""),Organizations!$1:$1048576,2,0)</f>
        <v>53</v>
      </c>
      <c r="BD337" s="1" t="s">
        <v>51</v>
      </c>
      <c r="BG337" t="s">
        <v>1861</v>
      </c>
    </row>
    <row r="338" spans="1:59" ht="24">
      <c r="A338" s="1" t="s">
        <v>1045</v>
      </c>
      <c r="B338" s="1" t="s">
        <v>2206</v>
      </c>
      <c r="C338" s="1" t="s">
        <v>2249</v>
      </c>
      <c r="D338" s="1" t="s">
        <v>2034</v>
      </c>
      <c r="E338" s="3">
        <v>200708</v>
      </c>
      <c r="F338" s="3" t="str">
        <f t="shared" si="50"/>
        <v>FA</v>
      </c>
      <c r="G338" s="3" t="str">
        <f t="shared" si="51"/>
        <v>2007-2008</v>
      </c>
      <c r="H338" s="3" t="str">
        <f t="shared" si="52"/>
        <v>kuali.atp.FA2007-2008</v>
      </c>
      <c r="I338" s="3">
        <v>20070220</v>
      </c>
      <c r="J338" s="1" t="str">
        <f t="shared" si="53"/>
        <v/>
      </c>
      <c r="L338" s="3" t="str">
        <f t="shared" si="54"/>
        <v/>
      </c>
      <c r="M338" s="3" t="str">
        <f t="shared" si="55"/>
        <v/>
      </c>
      <c r="N338" s="3" t="str">
        <f t="shared" si="56"/>
        <v/>
      </c>
      <c r="O338" s="3">
        <v>200901</v>
      </c>
      <c r="P338" s="3">
        <v>20070131</v>
      </c>
      <c r="S338" s="2">
        <v>3</v>
      </c>
      <c r="T338" s="2">
        <v>3</v>
      </c>
      <c r="U338" s="1" t="s">
        <v>43</v>
      </c>
      <c r="V338" s="27" t="b">
        <f t="shared" si="57"/>
        <v>1</v>
      </c>
      <c r="W338" s="27" t="b">
        <f t="shared" si="58"/>
        <v>1</v>
      </c>
      <c r="X338" s="28" t="str">
        <f t="shared" si="59"/>
        <v>kuali.resultComponent.grade.letter kuali.resultComponent.grade.passFail</v>
      </c>
      <c r="AA338" s="1" t="s">
        <v>859</v>
      </c>
      <c r="AB338" s="1" t="s">
        <v>1046</v>
      </c>
      <c r="AC338" s="3">
        <v>20070220</v>
      </c>
      <c r="AD338" s="1" t="s">
        <v>115</v>
      </c>
      <c r="AF338" s="1" t="s">
        <v>47</v>
      </c>
      <c r="AI338" s="1" t="s">
        <v>48</v>
      </c>
      <c r="AJ338" s="1" t="s">
        <v>48</v>
      </c>
      <c r="AN338" s="3">
        <v>1</v>
      </c>
      <c r="AO338" s="3">
        <v>0</v>
      </c>
      <c r="AP338" s="3">
        <v>0</v>
      </c>
      <c r="AQ338" s="3">
        <v>0</v>
      </c>
      <c r="AR338" s="3">
        <v>0</v>
      </c>
      <c r="AS338" s="3">
        <v>0</v>
      </c>
      <c r="AU338" s="3">
        <v>20080923</v>
      </c>
      <c r="AV338" s="3">
        <v>0</v>
      </c>
      <c r="BA338" s="1" t="s">
        <v>735</v>
      </c>
      <c r="BB338" s="14" t="s">
        <v>735</v>
      </c>
      <c r="BC338" s="17">
        <f>VLOOKUP(SUBSTITUTE(BB338," ",""),Organizations!$1:$1048576,2,0)</f>
        <v>53</v>
      </c>
      <c r="BD338" s="1" t="s">
        <v>51</v>
      </c>
      <c r="BG338" t="s">
        <v>1862</v>
      </c>
    </row>
    <row r="339" spans="1:59" ht="24">
      <c r="A339" s="1" t="s">
        <v>1047</v>
      </c>
      <c r="B339" s="1" t="s">
        <v>2206</v>
      </c>
      <c r="C339" s="1" t="s">
        <v>2250</v>
      </c>
      <c r="D339" s="1" t="s">
        <v>2034</v>
      </c>
      <c r="E339" s="3">
        <v>200708</v>
      </c>
      <c r="F339" s="3" t="str">
        <f t="shared" si="50"/>
        <v>FA</v>
      </c>
      <c r="G339" s="3" t="str">
        <f t="shared" si="51"/>
        <v>2007-2008</v>
      </c>
      <c r="H339" s="3" t="str">
        <f t="shared" si="52"/>
        <v>kuali.atp.FA2007-2008</v>
      </c>
      <c r="I339" s="3">
        <v>20070220</v>
      </c>
      <c r="J339" s="1" t="str">
        <f t="shared" si="53"/>
        <v/>
      </c>
      <c r="L339" s="3" t="str">
        <f t="shared" si="54"/>
        <v/>
      </c>
      <c r="M339" s="3" t="str">
        <f t="shared" si="55"/>
        <v/>
      </c>
      <c r="N339" s="3" t="str">
        <f t="shared" si="56"/>
        <v/>
      </c>
      <c r="O339" s="3">
        <v>200908</v>
      </c>
      <c r="P339" s="3">
        <v>20070131</v>
      </c>
      <c r="S339" s="2">
        <v>3</v>
      </c>
      <c r="T339" s="2">
        <v>3</v>
      </c>
      <c r="U339" s="1" t="s">
        <v>43</v>
      </c>
      <c r="V339" s="27" t="b">
        <f t="shared" si="57"/>
        <v>1</v>
      </c>
      <c r="W339" s="27" t="b">
        <f t="shared" si="58"/>
        <v>1</v>
      </c>
      <c r="X339" s="28" t="str">
        <f t="shared" si="59"/>
        <v>kuali.resultComponent.grade.letter kuali.resultComponent.grade.passFail</v>
      </c>
      <c r="Z339" s="3">
        <v>20070220</v>
      </c>
      <c r="AA339" s="1" t="s">
        <v>1048</v>
      </c>
      <c r="AB339" s="1" t="s">
        <v>1049</v>
      </c>
      <c r="AC339" s="3">
        <v>20070220</v>
      </c>
      <c r="AD339" s="1" t="s">
        <v>115</v>
      </c>
      <c r="AF339" s="1" t="s">
        <v>47</v>
      </c>
      <c r="AI339" s="1" t="s">
        <v>48</v>
      </c>
      <c r="AJ339" s="1" t="s">
        <v>48</v>
      </c>
      <c r="AN339" s="3">
        <v>1</v>
      </c>
      <c r="AP339" s="3">
        <v>0</v>
      </c>
      <c r="AQ339" s="3">
        <v>0</v>
      </c>
      <c r="AR339" s="3">
        <v>0</v>
      </c>
      <c r="AS339" s="3">
        <v>0</v>
      </c>
      <c r="AU339" s="3">
        <v>20080923</v>
      </c>
      <c r="AV339" s="3">
        <v>0</v>
      </c>
      <c r="AX339" s="3">
        <v>20070220</v>
      </c>
      <c r="AZ339" s="3">
        <v>20070220</v>
      </c>
      <c r="BA339" s="1" t="s">
        <v>735</v>
      </c>
      <c r="BB339" s="14" t="s">
        <v>735</v>
      </c>
      <c r="BC339" s="17">
        <f>VLOOKUP(SUBSTITUTE(BB339," ",""),Organizations!$1:$1048576,2,0)</f>
        <v>53</v>
      </c>
      <c r="BD339" s="1" t="s">
        <v>51</v>
      </c>
      <c r="BG339" t="s">
        <v>1863</v>
      </c>
    </row>
    <row r="340" spans="1:59" ht="24">
      <c r="A340" s="1" t="s">
        <v>1050</v>
      </c>
      <c r="B340" s="1" t="s">
        <v>2206</v>
      </c>
      <c r="C340" s="1" t="s">
        <v>2251</v>
      </c>
      <c r="D340" s="1" t="s">
        <v>2034</v>
      </c>
      <c r="E340" s="3">
        <v>199901</v>
      </c>
      <c r="F340" s="3" t="str">
        <f t="shared" si="50"/>
        <v>SP</v>
      </c>
      <c r="G340" s="3" t="str">
        <f t="shared" si="51"/>
        <v>1998-1999</v>
      </c>
      <c r="H340" s="3" t="str">
        <f t="shared" si="52"/>
        <v>kuali.atp.SP1998-1999</v>
      </c>
      <c r="I340" s="3">
        <v>20040326</v>
      </c>
      <c r="J340" s="1" t="str">
        <f t="shared" si="53"/>
        <v>BAD</v>
      </c>
      <c r="K340" s="3">
        <v>199108</v>
      </c>
      <c r="L340" s="3" t="str">
        <f t="shared" si="54"/>
        <v>FA</v>
      </c>
      <c r="M340" s="3" t="str">
        <f t="shared" si="55"/>
        <v>1991-1992</v>
      </c>
      <c r="N340" s="3" t="str">
        <f t="shared" si="56"/>
        <v>kuali.atp.FA1991-1992</v>
      </c>
      <c r="O340" s="3">
        <v>199101</v>
      </c>
      <c r="P340" s="3">
        <v>19830201</v>
      </c>
      <c r="Q340" s="3">
        <v>20040226</v>
      </c>
      <c r="R340" s="3">
        <v>19980911</v>
      </c>
      <c r="S340" s="2">
        <v>3</v>
      </c>
      <c r="T340" s="2">
        <v>3</v>
      </c>
      <c r="U340" s="1" t="s">
        <v>43</v>
      </c>
      <c r="V340" s="27" t="b">
        <f t="shared" si="57"/>
        <v>1</v>
      </c>
      <c r="W340" s="27" t="b">
        <f t="shared" si="58"/>
        <v>1</v>
      </c>
      <c r="X340" s="28" t="str">
        <f t="shared" si="59"/>
        <v>kuali.resultComponent.grade.letter kuali.resultComponent.grade.passFail</v>
      </c>
      <c r="AA340" s="1" t="s">
        <v>1051</v>
      </c>
      <c r="AB340" s="1" t="s">
        <v>1052</v>
      </c>
      <c r="AC340" s="3">
        <v>19980925</v>
      </c>
      <c r="AD340" s="1" t="s">
        <v>70</v>
      </c>
      <c r="AF340" s="1" t="s">
        <v>70</v>
      </c>
      <c r="AI340" s="1" t="s">
        <v>48</v>
      </c>
      <c r="AJ340" s="1" t="s">
        <v>48</v>
      </c>
      <c r="AM340" s="1" t="s">
        <v>66</v>
      </c>
      <c r="AN340" s="3">
        <v>1</v>
      </c>
      <c r="AO340" s="3">
        <v>0</v>
      </c>
      <c r="AP340" s="3">
        <v>0</v>
      </c>
      <c r="AQ340" s="3">
        <v>0</v>
      </c>
      <c r="AR340" s="3">
        <v>0</v>
      </c>
      <c r="AS340" s="3">
        <v>0</v>
      </c>
      <c r="AU340" s="3">
        <v>19980925</v>
      </c>
      <c r="AV340" s="3">
        <v>99</v>
      </c>
      <c r="BA340" s="1" t="s">
        <v>735</v>
      </c>
      <c r="BB340" s="14" t="s">
        <v>735</v>
      </c>
      <c r="BC340" s="17">
        <f>VLOOKUP(SUBSTITUTE(BB340," ",""),Organizations!$1:$1048576,2,0)</f>
        <v>53</v>
      </c>
      <c r="BD340" s="1" t="s">
        <v>51</v>
      </c>
      <c r="BG340" t="s">
        <v>1864</v>
      </c>
    </row>
    <row r="341" spans="1:59" ht="24">
      <c r="A341" s="1" t="s">
        <v>1053</v>
      </c>
      <c r="B341" s="1" t="s">
        <v>2206</v>
      </c>
      <c r="C341" s="1" t="s">
        <v>2139</v>
      </c>
      <c r="D341" s="1" t="s">
        <v>2034</v>
      </c>
      <c r="E341" s="3">
        <v>199408</v>
      </c>
      <c r="F341" s="3" t="str">
        <f t="shared" si="50"/>
        <v>FA</v>
      </c>
      <c r="G341" s="3" t="str">
        <f t="shared" si="51"/>
        <v>1994-1995</v>
      </c>
      <c r="H341" s="3" t="str">
        <f t="shared" si="52"/>
        <v>kuali.atp.FA1994-1995</v>
      </c>
      <c r="I341" s="3">
        <v>19980925</v>
      </c>
      <c r="J341" s="1" t="str">
        <f t="shared" si="53"/>
        <v/>
      </c>
      <c r="K341" s="3">
        <v>199901</v>
      </c>
      <c r="L341" s="3" t="str">
        <f t="shared" si="54"/>
        <v>SP</v>
      </c>
      <c r="M341" s="3" t="str">
        <f t="shared" si="55"/>
        <v>1998-1999</v>
      </c>
      <c r="N341" s="3" t="str">
        <f t="shared" si="56"/>
        <v>kuali.atp.SP1998-1999</v>
      </c>
      <c r="O341" s="3">
        <v>199901</v>
      </c>
      <c r="P341" s="3">
        <v>19830201</v>
      </c>
      <c r="R341" s="3">
        <v>19830201</v>
      </c>
      <c r="S341" s="2">
        <v>3</v>
      </c>
      <c r="T341" s="2">
        <v>3</v>
      </c>
      <c r="U341" s="1" t="s">
        <v>43</v>
      </c>
      <c r="V341" s="27" t="b">
        <f t="shared" si="57"/>
        <v>1</v>
      </c>
      <c r="W341" s="27" t="b">
        <f t="shared" si="58"/>
        <v>1</v>
      </c>
      <c r="X341" s="28" t="str">
        <f t="shared" si="59"/>
        <v>kuali.resultComponent.grade.letter kuali.resultComponent.grade.passFail</v>
      </c>
      <c r="AA341" s="1" t="s">
        <v>1054</v>
      </c>
      <c r="AB341" s="1" t="s">
        <v>1055</v>
      </c>
      <c r="AD341" s="1" t="s">
        <v>115</v>
      </c>
      <c r="AF341" s="1" t="s">
        <v>47</v>
      </c>
      <c r="AI341" s="1" t="s">
        <v>48</v>
      </c>
      <c r="AJ341" s="1" t="s">
        <v>48</v>
      </c>
      <c r="AN341" s="3">
        <v>1</v>
      </c>
      <c r="AO341" s="3">
        <v>0</v>
      </c>
      <c r="AP341" s="3">
        <v>0</v>
      </c>
      <c r="AQ341" s="3">
        <v>0</v>
      </c>
      <c r="AR341" s="3">
        <v>0</v>
      </c>
      <c r="AS341" s="3">
        <v>0</v>
      </c>
      <c r="AU341" s="3">
        <v>19980505</v>
      </c>
      <c r="AV341" s="3">
        <v>0</v>
      </c>
      <c r="AX341" s="3">
        <v>19940204</v>
      </c>
      <c r="BA341" s="1" t="s">
        <v>735</v>
      </c>
      <c r="BB341" s="14" t="s">
        <v>735</v>
      </c>
      <c r="BC341" s="17">
        <f>VLOOKUP(SUBSTITUTE(BB341," ",""),Organizations!$1:$1048576,2,0)</f>
        <v>53</v>
      </c>
      <c r="BD341" s="1" t="s">
        <v>51</v>
      </c>
      <c r="BG341" t="s">
        <v>1865</v>
      </c>
    </row>
    <row r="342" spans="1:59" ht="24">
      <c r="A342" s="1" t="s">
        <v>1056</v>
      </c>
      <c r="B342" s="1" t="s">
        <v>2206</v>
      </c>
      <c r="C342" s="1" t="s">
        <v>2140</v>
      </c>
      <c r="D342" s="1" t="s">
        <v>2034</v>
      </c>
      <c r="E342" s="3">
        <v>198308</v>
      </c>
      <c r="F342" s="3" t="str">
        <f t="shared" si="50"/>
        <v>FA</v>
      </c>
      <c r="G342" s="3" t="str">
        <f t="shared" si="51"/>
        <v>1990-1991</v>
      </c>
      <c r="H342" s="3" t="str">
        <f t="shared" si="52"/>
        <v>kuali.atp.FA1990-1991</v>
      </c>
      <c r="I342" s="3">
        <v>19980925</v>
      </c>
      <c r="J342" s="1" t="str">
        <f t="shared" si="53"/>
        <v/>
      </c>
      <c r="K342" s="3">
        <v>199901</v>
      </c>
      <c r="L342" s="3" t="str">
        <f t="shared" si="54"/>
        <v>SP</v>
      </c>
      <c r="M342" s="3" t="str">
        <f t="shared" si="55"/>
        <v>1998-1999</v>
      </c>
      <c r="N342" s="3" t="str">
        <f t="shared" si="56"/>
        <v>kuali.atp.SP1998-1999</v>
      </c>
      <c r="O342" s="3">
        <v>199901</v>
      </c>
      <c r="P342" s="3">
        <v>19830201</v>
      </c>
      <c r="R342" s="3">
        <v>19830201</v>
      </c>
      <c r="S342" s="2">
        <v>3</v>
      </c>
      <c r="T342" s="2">
        <v>3</v>
      </c>
      <c r="U342" s="1" t="s">
        <v>43</v>
      </c>
      <c r="V342" s="27" t="b">
        <f t="shared" si="57"/>
        <v>1</v>
      </c>
      <c r="W342" s="27" t="b">
        <f t="shared" si="58"/>
        <v>1</v>
      </c>
      <c r="X342" s="28" t="str">
        <f t="shared" si="59"/>
        <v>kuali.resultComponent.grade.letter kuali.resultComponent.grade.passFail</v>
      </c>
      <c r="AA342" s="1" t="s">
        <v>1057</v>
      </c>
      <c r="AB342" s="1" t="s">
        <v>1058</v>
      </c>
      <c r="AD342" s="1" t="s">
        <v>115</v>
      </c>
      <c r="AF342" s="1" t="s">
        <v>47</v>
      </c>
      <c r="AI342" s="1" t="s">
        <v>48</v>
      </c>
      <c r="AJ342" s="1" t="s">
        <v>48</v>
      </c>
      <c r="AN342" s="3">
        <v>1</v>
      </c>
      <c r="AO342" s="3">
        <v>0</v>
      </c>
      <c r="AP342" s="3">
        <v>0</v>
      </c>
      <c r="AQ342" s="3">
        <v>0</v>
      </c>
      <c r="AR342" s="3">
        <v>0</v>
      </c>
      <c r="AS342" s="3">
        <v>0</v>
      </c>
      <c r="AU342" s="3">
        <v>19890620</v>
      </c>
      <c r="AV342" s="3">
        <v>0</v>
      </c>
      <c r="BA342" s="1" t="s">
        <v>735</v>
      </c>
      <c r="BB342" s="14" t="s">
        <v>735</v>
      </c>
      <c r="BC342" s="17">
        <f>VLOOKUP(SUBSTITUTE(BB342," ",""),Organizations!$1:$1048576,2,0)</f>
        <v>53</v>
      </c>
      <c r="BD342" s="1" t="s">
        <v>51</v>
      </c>
      <c r="BG342" t="s">
        <v>1866</v>
      </c>
    </row>
    <row r="343" spans="1:59" ht="24">
      <c r="A343" s="1" t="s">
        <v>1059</v>
      </c>
      <c r="B343" s="1" t="s">
        <v>2206</v>
      </c>
      <c r="C343" s="1" t="s">
        <v>2252</v>
      </c>
      <c r="D343" s="1" t="s">
        <v>2034</v>
      </c>
      <c r="E343" s="3">
        <v>198308</v>
      </c>
      <c r="F343" s="3" t="str">
        <f t="shared" si="50"/>
        <v>FA</v>
      </c>
      <c r="G343" s="3" t="str">
        <f t="shared" si="51"/>
        <v>1990-1991</v>
      </c>
      <c r="H343" s="3" t="str">
        <f t="shared" si="52"/>
        <v>kuali.atp.FA1990-1991</v>
      </c>
      <c r="I343" s="3">
        <v>20050216</v>
      </c>
      <c r="J343" s="1" t="str">
        <f t="shared" si="53"/>
        <v/>
      </c>
      <c r="K343" s="3">
        <v>199908</v>
      </c>
      <c r="L343" s="3" t="str">
        <f t="shared" si="54"/>
        <v>FA</v>
      </c>
      <c r="M343" s="3" t="str">
        <f t="shared" si="55"/>
        <v>1999-2000</v>
      </c>
      <c r="N343" s="3" t="str">
        <f t="shared" si="56"/>
        <v>kuali.atp.FA1999-2000</v>
      </c>
      <c r="O343" s="3">
        <v>199901</v>
      </c>
      <c r="P343" s="3">
        <v>19830201</v>
      </c>
      <c r="Q343" s="3">
        <v>20050216</v>
      </c>
      <c r="R343" s="3">
        <v>19830201</v>
      </c>
      <c r="S343" s="2">
        <v>3</v>
      </c>
      <c r="T343" s="2">
        <v>3</v>
      </c>
      <c r="U343" s="1" t="s">
        <v>43</v>
      </c>
      <c r="V343" s="27" t="b">
        <f t="shared" si="57"/>
        <v>1</v>
      </c>
      <c r="W343" s="27" t="b">
        <f t="shared" si="58"/>
        <v>1</v>
      </c>
      <c r="X343" s="28" t="str">
        <f t="shared" si="59"/>
        <v>kuali.resultComponent.grade.letter kuali.resultComponent.grade.passFail</v>
      </c>
      <c r="AA343" s="1" t="s">
        <v>865</v>
      </c>
      <c r="AB343" s="1" t="s">
        <v>1060</v>
      </c>
      <c r="AD343" s="1" t="s">
        <v>115</v>
      </c>
      <c r="AF343" s="1" t="s">
        <v>47</v>
      </c>
      <c r="AI343" s="1" t="s">
        <v>48</v>
      </c>
      <c r="AJ343" s="1" t="s">
        <v>48</v>
      </c>
      <c r="AN343" s="3">
        <v>1</v>
      </c>
      <c r="AO343" s="3">
        <v>0</v>
      </c>
      <c r="AP343" s="3">
        <v>0</v>
      </c>
      <c r="AQ343" s="3">
        <v>0</v>
      </c>
      <c r="AR343" s="3">
        <v>0</v>
      </c>
      <c r="AS343" s="3">
        <v>0</v>
      </c>
      <c r="AU343" s="3">
        <v>19900103</v>
      </c>
      <c r="AV343" s="3">
        <v>0</v>
      </c>
      <c r="BA343" s="1" t="s">
        <v>735</v>
      </c>
      <c r="BB343" s="14" t="s">
        <v>735</v>
      </c>
      <c r="BC343" s="17">
        <f>VLOOKUP(SUBSTITUTE(BB343," ",""),Organizations!$1:$1048576,2,0)</f>
        <v>53</v>
      </c>
      <c r="BD343" s="1" t="s">
        <v>51</v>
      </c>
      <c r="BG343" t="s">
        <v>1867</v>
      </c>
    </row>
    <row r="344" spans="1:59" ht="24">
      <c r="A344" s="1" t="s">
        <v>1061</v>
      </c>
      <c r="B344" s="1" t="s">
        <v>2206</v>
      </c>
      <c r="C344" s="1" t="s">
        <v>2141</v>
      </c>
      <c r="D344" s="1" t="s">
        <v>2034</v>
      </c>
      <c r="E344" s="3">
        <v>198501</v>
      </c>
      <c r="F344" s="3" t="str">
        <f t="shared" si="50"/>
        <v>SP</v>
      </c>
      <c r="G344" s="3" t="str">
        <f t="shared" si="51"/>
        <v>1990-1991</v>
      </c>
      <c r="H344" s="3" t="str">
        <f t="shared" si="52"/>
        <v>kuali.atp.SP1990-1991</v>
      </c>
      <c r="I344" s="3">
        <v>20000208</v>
      </c>
      <c r="J344" s="1" t="str">
        <f t="shared" si="53"/>
        <v/>
      </c>
      <c r="K344" s="3">
        <v>200001</v>
      </c>
      <c r="L344" s="3" t="str">
        <f t="shared" si="54"/>
        <v>SP</v>
      </c>
      <c r="M344" s="3" t="str">
        <f t="shared" si="55"/>
        <v>1999-2000</v>
      </c>
      <c r="N344" s="3" t="str">
        <f t="shared" si="56"/>
        <v>kuali.atp.SP1999-2000</v>
      </c>
      <c r="O344" s="3">
        <v>199208</v>
      </c>
      <c r="P344" s="3">
        <v>19830201</v>
      </c>
      <c r="Q344" s="3">
        <v>20000114</v>
      </c>
      <c r="R344" s="3">
        <v>19840330</v>
      </c>
      <c r="S344" s="2">
        <v>1</v>
      </c>
      <c r="T344" s="2">
        <v>1</v>
      </c>
      <c r="U344" s="1" t="s">
        <v>43</v>
      </c>
      <c r="V344" s="27" t="b">
        <f t="shared" si="57"/>
        <v>1</v>
      </c>
      <c r="W344" s="27" t="b">
        <f t="shared" si="58"/>
        <v>1</v>
      </c>
      <c r="X344" s="28" t="str">
        <f t="shared" si="59"/>
        <v>kuali.resultComponent.grade.letter kuali.resultComponent.grade.passFail</v>
      </c>
      <c r="AA344" s="1" t="s">
        <v>1062</v>
      </c>
      <c r="AB344" s="1" t="s">
        <v>1063</v>
      </c>
      <c r="AD344" s="1" t="s">
        <v>115</v>
      </c>
      <c r="AF344" s="1" t="s">
        <v>47</v>
      </c>
      <c r="AI344" s="1" t="s">
        <v>48</v>
      </c>
      <c r="AJ344" s="1" t="s">
        <v>48</v>
      </c>
      <c r="AN344" s="3">
        <v>1</v>
      </c>
      <c r="AO344" s="3">
        <v>0</v>
      </c>
      <c r="AP344" s="3">
        <v>0</v>
      </c>
      <c r="AQ344" s="3">
        <v>0</v>
      </c>
      <c r="AR344" s="3">
        <v>0</v>
      </c>
      <c r="AS344" s="3">
        <v>0</v>
      </c>
      <c r="AU344" s="3">
        <v>19840427</v>
      </c>
      <c r="AV344" s="3">
        <v>0</v>
      </c>
      <c r="BA344" s="1" t="s">
        <v>735</v>
      </c>
      <c r="BB344" s="14" t="s">
        <v>735</v>
      </c>
      <c r="BC344" s="17">
        <f>VLOOKUP(SUBSTITUTE(BB344," ",""),Organizations!$1:$1048576,2,0)</f>
        <v>53</v>
      </c>
      <c r="BD344" s="1" t="s">
        <v>51</v>
      </c>
      <c r="BG344" t="s">
        <v>1868</v>
      </c>
    </row>
    <row r="345" spans="1:59" ht="24">
      <c r="A345" s="1" t="s">
        <v>1064</v>
      </c>
      <c r="B345" s="1" t="s">
        <v>2206</v>
      </c>
      <c r="C345" s="1" t="s">
        <v>2253</v>
      </c>
      <c r="D345" s="1" t="s">
        <v>2034</v>
      </c>
      <c r="E345" s="3">
        <v>199801</v>
      </c>
      <c r="F345" s="3" t="str">
        <f t="shared" si="50"/>
        <v>SP</v>
      </c>
      <c r="G345" s="3" t="str">
        <f t="shared" si="51"/>
        <v>1997-1998</v>
      </c>
      <c r="H345" s="3" t="str">
        <f t="shared" si="52"/>
        <v>kuali.atp.SP1997-1998</v>
      </c>
      <c r="I345" s="3">
        <v>20000208</v>
      </c>
      <c r="J345" s="1" t="str">
        <f t="shared" si="53"/>
        <v/>
      </c>
      <c r="K345" s="3">
        <v>199908</v>
      </c>
      <c r="L345" s="3" t="str">
        <f t="shared" si="54"/>
        <v>FA</v>
      </c>
      <c r="M345" s="3" t="str">
        <f t="shared" si="55"/>
        <v>1999-2000</v>
      </c>
      <c r="N345" s="3" t="str">
        <f t="shared" si="56"/>
        <v>kuali.atp.FA1999-2000</v>
      </c>
      <c r="O345" s="3">
        <v>199908</v>
      </c>
      <c r="P345" s="3">
        <v>19911206</v>
      </c>
      <c r="Q345" s="3">
        <v>20000114</v>
      </c>
      <c r="R345" s="3">
        <v>19971010</v>
      </c>
      <c r="S345" s="2">
        <v>3</v>
      </c>
      <c r="T345" s="2">
        <v>3</v>
      </c>
      <c r="U345" s="1" t="s">
        <v>43</v>
      </c>
      <c r="V345" s="27" t="b">
        <f t="shared" si="57"/>
        <v>1</v>
      </c>
      <c r="W345" s="27" t="b">
        <f t="shared" si="58"/>
        <v>1</v>
      </c>
      <c r="X345" s="28" t="str">
        <f t="shared" si="59"/>
        <v>kuali.resultComponent.grade.letter kuali.resultComponent.grade.passFail</v>
      </c>
      <c r="Z345" s="3">
        <v>19920521</v>
      </c>
      <c r="AA345" s="1" t="s">
        <v>988</v>
      </c>
      <c r="AB345" s="1" t="s">
        <v>989</v>
      </c>
      <c r="AC345" s="3">
        <v>19920521</v>
      </c>
      <c r="AD345" s="1" t="s">
        <v>115</v>
      </c>
      <c r="AF345" s="1" t="s">
        <v>47</v>
      </c>
      <c r="AI345" s="1" t="s">
        <v>48</v>
      </c>
      <c r="AJ345" s="1" t="s">
        <v>48</v>
      </c>
      <c r="AN345" s="3">
        <v>1</v>
      </c>
      <c r="AP345" s="3">
        <v>0</v>
      </c>
      <c r="AQ345" s="3">
        <v>0</v>
      </c>
      <c r="AR345" s="3">
        <v>0</v>
      </c>
      <c r="AS345" s="3">
        <v>0</v>
      </c>
      <c r="AU345" s="3">
        <v>19971204</v>
      </c>
      <c r="AV345" s="3">
        <v>0</v>
      </c>
      <c r="AX345" s="3">
        <v>19920521</v>
      </c>
      <c r="AZ345" s="3">
        <v>19920521</v>
      </c>
      <c r="BA345" s="1" t="s">
        <v>735</v>
      </c>
      <c r="BB345" s="14" t="s">
        <v>735</v>
      </c>
      <c r="BC345" s="17">
        <f>VLOOKUP(SUBSTITUTE(BB345," ",""),Organizations!$1:$1048576,2,0)</f>
        <v>53</v>
      </c>
      <c r="BD345" s="1" t="s">
        <v>51</v>
      </c>
      <c r="BG345" t="s">
        <v>1869</v>
      </c>
    </row>
    <row r="346" spans="1:59" ht="24">
      <c r="A346" s="1" t="s">
        <v>1065</v>
      </c>
      <c r="B346" s="1" t="s">
        <v>2206</v>
      </c>
      <c r="C346" s="1" t="s">
        <v>2254</v>
      </c>
      <c r="D346" s="1" t="s">
        <v>2034</v>
      </c>
      <c r="E346" s="3">
        <v>198001</v>
      </c>
      <c r="F346" s="3" t="str">
        <f t="shared" si="50"/>
        <v>SP</v>
      </c>
      <c r="G346" s="3" t="str">
        <f t="shared" si="51"/>
        <v>1990-1991</v>
      </c>
      <c r="H346" s="3" t="str">
        <f t="shared" si="52"/>
        <v>kuali.atp.SP1990-1991</v>
      </c>
      <c r="I346" s="3">
        <v>19920129</v>
      </c>
      <c r="J346" s="1" t="str">
        <f t="shared" si="53"/>
        <v/>
      </c>
      <c r="K346" s="3">
        <v>199108</v>
      </c>
      <c r="L346" s="3" t="str">
        <f t="shared" si="54"/>
        <v>FA</v>
      </c>
      <c r="M346" s="3" t="str">
        <f t="shared" si="55"/>
        <v>1991-1992</v>
      </c>
      <c r="N346" s="3" t="str">
        <f t="shared" si="56"/>
        <v>kuali.atp.FA1991-1992</v>
      </c>
      <c r="O346" s="3">
        <v>198101</v>
      </c>
      <c r="P346" s="3">
        <v>19720101</v>
      </c>
      <c r="Q346" s="3">
        <v>19920115</v>
      </c>
      <c r="R346" s="3">
        <v>19010101</v>
      </c>
      <c r="S346" s="2">
        <v>3</v>
      </c>
      <c r="T346" s="2">
        <v>3</v>
      </c>
      <c r="U346" s="1" t="s">
        <v>43</v>
      </c>
      <c r="V346" s="27" t="b">
        <f t="shared" si="57"/>
        <v>1</v>
      </c>
      <c r="W346" s="27" t="b">
        <f t="shared" si="58"/>
        <v>1</v>
      </c>
      <c r="X346" s="28" t="str">
        <f t="shared" si="59"/>
        <v>kuali.resultComponent.grade.letter kuali.resultComponent.grade.passFail</v>
      </c>
      <c r="AA346" s="1" t="s">
        <v>1066</v>
      </c>
      <c r="AB346" s="1" t="s">
        <v>1067</v>
      </c>
      <c r="AD346" s="1" t="s">
        <v>115</v>
      </c>
      <c r="AF346" s="1" t="s">
        <v>47</v>
      </c>
      <c r="AI346" s="1" t="s">
        <v>48</v>
      </c>
      <c r="AJ346" s="1" t="s">
        <v>48</v>
      </c>
      <c r="AN346" s="3">
        <v>1</v>
      </c>
      <c r="AO346" s="3">
        <v>0</v>
      </c>
      <c r="AP346" s="3">
        <v>0</v>
      </c>
      <c r="AQ346" s="3">
        <v>0</v>
      </c>
      <c r="AR346" s="3">
        <v>0</v>
      </c>
      <c r="AS346" s="3">
        <v>0</v>
      </c>
      <c r="AU346" s="3">
        <v>19890620</v>
      </c>
      <c r="AV346" s="3">
        <v>0</v>
      </c>
      <c r="BA346" s="1" t="s">
        <v>735</v>
      </c>
      <c r="BB346" s="14" t="s">
        <v>735</v>
      </c>
      <c r="BC346" s="17">
        <f>VLOOKUP(SUBSTITUTE(BB346," ",""),Organizations!$1:$1048576,2,0)</f>
        <v>53</v>
      </c>
      <c r="BD346" s="1" t="s">
        <v>51</v>
      </c>
      <c r="BG346" t="s">
        <v>1870</v>
      </c>
    </row>
    <row r="347" spans="1:59" ht="24">
      <c r="A347" s="1" t="s">
        <v>1068</v>
      </c>
      <c r="B347" s="1" t="s">
        <v>2206</v>
      </c>
      <c r="C347" s="1" t="s">
        <v>2255</v>
      </c>
      <c r="D347" s="1" t="s">
        <v>2034</v>
      </c>
      <c r="E347" s="3">
        <v>200305</v>
      </c>
      <c r="F347" s="3" t="str">
        <f t="shared" si="50"/>
        <v>SU</v>
      </c>
      <c r="G347" s="3" t="str">
        <f t="shared" si="51"/>
        <v>2002-2003</v>
      </c>
      <c r="H347" s="3" t="str">
        <f t="shared" si="52"/>
        <v>kuali.atp.SU2002-2003</v>
      </c>
      <c r="I347" s="3">
        <v>20030528</v>
      </c>
      <c r="J347" s="1" t="str">
        <f t="shared" si="53"/>
        <v/>
      </c>
      <c r="L347" s="3" t="str">
        <f t="shared" si="54"/>
        <v/>
      </c>
      <c r="M347" s="3" t="str">
        <f t="shared" si="55"/>
        <v/>
      </c>
      <c r="N347" s="3" t="str">
        <f t="shared" si="56"/>
        <v/>
      </c>
      <c r="O347" s="3">
        <v>200905</v>
      </c>
      <c r="P347" s="3">
        <v>20030528</v>
      </c>
      <c r="S347" s="2">
        <v>4</v>
      </c>
      <c r="T347" s="2">
        <v>4</v>
      </c>
      <c r="U347" s="1" t="s">
        <v>66</v>
      </c>
      <c r="V347" s="27" t="str">
        <f t="shared" si="57"/>
        <v/>
      </c>
      <c r="W347" s="27" t="str">
        <f t="shared" si="58"/>
        <v/>
      </c>
      <c r="X347" s="28" t="str">
        <f t="shared" si="59"/>
        <v>kuali.resultComponent.grade.satisfactory</v>
      </c>
      <c r="Z347" s="3">
        <v>20030528</v>
      </c>
      <c r="AA347" s="1" t="s">
        <v>1069</v>
      </c>
      <c r="AB347" s="1" t="s">
        <v>1070</v>
      </c>
      <c r="AC347" s="3">
        <v>20030528</v>
      </c>
      <c r="AD347" s="1" t="s">
        <v>115</v>
      </c>
      <c r="AF347" s="1" t="s">
        <v>47</v>
      </c>
      <c r="AI347" s="1" t="s">
        <v>48</v>
      </c>
      <c r="AJ347" s="1" t="s">
        <v>48</v>
      </c>
      <c r="AN347" s="3">
        <v>1</v>
      </c>
      <c r="AP347" s="3">
        <v>0</v>
      </c>
      <c r="AQ347" s="3">
        <v>0</v>
      </c>
      <c r="AR347" s="3">
        <v>0</v>
      </c>
      <c r="AS347" s="3">
        <v>0</v>
      </c>
      <c r="AU347" s="3">
        <v>20050330</v>
      </c>
      <c r="AV347" s="3">
        <v>0</v>
      </c>
      <c r="AX347" s="3">
        <v>20030528</v>
      </c>
      <c r="AZ347" s="3">
        <v>20030528</v>
      </c>
      <c r="BA347" s="1" t="s">
        <v>735</v>
      </c>
      <c r="BB347" s="14" t="s">
        <v>735</v>
      </c>
      <c r="BC347" s="17">
        <f>VLOOKUP(SUBSTITUTE(BB347," ",""),Organizations!$1:$1048576,2,0)</f>
        <v>53</v>
      </c>
      <c r="BD347" s="1" t="s">
        <v>51</v>
      </c>
      <c r="BG347" t="s">
        <v>1871</v>
      </c>
    </row>
    <row r="348" spans="1:59" ht="24">
      <c r="A348" s="1" t="s">
        <v>1071</v>
      </c>
      <c r="B348" s="1" t="s">
        <v>2206</v>
      </c>
      <c r="C348" s="1" t="s">
        <v>2169</v>
      </c>
      <c r="D348" s="1" t="s">
        <v>2034</v>
      </c>
      <c r="E348" s="3">
        <v>198001</v>
      </c>
      <c r="F348" s="3" t="str">
        <f t="shared" si="50"/>
        <v>SP</v>
      </c>
      <c r="G348" s="3" t="str">
        <f t="shared" si="51"/>
        <v>1990-1991</v>
      </c>
      <c r="H348" s="3" t="str">
        <f t="shared" si="52"/>
        <v>kuali.atp.SP1990-1991</v>
      </c>
      <c r="I348" s="3">
        <v>20050330</v>
      </c>
      <c r="J348" s="1" t="str">
        <f t="shared" si="53"/>
        <v/>
      </c>
      <c r="L348" s="3" t="str">
        <f t="shared" si="54"/>
        <v/>
      </c>
      <c r="M348" s="3" t="str">
        <f t="shared" si="55"/>
        <v/>
      </c>
      <c r="N348" s="3" t="str">
        <f t="shared" si="56"/>
        <v/>
      </c>
      <c r="O348" s="3">
        <v>200908</v>
      </c>
      <c r="P348" s="3">
        <v>19720101</v>
      </c>
      <c r="R348" s="3">
        <v>20010101</v>
      </c>
      <c r="S348" s="2">
        <v>1</v>
      </c>
      <c r="T348" s="2">
        <v>3</v>
      </c>
      <c r="U348" s="1" t="s">
        <v>43</v>
      </c>
      <c r="V348" s="27" t="b">
        <f t="shared" si="57"/>
        <v>1</v>
      </c>
      <c r="W348" s="27" t="b">
        <f t="shared" si="58"/>
        <v>1</v>
      </c>
      <c r="X348" s="28" t="str">
        <f t="shared" si="59"/>
        <v>kuali.resultComponent.grade.letter kuali.resultComponent.grade.passFail</v>
      </c>
      <c r="AA348" s="1" t="s">
        <v>1072</v>
      </c>
      <c r="AB348" s="1" t="s">
        <v>1073</v>
      </c>
      <c r="AD348" s="1" t="s">
        <v>115</v>
      </c>
      <c r="AF348" s="1" t="s">
        <v>47</v>
      </c>
      <c r="AI348" s="1" t="s">
        <v>48</v>
      </c>
      <c r="AJ348" s="1" t="s">
        <v>48</v>
      </c>
      <c r="AM348" s="1" t="s">
        <v>66</v>
      </c>
      <c r="AN348" s="3">
        <v>1</v>
      </c>
      <c r="AO348" s="3">
        <v>0</v>
      </c>
      <c r="AP348" s="3">
        <v>0</v>
      </c>
      <c r="AQ348" s="3">
        <v>0</v>
      </c>
      <c r="AR348" s="3">
        <v>0</v>
      </c>
      <c r="AS348" s="3">
        <v>0</v>
      </c>
      <c r="AU348" s="3">
        <v>20060331</v>
      </c>
      <c r="AV348" s="3">
        <v>99</v>
      </c>
      <c r="BA348" s="1" t="s">
        <v>735</v>
      </c>
      <c r="BB348" s="14" t="s">
        <v>735</v>
      </c>
      <c r="BC348" s="17">
        <f>VLOOKUP(SUBSTITUTE(BB348," ",""),Organizations!$1:$1048576,2,0)</f>
        <v>53</v>
      </c>
      <c r="BD348" s="1" t="s">
        <v>51</v>
      </c>
      <c r="BG348" t="s">
        <v>1872</v>
      </c>
    </row>
    <row r="349" spans="1:59" ht="24">
      <c r="A349" s="1" t="s">
        <v>1074</v>
      </c>
      <c r="B349" s="1" t="s">
        <v>2206</v>
      </c>
      <c r="C349" s="1" t="s">
        <v>2256</v>
      </c>
      <c r="D349" s="1" t="s">
        <v>2034</v>
      </c>
      <c r="E349" s="3">
        <v>198001</v>
      </c>
      <c r="F349" s="3" t="str">
        <f t="shared" si="50"/>
        <v>SP</v>
      </c>
      <c r="G349" s="3" t="str">
        <f t="shared" si="51"/>
        <v>1990-1991</v>
      </c>
      <c r="H349" s="3" t="str">
        <f t="shared" si="52"/>
        <v>kuali.atp.SP1990-1991</v>
      </c>
      <c r="I349" s="3">
        <v>19831027</v>
      </c>
      <c r="J349" s="1" t="str">
        <f t="shared" si="53"/>
        <v/>
      </c>
      <c r="K349" s="3">
        <v>198305</v>
      </c>
      <c r="L349" s="3" t="str">
        <f t="shared" si="54"/>
        <v>SU</v>
      </c>
      <c r="M349" s="3" t="str">
        <f t="shared" si="55"/>
        <v>1990-1991</v>
      </c>
      <c r="N349" s="3" t="str">
        <f t="shared" si="56"/>
        <v>kuali.atp.SU1990-1991</v>
      </c>
      <c r="O349" s="3">
        <v>198008</v>
      </c>
      <c r="P349" s="3">
        <v>19720101</v>
      </c>
      <c r="Q349" s="3">
        <v>19830201</v>
      </c>
      <c r="R349" s="3">
        <v>19010101</v>
      </c>
      <c r="S349" s="2">
        <v>3</v>
      </c>
      <c r="T349" s="2">
        <v>3</v>
      </c>
      <c r="U349" s="1" t="s">
        <v>43</v>
      </c>
      <c r="V349" s="27" t="b">
        <f t="shared" si="57"/>
        <v>1</v>
      </c>
      <c r="W349" s="27" t="b">
        <f t="shared" si="58"/>
        <v>1</v>
      </c>
      <c r="X349" s="28" t="str">
        <f t="shared" si="59"/>
        <v>kuali.resultComponent.grade.letter kuali.resultComponent.grade.passFail</v>
      </c>
      <c r="AA349" s="1" t="s">
        <v>1075</v>
      </c>
      <c r="AB349" s="1" t="s">
        <v>1076</v>
      </c>
      <c r="AD349" s="1" t="s">
        <v>115</v>
      </c>
      <c r="AF349" s="1" t="s">
        <v>47</v>
      </c>
      <c r="AI349" s="1" t="s">
        <v>48</v>
      </c>
      <c r="AJ349" s="1" t="s">
        <v>48</v>
      </c>
      <c r="AM349" s="1" t="s">
        <v>66</v>
      </c>
      <c r="AN349" s="3">
        <v>1</v>
      </c>
      <c r="AO349" s="3">
        <v>0</v>
      </c>
      <c r="AP349" s="3">
        <v>0</v>
      </c>
      <c r="AQ349" s="3">
        <v>0</v>
      </c>
      <c r="AR349" s="3">
        <v>0</v>
      </c>
      <c r="AS349" s="3">
        <v>0</v>
      </c>
      <c r="AV349" s="3">
        <v>99</v>
      </c>
      <c r="BA349" s="1" t="s">
        <v>735</v>
      </c>
      <c r="BB349" s="14" t="s">
        <v>735</v>
      </c>
      <c r="BC349" s="17">
        <f>VLOOKUP(SUBSTITUTE(BB349," ",""),Organizations!$1:$1048576,2,0)</f>
        <v>53</v>
      </c>
      <c r="BD349" s="1" t="s">
        <v>51</v>
      </c>
      <c r="BG349" t="s">
        <v>1873</v>
      </c>
    </row>
    <row r="350" spans="1:59" ht="24">
      <c r="A350" s="1" t="s">
        <v>1077</v>
      </c>
      <c r="B350" s="1" t="s">
        <v>2257</v>
      </c>
      <c r="C350" s="1" t="s">
        <v>2033</v>
      </c>
      <c r="D350" s="1" t="s">
        <v>2034</v>
      </c>
      <c r="E350" s="3">
        <v>200708</v>
      </c>
      <c r="F350" s="3" t="str">
        <f t="shared" si="50"/>
        <v>FA</v>
      </c>
      <c r="G350" s="3" t="str">
        <f t="shared" si="51"/>
        <v>2007-2008</v>
      </c>
      <c r="H350" s="3" t="str">
        <f t="shared" si="52"/>
        <v>kuali.atp.FA2007-2008</v>
      </c>
      <c r="I350" s="3">
        <v>20070222</v>
      </c>
      <c r="J350" s="1" t="str">
        <f t="shared" si="53"/>
        <v/>
      </c>
      <c r="L350" s="3" t="str">
        <f t="shared" si="54"/>
        <v/>
      </c>
      <c r="M350" s="3" t="str">
        <f t="shared" si="55"/>
        <v/>
      </c>
      <c r="N350" s="3" t="str">
        <f t="shared" si="56"/>
        <v/>
      </c>
      <c r="O350" s="3">
        <v>200908</v>
      </c>
      <c r="P350" s="3">
        <v>19720101</v>
      </c>
      <c r="R350" s="3">
        <v>20070221</v>
      </c>
      <c r="S350" s="2">
        <v>3</v>
      </c>
      <c r="T350" s="2">
        <v>3</v>
      </c>
      <c r="U350" s="1" t="s">
        <v>43</v>
      </c>
      <c r="V350" s="27" t="b">
        <f t="shared" si="57"/>
        <v>1</v>
      </c>
      <c r="W350" s="27" t="b">
        <f t="shared" si="58"/>
        <v>1</v>
      </c>
      <c r="X350" s="28" t="str">
        <f t="shared" si="59"/>
        <v>kuali.resultComponent.grade.letter kuali.resultComponent.grade.passFail</v>
      </c>
      <c r="Z350" s="3">
        <v>20070222</v>
      </c>
      <c r="AA350" s="1" t="s">
        <v>1078</v>
      </c>
      <c r="AB350" s="1" t="s">
        <v>1079</v>
      </c>
      <c r="AC350" s="3">
        <v>20050831</v>
      </c>
      <c r="AD350" s="1" t="s">
        <v>46</v>
      </c>
      <c r="AF350" s="1" t="s">
        <v>47</v>
      </c>
      <c r="AI350" s="1" t="s">
        <v>48</v>
      </c>
      <c r="AJ350" s="1" t="s">
        <v>48</v>
      </c>
      <c r="AN350" s="3">
        <v>1</v>
      </c>
      <c r="AO350" s="3">
        <v>0</v>
      </c>
      <c r="AP350" s="3">
        <v>0</v>
      </c>
      <c r="AQ350" s="3">
        <v>0</v>
      </c>
      <c r="AR350" s="3">
        <v>0</v>
      </c>
      <c r="AS350" s="3">
        <v>0</v>
      </c>
      <c r="AU350" s="3">
        <v>20060213</v>
      </c>
      <c r="AV350" s="3">
        <v>0</v>
      </c>
      <c r="AW350" s="1" t="s">
        <v>55</v>
      </c>
      <c r="BA350" s="1" t="s">
        <v>1080</v>
      </c>
      <c r="BB350" s="22" t="s">
        <v>2622</v>
      </c>
      <c r="BC350" s="17">
        <f>VLOOKUP(SUBSTITUTE(BB350," ",""),Organizations!$1:$1048576,2,0)</f>
        <v>57</v>
      </c>
      <c r="BD350" s="1" t="s">
        <v>51</v>
      </c>
      <c r="BE350" s="1" t="s">
        <v>55</v>
      </c>
      <c r="BG350" t="s">
        <v>1874</v>
      </c>
    </row>
    <row r="351" spans="1:59" ht="24">
      <c r="A351" s="1" t="s">
        <v>1081</v>
      </c>
      <c r="B351" s="1" t="s">
        <v>2257</v>
      </c>
      <c r="C351" s="1" t="s">
        <v>2212</v>
      </c>
      <c r="D351" s="1" t="s">
        <v>2034</v>
      </c>
      <c r="E351" s="3">
        <v>200708</v>
      </c>
      <c r="F351" s="3" t="str">
        <f t="shared" si="50"/>
        <v>FA</v>
      </c>
      <c r="G351" s="3" t="str">
        <f t="shared" si="51"/>
        <v>2007-2008</v>
      </c>
      <c r="H351" s="3" t="str">
        <f t="shared" si="52"/>
        <v>kuali.atp.FA2007-2008</v>
      </c>
      <c r="I351" s="3">
        <v>20070222</v>
      </c>
      <c r="J351" s="1" t="str">
        <f t="shared" si="53"/>
        <v/>
      </c>
      <c r="L351" s="3" t="str">
        <f t="shared" si="54"/>
        <v/>
      </c>
      <c r="M351" s="3" t="str">
        <f t="shared" si="55"/>
        <v/>
      </c>
      <c r="N351" s="3" t="str">
        <f t="shared" si="56"/>
        <v/>
      </c>
      <c r="O351" s="3">
        <v>200908</v>
      </c>
      <c r="P351" s="3">
        <v>19720101</v>
      </c>
      <c r="R351" s="3">
        <v>20070221</v>
      </c>
      <c r="S351" s="2">
        <v>3</v>
      </c>
      <c r="T351" s="2">
        <v>3</v>
      </c>
      <c r="U351" s="1" t="s">
        <v>43</v>
      </c>
      <c r="V351" s="27" t="b">
        <f t="shared" si="57"/>
        <v>1</v>
      </c>
      <c r="W351" s="27" t="b">
        <f t="shared" si="58"/>
        <v>1</v>
      </c>
      <c r="X351" s="28" t="str">
        <f t="shared" si="59"/>
        <v>kuali.resultComponent.grade.letter kuali.resultComponent.grade.passFail</v>
      </c>
      <c r="Z351" s="3">
        <v>20070222</v>
      </c>
      <c r="AA351" s="1" t="s">
        <v>1082</v>
      </c>
      <c r="AB351" s="1" t="s">
        <v>1083</v>
      </c>
      <c r="AD351" s="1" t="s">
        <v>46</v>
      </c>
      <c r="AF351" s="1" t="s">
        <v>47</v>
      </c>
      <c r="AI351" s="1" t="s">
        <v>48</v>
      </c>
      <c r="AJ351" s="1" t="s">
        <v>48</v>
      </c>
      <c r="AN351" s="3">
        <v>1</v>
      </c>
      <c r="AO351" s="3">
        <v>0</v>
      </c>
      <c r="AP351" s="3">
        <v>0</v>
      </c>
      <c r="AQ351" s="3">
        <v>0</v>
      </c>
      <c r="AR351" s="3">
        <v>0</v>
      </c>
      <c r="AS351" s="3">
        <v>0</v>
      </c>
      <c r="AU351" s="3">
        <v>20000301</v>
      </c>
      <c r="AV351" s="3">
        <v>0</v>
      </c>
      <c r="AW351" s="1" t="s">
        <v>55</v>
      </c>
      <c r="BA351" s="1" t="s">
        <v>1080</v>
      </c>
      <c r="BB351" s="22" t="s">
        <v>2622</v>
      </c>
      <c r="BC351" s="17">
        <f>VLOOKUP(SUBSTITUTE(BB351," ",""),Organizations!$1:$1048576,2,0)</f>
        <v>57</v>
      </c>
      <c r="BD351" s="1" t="s">
        <v>51</v>
      </c>
      <c r="BE351" s="1" t="s">
        <v>55</v>
      </c>
      <c r="BG351" t="s">
        <v>1875</v>
      </c>
    </row>
    <row r="352" spans="1:59" ht="24">
      <c r="A352" s="1" t="s">
        <v>1084</v>
      </c>
      <c r="B352" s="1" t="s">
        <v>2257</v>
      </c>
      <c r="C352" s="1" t="s">
        <v>2036</v>
      </c>
      <c r="D352" s="1" t="s">
        <v>2034</v>
      </c>
      <c r="E352" s="3">
        <v>199008</v>
      </c>
      <c r="F352" s="3" t="str">
        <f t="shared" si="50"/>
        <v>FA</v>
      </c>
      <c r="G352" s="3" t="str">
        <f t="shared" si="51"/>
        <v>1990-1991</v>
      </c>
      <c r="H352" s="3" t="str">
        <f t="shared" si="52"/>
        <v>kuali.atp.FA1990-1991</v>
      </c>
      <c r="I352" s="3">
        <v>19900330</v>
      </c>
      <c r="J352" s="1" t="str">
        <f t="shared" si="53"/>
        <v/>
      </c>
      <c r="L352" s="3" t="str">
        <f t="shared" si="54"/>
        <v/>
      </c>
      <c r="M352" s="3" t="str">
        <f t="shared" si="55"/>
        <v/>
      </c>
      <c r="N352" s="3" t="str">
        <f t="shared" si="56"/>
        <v/>
      </c>
      <c r="O352" s="3">
        <v>200908</v>
      </c>
      <c r="P352" s="3">
        <v>19890602</v>
      </c>
      <c r="S352" s="2">
        <v>3</v>
      </c>
      <c r="T352" s="2">
        <v>3</v>
      </c>
      <c r="U352" s="1" t="s">
        <v>43</v>
      </c>
      <c r="V352" s="27" t="b">
        <f t="shared" si="57"/>
        <v>1</v>
      </c>
      <c r="W352" s="27" t="b">
        <f t="shared" si="58"/>
        <v>1</v>
      </c>
      <c r="X352" s="28" t="str">
        <f t="shared" si="59"/>
        <v>kuali.resultComponent.grade.letter kuali.resultComponent.grade.passFail</v>
      </c>
      <c r="AA352" s="1" t="s">
        <v>1085</v>
      </c>
      <c r="AB352" s="1" t="s">
        <v>1086</v>
      </c>
      <c r="AD352" s="1" t="s">
        <v>46</v>
      </c>
      <c r="AF352" s="1" t="s">
        <v>47</v>
      </c>
      <c r="AI352" s="1" t="s">
        <v>48</v>
      </c>
      <c r="AJ352" s="1" t="s">
        <v>48</v>
      </c>
      <c r="AN352" s="3">
        <v>1</v>
      </c>
      <c r="AP352" s="3">
        <v>0</v>
      </c>
      <c r="AQ352" s="3">
        <v>0</v>
      </c>
      <c r="AR352" s="3">
        <v>0</v>
      </c>
      <c r="AS352" s="3">
        <v>0</v>
      </c>
      <c r="AU352" s="3">
        <v>20050330</v>
      </c>
      <c r="AV352" s="3">
        <v>0</v>
      </c>
      <c r="AW352" s="1" t="s">
        <v>55</v>
      </c>
      <c r="BA352" s="1" t="s">
        <v>1080</v>
      </c>
      <c r="BB352" s="22" t="s">
        <v>2622</v>
      </c>
      <c r="BC352" s="17">
        <f>VLOOKUP(SUBSTITUTE(BB352," ",""),Organizations!$1:$1048576,2,0)</f>
        <v>57</v>
      </c>
      <c r="BD352" s="1" t="s">
        <v>51</v>
      </c>
      <c r="BE352" s="1" t="s">
        <v>55</v>
      </c>
      <c r="BG352" t="s">
        <v>1876</v>
      </c>
    </row>
    <row r="353" spans="1:59" ht="24">
      <c r="A353" s="1" t="s">
        <v>1087</v>
      </c>
      <c r="B353" s="1" t="s">
        <v>2257</v>
      </c>
      <c r="C353" s="1" t="s">
        <v>2173</v>
      </c>
      <c r="D353" s="1" t="s">
        <v>2034</v>
      </c>
      <c r="E353" s="3">
        <v>198108</v>
      </c>
      <c r="F353" s="3" t="str">
        <f t="shared" si="50"/>
        <v>FA</v>
      </c>
      <c r="G353" s="3" t="str">
        <f t="shared" si="51"/>
        <v>1990-1991</v>
      </c>
      <c r="H353" s="3" t="str">
        <f t="shared" si="52"/>
        <v>kuali.atp.FA1990-1991</v>
      </c>
      <c r="I353" s="3">
        <v>20011004</v>
      </c>
      <c r="J353" s="1" t="str">
        <f t="shared" si="53"/>
        <v/>
      </c>
      <c r="L353" s="3" t="str">
        <f t="shared" si="54"/>
        <v/>
      </c>
      <c r="M353" s="3" t="str">
        <f t="shared" si="55"/>
        <v/>
      </c>
      <c r="N353" s="3" t="str">
        <f t="shared" si="56"/>
        <v/>
      </c>
      <c r="O353" s="3">
        <v>200705</v>
      </c>
      <c r="P353" s="3">
        <v>19810301</v>
      </c>
      <c r="R353" s="3">
        <v>20010101</v>
      </c>
      <c r="S353" s="2">
        <v>3</v>
      </c>
      <c r="T353" s="2">
        <v>3</v>
      </c>
      <c r="U353" s="1" t="s">
        <v>43</v>
      </c>
      <c r="V353" s="27" t="b">
        <f t="shared" si="57"/>
        <v>1</v>
      </c>
      <c r="W353" s="27" t="b">
        <f t="shared" si="58"/>
        <v>1</v>
      </c>
      <c r="X353" s="28" t="str">
        <f t="shared" si="59"/>
        <v>kuali.resultComponent.grade.letter kuali.resultComponent.grade.passFail</v>
      </c>
      <c r="AA353" s="1" t="s">
        <v>1088</v>
      </c>
      <c r="AB353" s="1" t="s">
        <v>1089</v>
      </c>
      <c r="AD353" s="1" t="s">
        <v>46</v>
      </c>
      <c r="AF353" s="1" t="s">
        <v>47</v>
      </c>
      <c r="AI353" s="1" t="s">
        <v>48</v>
      </c>
      <c r="AJ353" s="1" t="s">
        <v>48</v>
      </c>
      <c r="AN353" s="3">
        <v>1</v>
      </c>
      <c r="AO353" s="3">
        <v>0</v>
      </c>
      <c r="AP353" s="3">
        <v>0</v>
      </c>
      <c r="AQ353" s="3">
        <v>0</v>
      </c>
      <c r="AR353" s="3">
        <v>0</v>
      </c>
      <c r="AS353" s="3">
        <v>0</v>
      </c>
      <c r="AU353" s="3">
        <v>20050216</v>
      </c>
      <c r="AV353" s="3">
        <v>0</v>
      </c>
      <c r="BA353" s="1" t="s">
        <v>1080</v>
      </c>
      <c r="BB353" s="22" t="s">
        <v>2622</v>
      </c>
      <c r="BC353" s="17">
        <f>VLOOKUP(SUBSTITUTE(BB353," ",""),Organizations!$1:$1048576,2,0)</f>
        <v>57</v>
      </c>
      <c r="BD353" s="1" t="s">
        <v>51</v>
      </c>
      <c r="BG353" t="s">
        <v>1877</v>
      </c>
    </row>
    <row r="354" spans="1:59" ht="24">
      <c r="A354" s="1" t="s">
        <v>1090</v>
      </c>
      <c r="B354" s="1" t="s">
        <v>2257</v>
      </c>
      <c r="C354" s="1" t="s">
        <v>2258</v>
      </c>
      <c r="D354" s="1" t="s">
        <v>2034</v>
      </c>
      <c r="E354" s="3">
        <v>198001</v>
      </c>
      <c r="F354" s="3" t="str">
        <f t="shared" si="50"/>
        <v>SP</v>
      </c>
      <c r="G354" s="3" t="str">
        <f t="shared" si="51"/>
        <v>1990-1991</v>
      </c>
      <c r="H354" s="3" t="str">
        <f t="shared" si="52"/>
        <v>kuali.atp.SP1990-1991</v>
      </c>
      <c r="I354" s="3">
        <v>20011127</v>
      </c>
      <c r="J354" s="1" t="str">
        <f t="shared" si="53"/>
        <v/>
      </c>
      <c r="L354" s="3" t="str">
        <f t="shared" si="54"/>
        <v/>
      </c>
      <c r="M354" s="3" t="str">
        <f t="shared" si="55"/>
        <v/>
      </c>
      <c r="N354" s="3" t="str">
        <f t="shared" si="56"/>
        <v/>
      </c>
      <c r="O354" s="3">
        <v>200908</v>
      </c>
      <c r="P354" s="3">
        <v>19720101</v>
      </c>
      <c r="R354" s="3">
        <v>20010101</v>
      </c>
      <c r="S354" s="2">
        <v>3</v>
      </c>
      <c r="T354" s="2">
        <v>3</v>
      </c>
      <c r="U354" s="1" t="s">
        <v>43</v>
      </c>
      <c r="V354" s="27" t="b">
        <f t="shared" si="57"/>
        <v>1</v>
      </c>
      <c r="W354" s="27" t="b">
        <f t="shared" si="58"/>
        <v>1</v>
      </c>
      <c r="X354" s="28" t="str">
        <f t="shared" si="59"/>
        <v>kuali.resultComponent.grade.letter kuali.resultComponent.grade.passFail</v>
      </c>
      <c r="AA354" s="1" t="s">
        <v>1091</v>
      </c>
      <c r="AB354" s="1" t="s">
        <v>1092</v>
      </c>
      <c r="AD354" s="1" t="s">
        <v>46</v>
      </c>
      <c r="AF354" s="1" t="s">
        <v>47</v>
      </c>
      <c r="AI354" s="1" t="s">
        <v>48</v>
      </c>
      <c r="AJ354" s="1" t="s">
        <v>48</v>
      </c>
      <c r="AN354" s="3">
        <v>1</v>
      </c>
      <c r="AO354" s="3">
        <v>0</v>
      </c>
      <c r="AP354" s="3">
        <v>0</v>
      </c>
      <c r="AQ354" s="3">
        <v>0</v>
      </c>
      <c r="AR354" s="3">
        <v>0</v>
      </c>
      <c r="AS354" s="3">
        <v>0</v>
      </c>
      <c r="AU354" s="3">
        <v>20050330</v>
      </c>
      <c r="AV354" s="3">
        <v>0</v>
      </c>
      <c r="BA354" s="1" t="s">
        <v>1080</v>
      </c>
      <c r="BB354" s="22" t="s">
        <v>2622</v>
      </c>
      <c r="BC354" s="17">
        <f>VLOOKUP(SUBSTITUTE(BB354," ",""),Organizations!$1:$1048576,2,0)</f>
        <v>57</v>
      </c>
      <c r="BD354" s="1" t="s">
        <v>51</v>
      </c>
      <c r="BG354" t="s">
        <v>1878</v>
      </c>
    </row>
    <row r="355" spans="1:59" ht="24">
      <c r="A355" s="1" t="s">
        <v>1093</v>
      </c>
      <c r="B355" s="1" t="s">
        <v>2257</v>
      </c>
      <c r="C355" s="1" t="s">
        <v>2259</v>
      </c>
      <c r="D355" s="1" t="s">
        <v>2034</v>
      </c>
      <c r="E355" s="3">
        <v>199401</v>
      </c>
      <c r="F355" s="3" t="str">
        <f t="shared" si="50"/>
        <v>SP</v>
      </c>
      <c r="G355" s="3" t="str">
        <f t="shared" si="51"/>
        <v>1993-1994</v>
      </c>
      <c r="H355" s="3" t="str">
        <f t="shared" si="52"/>
        <v>kuali.atp.SP1993-1994</v>
      </c>
      <c r="I355" s="3">
        <v>19930713</v>
      </c>
      <c r="J355" s="1" t="str">
        <f t="shared" si="53"/>
        <v/>
      </c>
      <c r="L355" s="3" t="str">
        <f t="shared" si="54"/>
        <v/>
      </c>
      <c r="M355" s="3" t="str">
        <f t="shared" si="55"/>
        <v/>
      </c>
      <c r="N355" s="3" t="str">
        <f t="shared" si="56"/>
        <v/>
      </c>
      <c r="O355" s="3">
        <v>200605</v>
      </c>
      <c r="P355" s="3">
        <v>19930604</v>
      </c>
      <c r="S355" s="2">
        <v>3</v>
      </c>
      <c r="T355" s="2">
        <v>3</v>
      </c>
      <c r="U355" s="1" t="s">
        <v>43</v>
      </c>
      <c r="V355" s="27" t="b">
        <f t="shared" si="57"/>
        <v>1</v>
      </c>
      <c r="W355" s="27" t="b">
        <f t="shared" si="58"/>
        <v>1</v>
      </c>
      <c r="X355" s="28" t="str">
        <f t="shared" si="59"/>
        <v>kuali.resultComponent.grade.letter kuali.resultComponent.grade.passFail</v>
      </c>
      <c r="Z355" s="3">
        <v>19930713</v>
      </c>
      <c r="AA355" s="1" t="s">
        <v>1094</v>
      </c>
      <c r="AB355" s="1" t="s">
        <v>1095</v>
      </c>
      <c r="AC355" s="3">
        <v>19930713</v>
      </c>
      <c r="AD355" s="1" t="s">
        <v>46</v>
      </c>
      <c r="AF355" s="1" t="s">
        <v>47</v>
      </c>
      <c r="AI355" s="1" t="s">
        <v>48</v>
      </c>
      <c r="AJ355" s="1" t="s">
        <v>48</v>
      </c>
      <c r="AN355" s="3">
        <v>1</v>
      </c>
      <c r="AP355" s="3">
        <v>0</v>
      </c>
      <c r="AQ355" s="3">
        <v>0</v>
      </c>
      <c r="AR355" s="3">
        <v>0</v>
      </c>
      <c r="AS355" s="3">
        <v>0</v>
      </c>
      <c r="AU355" s="3">
        <v>20050330</v>
      </c>
      <c r="AV355" s="3">
        <v>0</v>
      </c>
      <c r="AX355" s="3">
        <v>19930713</v>
      </c>
      <c r="AZ355" s="3">
        <v>19930713</v>
      </c>
      <c r="BA355" s="1" t="s">
        <v>1080</v>
      </c>
      <c r="BB355" s="22" t="s">
        <v>2622</v>
      </c>
      <c r="BC355" s="17">
        <f>VLOOKUP(SUBSTITUTE(BB355," ",""),Organizations!$1:$1048576,2,0)</f>
        <v>57</v>
      </c>
      <c r="BD355" s="1" t="s">
        <v>51</v>
      </c>
      <c r="BG355" t="s">
        <v>1879</v>
      </c>
    </row>
    <row r="356" spans="1:59" ht="24">
      <c r="A356" s="1" t="s">
        <v>1096</v>
      </c>
      <c r="B356" s="1" t="s">
        <v>2257</v>
      </c>
      <c r="C356" s="1" t="s">
        <v>2178</v>
      </c>
      <c r="D356" s="1" t="s">
        <v>2034</v>
      </c>
      <c r="E356" s="3">
        <v>199008</v>
      </c>
      <c r="F356" s="3" t="str">
        <f t="shared" si="50"/>
        <v>FA</v>
      </c>
      <c r="G356" s="3" t="str">
        <f t="shared" si="51"/>
        <v>1990-1991</v>
      </c>
      <c r="H356" s="3" t="str">
        <f t="shared" si="52"/>
        <v>kuali.atp.FA1990-1991</v>
      </c>
      <c r="I356" s="3">
        <v>19900104</v>
      </c>
      <c r="J356" s="1" t="str">
        <f t="shared" si="53"/>
        <v/>
      </c>
      <c r="L356" s="3" t="str">
        <f t="shared" si="54"/>
        <v/>
      </c>
      <c r="M356" s="3" t="str">
        <f t="shared" si="55"/>
        <v/>
      </c>
      <c r="N356" s="3" t="str">
        <f t="shared" si="56"/>
        <v/>
      </c>
      <c r="O356" s="3">
        <v>198001</v>
      </c>
      <c r="P356" s="3">
        <v>19730101</v>
      </c>
      <c r="R356" s="3">
        <v>19890602</v>
      </c>
      <c r="S356" s="2">
        <v>3</v>
      </c>
      <c r="T356" s="2">
        <v>3</v>
      </c>
      <c r="U356" s="1" t="s">
        <v>43</v>
      </c>
      <c r="V356" s="27" t="b">
        <f t="shared" si="57"/>
        <v>1</v>
      </c>
      <c r="W356" s="27" t="b">
        <f t="shared" si="58"/>
        <v>1</v>
      </c>
      <c r="X356" s="28" t="str">
        <f t="shared" si="59"/>
        <v>kuali.resultComponent.grade.letter kuali.resultComponent.grade.passFail</v>
      </c>
      <c r="AA356" s="1" t="s">
        <v>1097</v>
      </c>
      <c r="AB356" s="1" t="s">
        <v>1098</v>
      </c>
      <c r="AD356" s="1" t="s">
        <v>46</v>
      </c>
      <c r="AF356" s="1" t="s">
        <v>47</v>
      </c>
      <c r="AI356" s="1" t="s">
        <v>48</v>
      </c>
      <c r="AJ356" s="1" t="s">
        <v>48</v>
      </c>
      <c r="AN356" s="3">
        <v>1</v>
      </c>
      <c r="AO356" s="3">
        <v>0</v>
      </c>
      <c r="AP356" s="3">
        <v>0</v>
      </c>
      <c r="AQ356" s="3">
        <v>0</v>
      </c>
      <c r="AR356" s="3">
        <v>0</v>
      </c>
      <c r="AS356" s="3">
        <v>0</v>
      </c>
      <c r="AU356" s="3">
        <v>20050330</v>
      </c>
      <c r="AV356" s="3">
        <v>0</v>
      </c>
      <c r="BA356" s="1" t="s">
        <v>1080</v>
      </c>
      <c r="BB356" s="22" t="s">
        <v>2622</v>
      </c>
      <c r="BC356" s="17">
        <f>VLOOKUP(SUBSTITUTE(BB356," ",""),Organizations!$1:$1048576,2,0)</f>
        <v>57</v>
      </c>
      <c r="BD356" s="1" t="s">
        <v>51</v>
      </c>
      <c r="BG356" t="s">
        <v>1880</v>
      </c>
    </row>
    <row r="357" spans="1:59" ht="24">
      <c r="A357" s="1" t="s">
        <v>1099</v>
      </c>
      <c r="B357" s="1" t="s">
        <v>2257</v>
      </c>
      <c r="C357" s="1" t="s">
        <v>2260</v>
      </c>
      <c r="D357" s="1" t="s">
        <v>2034</v>
      </c>
      <c r="E357" s="3">
        <v>199008</v>
      </c>
      <c r="F357" s="3" t="str">
        <f t="shared" si="50"/>
        <v>FA</v>
      </c>
      <c r="G357" s="3" t="str">
        <f t="shared" si="51"/>
        <v>1990-1991</v>
      </c>
      <c r="H357" s="3" t="str">
        <f t="shared" si="52"/>
        <v>kuali.atp.FA1990-1991</v>
      </c>
      <c r="I357" s="3">
        <v>19900102</v>
      </c>
      <c r="J357" s="1" t="str">
        <f t="shared" si="53"/>
        <v/>
      </c>
      <c r="L357" s="3" t="str">
        <f t="shared" si="54"/>
        <v/>
      </c>
      <c r="M357" s="3" t="str">
        <f t="shared" si="55"/>
        <v/>
      </c>
      <c r="N357" s="3" t="str">
        <f t="shared" si="56"/>
        <v/>
      </c>
      <c r="O357" s="3">
        <v>200908</v>
      </c>
      <c r="P357" s="3">
        <v>19720101</v>
      </c>
      <c r="R357" s="3">
        <v>19890602</v>
      </c>
      <c r="S357" s="2">
        <v>3</v>
      </c>
      <c r="T357" s="2">
        <v>3</v>
      </c>
      <c r="U357" s="1" t="s">
        <v>43</v>
      </c>
      <c r="V357" s="27" t="b">
        <f t="shared" si="57"/>
        <v>1</v>
      </c>
      <c r="W357" s="27" t="b">
        <f t="shared" si="58"/>
        <v>1</v>
      </c>
      <c r="X357" s="28" t="str">
        <f t="shared" si="59"/>
        <v>kuali.resultComponent.grade.letter kuali.resultComponent.grade.passFail</v>
      </c>
      <c r="AA357" s="1" t="s">
        <v>1100</v>
      </c>
      <c r="AB357" s="1" t="s">
        <v>1101</v>
      </c>
      <c r="AD357" s="1" t="s">
        <v>46</v>
      </c>
      <c r="AF357" s="1" t="s">
        <v>47</v>
      </c>
      <c r="AI357" s="1" t="s">
        <v>48</v>
      </c>
      <c r="AJ357" s="1" t="s">
        <v>48</v>
      </c>
      <c r="AN357" s="3">
        <v>1</v>
      </c>
      <c r="AO357" s="3">
        <v>0</v>
      </c>
      <c r="AP357" s="3">
        <v>0</v>
      </c>
      <c r="AQ357" s="3">
        <v>0</v>
      </c>
      <c r="AR357" s="3">
        <v>0</v>
      </c>
      <c r="AS357" s="3">
        <v>0</v>
      </c>
      <c r="AU357" s="3">
        <v>20050330</v>
      </c>
      <c r="AV357" s="3">
        <v>0</v>
      </c>
      <c r="BA357" s="1" t="s">
        <v>1080</v>
      </c>
      <c r="BB357" s="22" t="s">
        <v>2622</v>
      </c>
      <c r="BC357" s="17">
        <f>VLOOKUP(SUBSTITUTE(BB357," ",""),Organizations!$1:$1048576,2,0)</f>
        <v>57</v>
      </c>
      <c r="BD357" s="1" t="s">
        <v>51</v>
      </c>
      <c r="BG357" t="s">
        <v>1881</v>
      </c>
    </row>
    <row r="358" spans="1:59" ht="24">
      <c r="A358" s="1" t="s">
        <v>1102</v>
      </c>
      <c r="B358" s="1" t="s">
        <v>2257</v>
      </c>
      <c r="C358" s="1" t="s">
        <v>2153</v>
      </c>
      <c r="D358" s="1" t="s">
        <v>2034</v>
      </c>
      <c r="E358" s="3">
        <v>200701</v>
      </c>
      <c r="F358" s="3" t="str">
        <f t="shared" si="50"/>
        <v>SP</v>
      </c>
      <c r="G358" s="3" t="str">
        <f t="shared" si="51"/>
        <v>2006-2007</v>
      </c>
      <c r="H358" s="3" t="str">
        <f t="shared" si="52"/>
        <v>kuali.atp.SP2006-2007</v>
      </c>
      <c r="I358" s="3">
        <v>20061222</v>
      </c>
      <c r="J358" s="1" t="str">
        <f t="shared" si="53"/>
        <v/>
      </c>
      <c r="L358" s="3" t="str">
        <f t="shared" si="54"/>
        <v/>
      </c>
      <c r="M358" s="3" t="str">
        <f t="shared" si="55"/>
        <v/>
      </c>
      <c r="N358" s="3" t="str">
        <f t="shared" si="56"/>
        <v/>
      </c>
      <c r="O358" s="3">
        <v>200908</v>
      </c>
      <c r="P358" s="3">
        <v>20060922</v>
      </c>
      <c r="R358" s="3">
        <v>20061103</v>
      </c>
      <c r="S358" s="2">
        <v>3</v>
      </c>
      <c r="T358" s="2">
        <v>3</v>
      </c>
      <c r="U358" s="1" t="s">
        <v>43</v>
      </c>
      <c r="V358" s="27" t="b">
        <f t="shared" si="57"/>
        <v>1</v>
      </c>
      <c r="W358" s="27" t="b">
        <f t="shared" si="58"/>
        <v>1</v>
      </c>
      <c r="X358" s="28" t="str">
        <f t="shared" si="59"/>
        <v>kuali.resultComponent.grade.letter kuali.resultComponent.grade.passFail</v>
      </c>
      <c r="Z358" s="3">
        <v>20060922</v>
      </c>
      <c r="AA358" s="1" t="s">
        <v>1088</v>
      </c>
      <c r="AB358" s="1" t="s">
        <v>1103</v>
      </c>
      <c r="AC358" s="3">
        <v>20060922</v>
      </c>
      <c r="AD358" s="1" t="s">
        <v>46</v>
      </c>
      <c r="AF358" s="1" t="s">
        <v>47</v>
      </c>
      <c r="AI358" s="1" t="s">
        <v>48</v>
      </c>
      <c r="AJ358" s="1" t="s">
        <v>48</v>
      </c>
      <c r="AN358" s="3">
        <v>1</v>
      </c>
      <c r="AP358" s="3">
        <v>0</v>
      </c>
      <c r="AQ358" s="3">
        <v>0</v>
      </c>
      <c r="AR358" s="3">
        <v>0</v>
      </c>
      <c r="AS358" s="3">
        <v>0</v>
      </c>
      <c r="AU358" s="3">
        <v>20070410</v>
      </c>
      <c r="AV358" s="3">
        <v>0</v>
      </c>
      <c r="AX358" s="3">
        <v>20060922</v>
      </c>
      <c r="AZ358" s="3">
        <v>20060922</v>
      </c>
      <c r="BA358" s="1" t="s">
        <v>1080</v>
      </c>
      <c r="BB358" s="22" t="s">
        <v>2622</v>
      </c>
      <c r="BC358" s="17">
        <f>VLOOKUP(SUBSTITUTE(BB358," ",""),Organizations!$1:$1048576,2,0)</f>
        <v>57</v>
      </c>
      <c r="BD358" s="1" t="s">
        <v>51</v>
      </c>
      <c r="BG358" t="s">
        <v>1877</v>
      </c>
    </row>
    <row r="359" spans="1:59" ht="24">
      <c r="A359" s="1" t="s">
        <v>1104</v>
      </c>
      <c r="B359" s="1" t="s">
        <v>2257</v>
      </c>
      <c r="C359" s="1" t="s">
        <v>2261</v>
      </c>
      <c r="D359" s="1" t="s">
        <v>2034</v>
      </c>
      <c r="E359" s="3">
        <v>199608</v>
      </c>
      <c r="F359" s="3" t="str">
        <f t="shared" si="50"/>
        <v>FA</v>
      </c>
      <c r="G359" s="3" t="str">
        <f t="shared" si="51"/>
        <v>1996-1997</v>
      </c>
      <c r="H359" s="3" t="str">
        <f t="shared" si="52"/>
        <v>kuali.atp.FA1996-1997</v>
      </c>
      <c r="I359" s="3">
        <v>19951212</v>
      </c>
      <c r="J359" s="1" t="str">
        <f t="shared" si="53"/>
        <v/>
      </c>
      <c r="L359" s="3" t="str">
        <f t="shared" si="54"/>
        <v/>
      </c>
      <c r="M359" s="3" t="str">
        <f t="shared" si="55"/>
        <v/>
      </c>
      <c r="N359" s="3" t="str">
        <f t="shared" si="56"/>
        <v/>
      </c>
      <c r="O359" s="3">
        <v>200908</v>
      </c>
      <c r="P359" s="3">
        <v>19950929</v>
      </c>
      <c r="S359" s="2">
        <v>3</v>
      </c>
      <c r="T359" s="2">
        <v>3</v>
      </c>
      <c r="U359" s="1" t="s">
        <v>43</v>
      </c>
      <c r="V359" s="27" t="b">
        <f t="shared" si="57"/>
        <v>1</v>
      </c>
      <c r="W359" s="27" t="b">
        <f t="shared" si="58"/>
        <v>1</v>
      </c>
      <c r="X359" s="28" t="str">
        <f t="shared" si="59"/>
        <v>kuali.resultComponent.grade.letter kuali.resultComponent.grade.passFail</v>
      </c>
      <c r="Z359" s="3">
        <v>19951212</v>
      </c>
      <c r="AA359" s="1" t="s">
        <v>1105</v>
      </c>
      <c r="AB359" s="1" t="s">
        <v>1106</v>
      </c>
      <c r="AC359" s="3">
        <v>19951212</v>
      </c>
      <c r="AD359" s="1" t="s">
        <v>46</v>
      </c>
      <c r="AF359" s="1" t="s">
        <v>47</v>
      </c>
      <c r="AI359" s="1" t="s">
        <v>48</v>
      </c>
      <c r="AJ359" s="1" t="s">
        <v>48</v>
      </c>
      <c r="AM359" s="1" t="s">
        <v>66</v>
      </c>
      <c r="AN359" s="3">
        <v>1</v>
      </c>
      <c r="AP359" s="3">
        <v>0</v>
      </c>
      <c r="AQ359" s="3">
        <v>0</v>
      </c>
      <c r="AR359" s="3">
        <v>0</v>
      </c>
      <c r="AS359" s="3">
        <v>0</v>
      </c>
      <c r="AU359" s="3">
        <v>20060331</v>
      </c>
      <c r="AV359" s="3">
        <v>99</v>
      </c>
      <c r="AX359" s="3">
        <v>19951212</v>
      </c>
      <c r="AZ359" s="3">
        <v>19951212</v>
      </c>
      <c r="BA359" s="1" t="s">
        <v>1080</v>
      </c>
      <c r="BB359" s="22" t="s">
        <v>2622</v>
      </c>
      <c r="BC359" s="17">
        <f>VLOOKUP(SUBSTITUTE(BB359," ",""),Organizations!$1:$1048576,2,0)</f>
        <v>57</v>
      </c>
      <c r="BD359" s="1" t="s">
        <v>51</v>
      </c>
      <c r="BG359" t="s">
        <v>1882</v>
      </c>
    </row>
    <row r="360" spans="1:59" ht="24">
      <c r="A360" s="1" t="s">
        <v>1107</v>
      </c>
      <c r="B360" s="1" t="s">
        <v>2257</v>
      </c>
      <c r="C360" s="1" t="s">
        <v>2262</v>
      </c>
      <c r="D360" s="1" t="s">
        <v>2034</v>
      </c>
      <c r="E360" s="3">
        <v>198201</v>
      </c>
      <c r="F360" s="3" t="str">
        <f t="shared" si="50"/>
        <v>SP</v>
      </c>
      <c r="G360" s="3" t="str">
        <f t="shared" si="51"/>
        <v>1990-1991</v>
      </c>
      <c r="H360" s="3" t="str">
        <f t="shared" si="52"/>
        <v>kuali.atp.SP1990-1991</v>
      </c>
      <c r="I360" s="3">
        <v>20040204</v>
      </c>
      <c r="J360" s="1" t="str">
        <f t="shared" si="53"/>
        <v/>
      </c>
      <c r="L360" s="3" t="str">
        <f t="shared" si="54"/>
        <v/>
      </c>
      <c r="M360" s="3" t="str">
        <f t="shared" si="55"/>
        <v/>
      </c>
      <c r="N360" s="3" t="str">
        <f t="shared" si="56"/>
        <v/>
      </c>
      <c r="O360" s="3">
        <v>200608</v>
      </c>
      <c r="P360" s="3">
        <v>19810901</v>
      </c>
      <c r="R360" s="3">
        <v>20010101</v>
      </c>
      <c r="S360" s="2">
        <v>3</v>
      </c>
      <c r="T360" s="2">
        <v>3</v>
      </c>
      <c r="U360" s="1" t="s">
        <v>43</v>
      </c>
      <c r="V360" s="27" t="b">
        <f t="shared" si="57"/>
        <v>1</v>
      </c>
      <c r="W360" s="27" t="b">
        <f t="shared" si="58"/>
        <v>1</v>
      </c>
      <c r="X360" s="28" t="str">
        <f t="shared" si="59"/>
        <v>kuali.resultComponent.grade.letter kuali.resultComponent.grade.passFail</v>
      </c>
      <c r="AA360" s="1" t="s">
        <v>1108</v>
      </c>
      <c r="AB360" s="1" t="s">
        <v>1109</v>
      </c>
      <c r="AD360" s="1" t="s">
        <v>46</v>
      </c>
      <c r="AF360" s="1" t="s">
        <v>47</v>
      </c>
      <c r="AI360" s="1" t="s">
        <v>48</v>
      </c>
      <c r="AJ360" s="1" t="s">
        <v>48</v>
      </c>
      <c r="AN360" s="3">
        <v>1</v>
      </c>
      <c r="AO360" s="3">
        <v>0</v>
      </c>
      <c r="AP360" s="3">
        <v>0</v>
      </c>
      <c r="AQ360" s="3">
        <v>0</v>
      </c>
      <c r="AR360" s="3">
        <v>0</v>
      </c>
      <c r="AS360" s="3">
        <v>0</v>
      </c>
      <c r="AU360" s="3">
        <v>20050330</v>
      </c>
      <c r="AV360" s="3">
        <v>0</v>
      </c>
      <c r="BA360" s="1" t="s">
        <v>1080</v>
      </c>
      <c r="BB360" s="22" t="s">
        <v>2622</v>
      </c>
      <c r="BC360" s="17">
        <f>VLOOKUP(SUBSTITUTE(BB360," ",""),Organizations!$1:$1048576,2,0)</f>
        <v>57</v>
      </c>
      <c r="BD360" s="1" t="s">
        <v>51</v>
      </c>
      <c r="BG360" t="s">
        <v>1883</v>
      </c>
    </row>
    <row r="361" spans="1:59" ht="24">
      <c r="A361" s="1" t="s">
        <v>1110</v>
      </c>
      <c r="B361" s="1" t="s">
        <v>2257</v>
      </c>
      <c r="C361" s="1" t="s">
        <v>2050</v>
      </c>
      <c r="D361" s="1" t="s">
        <v>2034</v>
      </c>
      <c r="E361" s="3">
        <v>199008</v>
      </c>
      <c r="F361" s="3" t="str">
        <f t="shared" si="50"/>
        <v>FA</v>
      </c>
      <c r="G361" s="3" t="str">
        <f t="shared" si="51"/>
        <v>1990-1991</v>
      </c>
      <c r="H361" s="3" t="str">
        <f t="shared" si="52"/>
        <v>kuali.atp.FA1990-1991</v>
      </c>
      <c r="I361" s="3">
        <v>19900102</v>
      </c>
      <c r="J361" s="1" t="str">
        <f t="shared" si="53"/>
        <v/>
      </c>
      <c r="L361" s="3" t="str">
        <f t="shared" si="54"/>
        <v/>
      </c>
      <c r="M361" s="3" t="str">
        <f t="shared" si="55"/>
        <v/>
      </c>
      <c r="N361" s="3" t="str">
        <f t="shared" si="56"/>
        <v/>
      </c>
      <c r="O361" s="3">
        <v>200901</v>
      </c>
      <c r="P361" s="3">
        <v>19720101</v>
      </c>
      <c r="R361" s="3">
        <v>19890602</v>
      </c>
      <c r="S361" s="2">
        <v>3</v>
      </c>
      <c r="T361" s="2">
        <v>3</v>
      </c>
      <c r="U361" s="1" t="s">
        <v>43</v>
      </c>
      <c r="V361" s="27" t="b">
        <f t="shared" si="57"/>
        <v>1</v>
      </c>
      <c r="W361" s="27" t="b">
        <f t="shared" si="58"/>
        <v>1</v>
      </c>
      <c r="X361" s="28" t="str">
        <f t="shared" si="59"/>
        <v>kuali.resultComponent.grade.letter kuali.resultComponent.grade.passFail</v>
      </c>
      <c r="AA361" s="1" t="s">
        <v>1111</v>
      </c>
      <c r="AB361" s="1" t="s">
        <v>1112</v>
      </c>
      <c r="AD361" s="1" t="s">
        <v>115</v>
      </c>
      <c r="AF361" s="1" t="s">
        <v>47</v>
      </c>
      <c r="AI361" s="1" t="s">
        <v>48</v>
      </c>
      <c r="AJ361" s="1" t="s">
        <v>48</v>
      </c>
      <c r="AN361" s="3">
        <v>1</v>
      </c>
      <c r="AO361" s="3">
        <v>0</v>
      </c>
      <c r="AP361" s="3">
        <v>0</v>
      </c>
      <c r="AQ361" s="3">
        <v>0</v>
      </c>
      <c r="AR361" s="3">
        <v>0</v>
      </c>
      <c r="AS361" s="3">
        <v>0</v>
      </c>
      <c r="AU361" s="3">
        <v>20061122</v>
      </c>
      <c r="AV361" s="3">
        <v>0</v>
      </c>
      <c r="BA361" s="1" t="s">
        <v>1080</v>
      </c>
      <c r="BB361" s="22" t="s">
        <v>2622</v>
      </c>
      <c r="BC361" s="17">
        <f>VLOOKUP(SUBSTITUTE(BB361," ",""),Organizations!$1:$1048576,2,0)</f>
        <v>57</v>
      </c>
      <c r="BD361" s="1" t="s">
        <v>51</v>
      </c>
      <c r="BG361" t="s">
        <v>1884</v>
      </c>
    </row>
    <row r="362" spans="1:59" ht="24">
      <c r="A362" s="1" t="s">
        <v>1113</v>
      </c>
      <c r="B362" s="1" t="s">
        <v>2257</v>
      </c>
      <c r="C362" s="1" t="s">
        <v>2263</v>
      </c>
      <c r="D362" s="1" t="s">
        <v>2034</v>
      </c>
      <c r="E362" s="3">
        <v>200401</v>
      </c>
      <c r="F362" s="3" t="str">
        <f t="shared" si="50"/>
        <v>SP</v>
      </c>
      <c r="G362" s="3" t="str">
        <f t="shared" si="51"/>
        <v>2003-2004</v>
      </c>
      <c r="H362" s="3" t="str">
        <f t="shared" si="52"/>
        <v>kuali.atp.SP2003-2004</v>
      </c>
      <c r="I362" s="3">
        <v>20031125</v>
      </c>
      <c r="J362" s="1" t="str">
        <f t="shared" si="53"/>
        <v/>
      </c>
      <c r="L362" s="3" t="str">
        <f t="shared" si="54"/>
        <v/>
      </c>
      <c r="M362" s="3" t="str">
        <f t="shared" si="55"/>
        <v/>
      </c>
      <c r="N362" s="3" t="str">
        <f t="shared" si="56"/>
        <v/>
      </c>
      <c r="O362" s="3">
        <v>200808</v>
      </c>
      <c r="P362" s="3">
        <v>19801001</v>
      </c>
      <c r="R362" s="3">
        <v>20031124</v>
      </c>
      <c r="S362" s="2">
        <v>3</v>
      </c>
      <c r="T362" s="2">
        <v>3</v>
      </c>
      <c r="U362" s="1" t="s">
        <v>43</v>
      </c>
      <c r="V362" s="27" t="b">
        <f t="shared" si="57"/>
        <v>1</v>
      </c>
      <c r="W362" s="27" t="b">
        <f t="shared" si="58"/>
        <v>1</v>
      </c>
      <c r="X362" s="28" t="str">
        <f t="shared" si="59"/>
        <v>kuali.resultComponent.grade.letter kuali.resultComponent.grade.passFail</v>
      </c>
      <c r="Z362" s="3">
        <v>19940204</v>
      </c>
      <c r="AA362" s="1" t="s">
        <v>1114</v>
      </c>
      <c r="AB362" s="1" t="s">
        <v>1115</v>
      </c>
      <c r="AC362" s="3">
        <v>20031125</v>
      </c>
      <c r="AD362" s="1" t="s">
        <v>115</v>
      </c>
      <c r="AF362" s="1" t="s">
        <v>47</v>
      </c>
      <c r="AI362" s="1" t="s">
        <v>48</v>
      </c>
      <c r="AJ362" s="1" t="s">
        <v>48</v>
      </c>
      <c r="AN362" s="3">
        <v>1</v>
      </c>
      <c r="AO362" s="3">
        <v>0</v>
      </c>
      <c r="AP362" s="3">
        <v>0</v>
      </c>
      <c r="AQ362" s="3">
        <v>0</v>
      </c>
      <c r="AR362" s="3">
        <v>0</v>
      </c>
      <c r="AS362" s="3">
        <v>0</v>
      </c>
      <c r="AU362" s="3">
        <v>20061115</v>
      </c>
      <c r="AV362" s="3">
        <v>0</v>
      </c>
      <c r="AX362" s="3">
        <v>19940204</v>
      </c>
      <c r="BA362" s="1" t="s">
        <v>1080</v>
      </c>
      <c r="BB362" s="22" t="s">
        <v>2622</v>
      </c>
      <c r="BC362" s="17">
        <f>VLOOKUP(SUBSTITUTE(BB362," ",""),Organizations!$1:$1048576,2,0)</f>
        <v>57</v>
      </c>
      <c r="BD362" s="1" t="s">
        <v>51</v>
      </c>
      <c r="BG362" t="s">
        <v>1885</v>
      </c>
    </row>
    <row r="363" spans="1:59" ht="24">
      <c r="A363" s="1" t="s">
        <v>1116</v>
      </c>
      <c r="B363" s="1" t="s">
        <v>2257</v>
      </c>
      <c r="C363" s="1" t="s">
        <v>2264</v>
      </c>
      <c r="D363" s="1" t="s">
        <v>2034</v>
      </c>
      <c r="E363" s="3">
        <v>200401</v>
      </c>
      <c r="F363" s="3" t="str">
        <f t="shared" si="50"/>
        <v>SP</v>
      </c>
      <c r="G363" s="3" t="str">
        <f t="shared" si="51"/>
        <v>2003-2004</v>
      </c>
      <c r="H363" s="3" t="str">
        <f t="shared" si="52"/>
        <v>kuali.atp.SP2003-2004</v>
      </c>
      <c r="I363" s="3">
        <v>20031125</v>
      </c>
      <c r="J363" s="1" t="str">
        <f t="shared" si="53"/>
        <v/>
      </c>
      <c r="L363" s="3" t="str">
        <f t="shared" si="54"/>
        <v/>
      </c>
      <c r="M363" s="3" t="str">
        <f t="shared" si="55"/>
        <v/>
      </c>
      <c r="N363" s="3" t="str">
        <f t="shared" si="56"/>
        <v/>
      </c>
      <c r="O363" s="3">
        <v>200801</v>
      </c>
      <c r="P363" s="3">
        <v>20031125</v>
      </c>
      <c r="R363" s="3">
        <v>20031125</v>
      </c>
      <c r="S363" s="2">
        <v>3</v>
      </c>
      <c r="T363" s="2">
        <v>3</v>
      </c>
      <c r="U363" s="1" t="s">
        <v>43</v>
      </c>
      <c r="V363" s="27" t="b">
        <f t="shared" si="57"/>
        <v>1</v>
      </c>
      <c r="W363" s="27" t="b">
        <f t="shared" si="58"/>
        <v>1</v>
      </c>
      <c r="X363" s="28" t="str">
        <f t="shared" si="59"/>
        <v>kuali.resultComponent.grade.letter kuali.resultComponent.grade.passFail</v>
      </c>
      <c r="Z363" s="3">
        <v>20031022</v>
      </c>
      <c r="AA363" s="1" t="s">
        <v>1117</v>
      </c>
      <c r="AB363" s="1" t="s">
        <v>1118</v>
      </c>
      <c r="AC363" s="3">
        <v>20031022</v>
      </c>
      <c r="AD363" s="1" t="s">
        <v>115</v>
      </c>
      <c r="AF363" s="1" t="s">
        <v>47</v>
      </c>
      <c r="AI363" s="1" t="s">
        <v>48</v>
      </c>
      <c r="AJ363" s="1" t="s">
        <v>48</v>
      </c>
      <c r="AN363" s="3">
        <v>1</v>
      </c>
      <c r="AP363" s="3">
        <v>0</v>
      </c>
      <c r="AQ363" s="3">
        <v>0</v>
      </c>
      <c r="AR363" s="3">
        <v>0</v>
      </c>
      <c r="AS363" s="3">
        <v>0</v>
      </c>
      <c r="AU363" s="3">
        <v>20061122</v>
      </c>
      <c r="AV363" s="3">
        <v>0</v>
      </c>
      <c r="AX363" s="3">
        <v>20031022</v>
      </c>
      <c r="AZ363" s="3">
        <v>20031022</v>
      </c>
      <c r="BA363" s="1" t="s">
        <v>1080</v>
      </c>
      <c r="BB363" s="22" t="s">
        <v>2622</v>
      </c>
      <c r="BC363" s="17">
        <f>VLOOKUP(SUBSTITUTE(BB363," ",""),Organizations!$1:$1048576,2,0)</f>
        <v>57</v>
      </c>
      <c r="BD363" s="1" t="s">
        <v>51</v>
      </c>
      <c r="BG363" t="s">
        <v>1886</v>
      </c>
    </row>
    <row r="364" spans="1:59" ht="24">
      <c r="A364" s="1" t="s">
        <v>1119</v>
      </c>
      <c r="B364" s="1" t="s">
        <v>2257</v>
      </c>
      <c r="C364" s="1" t="s">
        <v>2265</v>
      </c>
      <c r="D364" s="1" t="s">
        <v>2034</v>
      </c>
      <c r="E364" s="3">
        <v>199408</v>
      </c>
      <c r="F364" s="3" t="str">
        <f t="shared" si="50"/>
        <v>FA</v>
      </c>
      <c r="G364" s="3" t="str">
        <f t="shared" si="51"/>
        <v>1994-1995</v>
      </c>
      <c r="H364" s="3" t="str">
        <f t="shared" si="52"/>
        <v>kuali.atp.FA1994-1995</v>
      </c>
      <c r="I364" s="3">
        <v>19940204</v>
      </c>
      <c r="J364" s="1" t="str">
        <f t="shared" si="53"/>
        <v/>
      </c>
      <c r="L364" s="3" t="str">
        <f t="shared" si="54"/>
        <v/>
      </c>
      <c r="M364" s="3" t="str">
        <f t="shared" si="55"/>
        <v/>
      </c>
      <c r="N364" s="3" t="str">
        <f t="shared" si="56"/>
        <v/>
      </c>
      <c r="O364" s="3">
        <v>200901</v>
      </c>
      <c r="P364" s="3">
        <v>19851206</v>
      </c>
      <c r="R364" s="3">
        <v>19890602</v>
      </c>
      <c r="S364" s="2">
        <v>3</v>
      </c>
      <c r="T364" s="2">
        <v>3</v>
      </c>
      <c r="U364" s="1" t="s">
        <v>43</v>
      </c>
      <c r="V364" s="27" t="b">
        <f t="shared" si="57"/>
        <v>1</v>
      </c>
      <c r="W364" s="27" t="b">
        <f t="shared" si="58"/>
        <v>1</v>
      </c>
      <c r="X364" s="28" t="str">
        <f t="shared" si="59"/>
        <v>kuali.resultComponent.grade.letter kuali.resultComponent.grade.passFail</v>
      </c>
      <c r="Z364" s="3">
        <v>19940204</v>
      </c>
      <c r="AA364" s="1" t="s">
        <v>1120</v>
      </c>
      <c r="AB364" s="1" t="s">
        <v>1121</v>
      </c>
      <c r="AD364" s="1" t="s">
        <v>115</v>
      </c>
      <c r="AF364" s="1" t="s">
        <v>47</v>
      </c>
      <c r="AI364" s="1" t="s">
        <v>48</v>
      </c>
      <c r="AJ364" s="1" t="s">
        <v>48</v>
      </c>
      <c r="AN364" s="3">
        <v>1</v>
      </c>
      <c r="AP364" s="3">
        <v>0</v>
      </c>
      <c r="AQ364" s="3">
        <v>0</v>
      </c>
      <c r="AR364" s="3">
        <v>0</v>
      </c>
      <c r="AS364" s="3">
        <v>0</v>
      </c>
      <c r="AU364" s="3">
        <v>20061115</v>
      </c>
      <c r="AV364" s="3">
        <v>0</v>
      </c>
      <c r="BA364" s="1" t="s">
        <v>1080</v>
      </c>
      <c r="BB364" s="22" t="s">
        <v>2622</v>
      </c>
      <c r="BC364" s="17">
        <f>VLOOKUP(SUBSTITUTE(BB364," ",""),Organizations!$1:$1048576,2,0)</f>
        <v>57</v>
      </c>
      <c r="BD364" s="1" t="s">
        <v>51</v>
      </c>
      <c r="BG364" t="s">
        <v>1887</v>
      </c>
    </row>
    <row r="365" spans="1:59" ht="24">
      <c r="A365" s="1" t="s">
        <v>1122</v>
      </c>
      <c r="B365" s="1" t="s">
        <v>2257</v>
      </c>
      <c r="C365" s="1" t="s">
        <v>2239</v>
      </c>
      <c r="D365" s="1" t="s">
        <v>2034</v>
      </c>
      <c r="E365" s="3">
        <v>199008</v>
      </c>
      <c r="F365" s="3" t="str">
        <f t="shared" si="50"/>
        <v>FA</v>
      </c>
      <c r="G365" s="3" t="str">
        <f t="shared" si="51"/>
        <v>1990-1991</v>
      </c>
      <c r="H365" s="3" t="str">
        <f t="shared" si="52"/>
        <v>kuali.atp.FA1990-1991</v>
      </c>
      <c r="I365" s="3">
        <v>19900102</v>
      </c>
      <c r="J365" s="1" t="str">
        <f t="shared" si="53"/>
        <v/>
      </c>
      <c r="L365" s="3" t="str">
        <f t="shared" si="54"/>
        <v/>
      </c>
      <c r="M365" s="3" t="str">
        <f t="shared" si="55"/>
        <v/>
      </c>
      <c r="N365" s="3" t="str">
        <f t="shared" si="56"/>
        <v/>
      </c>
      <c r="O365" s="3">
        <v>200908</v>
      </c>
      <c r="P365" s="3">
        <v>19720101</v>
      </c>
      <c r="R365" s="3">
        <v>19890602</v>
      </c>
      <c r="S365" s="2">
        <v>3</v>
      </c>
      <c r="T365" s="2">
        <v>3</v>
      </c>
      <c r="U365" s="1" t="s">
        <v>43</v>
      </c>
      <c r="V365" s="27" t="b">
        <f t="shared" si="57"/>
        <v>1</v>
      </c>
      <c r="W365" s="27" t="b">
        <f t="shared" si="58"/>
        <v>1</v>
      </c>
      <c r="X365" s="28" t="str">
        <f t="shared" si="59"/>
        <v>kuali.resultComponent.grade.letter kuali.resultComponent.grade.passFail</v>
      </c>
      <c r="AA365" s="1" t="s">
        <v>1123</v>
      </c>
      <c r="AB365" s="1" t="s">
        <v>1124</v>
      </c>
      <c r="AD365" s="1" t="s">
        <v>115</v>
      </c>
      <c r="AF365" s="1" t="s">
        <v>47</v>
      </c>
      <c r="AI365" s="1" t="s">
        <v>48</v>
      </c>
      <c r="AJ365" s="1" t="s">
        <v>48</v>
      </c>
      <c r="AN365" s="3">
        <v>1</v>
      </c>
      <c r="AO365" s="3">
        <v>0</v>
      </c>
      <c r="AP365" s="3">
        <v>0</v>
      </c>
      <c r="AQ365" s="3">
        <v>0</v>
      </c>
      <c r="AR365" s="3">
        <v>0</v>
      </c>
      <c r="AS365" s="3">
        <v>0</v>
      </c>
      <c r="AU365" s="3">
        <v>20061115</v>
      </c>
      <c r="AV365" s="3">
        <v>0</v>
      </c>
      <c r="BA365" s="1" t="s">
        <v>1080</v>
      </c>
      <c r="BB365" s="22" t="s">
        <v>2622</v>
      </c>
      <c r="BC365" s="17">
        <f>VLOOKUP(SUBSTITUTE(BB365," ",""),Organizations!$1:$1048576,2,0)</f>
        <v>57</v>
      </c>
      <c r="BD365" s="1" t="s">
        <v>51</v>
      </c>
      <c r="BG365" t="s">
        <v>1888</v>
      </c>
    </row>
    <row r="366" spans="1:59" ht="24">
      <c r="A366" s="1" t="s">
        <v>1125</v>
      </c>
      <c r="B366" s="1" t="s">
        <v>2257</v>
      </c>
      <c r="C366" s="1" t="s">
        <v>2163</v>
      </c>
      <c r="D366" s="1" t="s">
        <v>2034</v>
      </c>
      <c r="E366" s="3">
        <v>199408</v>
      </c>
      <c r="F366" s="3" t="str">
        <f t="shared" si="50"/>
        <v>FA</v>
      </c>
      <c r="G366" s="3" t="str">
        <f t="shared" si="51"/>
        <v>1994-1995</v>
      </c>
      <c r="H366" s="3" t="str">
        <f t="shared" si="52"/>
        <v>kuali.atp.FA1994-1995</v>
      </c>
      <c r="I366" s="3">
        <v>20051010</v>
      </c>
      <c r="J366" s="1" t="str">
        <f t="shared" si="53"/>
        <v/>
      </c>
      <c r="L366" s="3" t="str">
        <f t="shared" si="54"/>
        <v/>
      </c>
      <c r="M366" s="3" t="str">
        <f t="shared" si="55"/>
        <v/>
      </c>
      <c r="N366" s="3" t="str">
        <f t="shared" si="56"/>
        <v/>
      </c>
      <c r="O366" s="3">
        <v>200908</v>
      </c>
      <c r="P366" s="3">
        <v>19720101</v>
      </c>
      <c r="R366" s="3">
        <v>19890602</v>
      </c>
      <c r="S366" s="2">
        <v>3</v>
      </c>
      <c r="T366" s="2">
        <v>3</v>
      </c>
      <c r="U366" s="1" t="s">
        <v>43</v>
      </c>
      <c r="V366" s="27" t="b">
        <f t="shared" si="57"/>
        <v>1</v>
      </c>
      <c r="W366" s="27" t="b">
        <f t="shared" si="58"/>
        <v>1</v>
      </c>
      <c r="X366" s="28" t="str">
        <f t="shared" si="59"/>
        <v>kuali.resultComponent.grade.letter kuali.resultComponent.grade.passFail</v>
      </c>
      <c r="Z366" s="3">
        <v>19940207</v>
      </c>
      <c r="AA366" s="1" t="s">
        <v>1126</v>
      </c>
      <c r="AB366" s="1" t="s">
        <v>1127</v>
      </c>
      <c r="AC366" s="3">
        <v>20051010</v>
      </c>
      <c r="AD366" s="1" t="s">
        <v>115</v>
      </c>
      <c r="AF366" s="1" t="s">
        <v>47</v>
      </c>
      <c r="AI366" s="1" t="s">
        <v>48</v>
      </c>
      <c r="AJ366" s="1" t="s">
        <v>48</v>
      </c>
      <c r="AN366" s="3">
        <v>1</v>
      </c>
      <c r="AO366" s="3">
        <v>0</v>
      </c>
      <c r="AP366" s="3">
        <v>0</v>
      </c>
      <c r="AQ366" s="3">
        <v>0</v>
      </c>
      <c r="AR366" s="3">
        <v>0</v>
      </c>
      <c r="AS366" s="3">
        <v>0</v>
      </c>
      <c r="AU366" s="3">
        <v>20061115</v>
      </c>
      <c r="AV366" s="3">
        <v>0</v>
      </c>
      <c r="BA366" s="1" t="s">
        <v>1080</v>
      </c>
      <c r="BB366" s="22" t="s">
        <v>2622</v>
      </c>
      <c r="BC366" s="17">
        <f>VLOOKUP(SUBSTITUTE(BB366," ",""),Organizations!$1:$1048576,2,0)</f>
        <v>57</v>
      </c>
      <c r="BD366" s="1" t="s">
        <v>51</v>
      </c>
      <c r="BG366" t="s">
        <v>1889</v>
      </c>
    </row>
    <row r="367" spans="1:59" ht="24">
      <c r="A367" s="1" t="s">
        <v>1128</v>
      </c>
      <c r="B367" s="1" t="s">
        <v>2257</v>
      </c>
      <c r="C367" s="1" t="s">
        <v>2123</v>
      </c>
      <c r="D367" s="1" t="s">
        <v>2034</v>
      </c>
      <c r="E367" s="3">
        <v>199008</v>
      </c>
      <c r="F367" s="3" t="str">
        <f t="shared" si="50"/>
        <v>FA</v>
      </c>
      <c r="G367" s="3" t="str">
        <f t="shared" si="51"/>
        <v>1990-1991</v>
      </c>
      <c r="H367" s="3" t="str">
        <f t="shared" si="52"/>
        <v>kuali.atp.FA1990-1991</v>
      </c>
      <c r="I367" s="3">
        <v>19900102</v>
      </c>
      <c r="J367" s="1" t="str">
        <f t="shared" si="53"/>
        <v/>
      </c>
      <c r="L367" s="3" t="str">
        <f t="shared" si="54"/>
        <v/>
      </c>
      <c r="M367" s="3" t="str">
        <f t="shared" si="55"/>
        <v/>
      </c>
      <c r="N367" s="3" t="str">
        <f t="shared" si="56"/>
        <v/>
      </c>
      <c r="O367" s="3">
        <v>200608</v>
      </c>
      <c r="P367" s="3">
        <v>19720101</v>
      </c>
      <c r="R367" s="3">
        <v>19890602</v>
      </c>
      <c r="S367" s="2">
        <v>3</v>
      </c>
      <c r="T367" s="2">
        <v>3</v>
      </c>
      <c r="U367" s="1" t="s">
        <v>43</v>
      </c>
      <c r="V367" s="27" t="b">
        <f t="shared" si="57"/>
        <v>1</v>
      </c>
      <c r="W367" s="27" t="b">
        <f t="shared" si="58"/>
        <v>1</v>
      </c>
      <c r="X367" s="28" t="str">
        <f t="shared" si="59"/>
        <v>kuali.resultComponent.grade.letter kuali.resultComponent.grade.passFail</v>
      </c>
      <c r="AA367" s="1" t="s">
        <v>1129</v>
      </c>
      <c r="AB367" s="1" t="s">
        <v>1130</v>
      </c>
      <c r="AD367" s="1" t="s">
        <v>115</v>
      </c>
      <c r="AF367" s="1" t="s">
        <v>47</v>
      </c>
      <c r="AI367" s="1" t="s">
        <v>48</v>
      </c>
      <c r="AJ367" s="1" t="s">
        <v>48</v>
      </c>
      <c r="AN367" s="3">
        <v>1</v>
      </c>
      <c r="AO367" s="3">
        <v>0</v>
      </c>
      <c r="AP367" s="3">
        <v>0</v>
      </c>
      <c r="AQ367" s="3">
        <v>0</v>
      </c>
      <c r="AR367" s="3">
        <v>0</v>
      </c>
      <c r="AS367" s="3">
        <v>0</v>
      </c>
      <c r="AU367" s="3">
        <v>20061115</v>
      </c>
      <c r="AV367" s="3">
        <v>0</v>
      </c>
      <c r="BA367" s="1" t="s">
        <v>1080</v>
      </c>
      <c r="BB367" s="22" t="s">
        <v>2622</v>
      </c>
      <c r="BC367" s="17">
        <f>VLOOKUP(SUBSTITUTE(BB367," ",""),Organizations!$1:$1048576,2,0)</f>
        <v>57</v>
      </c>
      <c r="BD367" s="1" t="s">
        <v>51</v>
      </c>
      <c r="BG367" t="s">
        <v>1890</v>
      </c>
    </row>
    <row r="368" spans="1:59" ht="24">
      <c r="A368" s="1" t="s">
        <v>1131</v>
      </c>
      <c r="B368" s="1" t="s">
        <v>2257</v>
      </c>
      <c r="C368" s="1" t="s">
        <v>2124</v>
      </c>
      <c r="D368" s="1" t="s">
        <v>2034</v>
      </c>
      <c r="E368" s="3">
        <v>199008</v>
      </c>
      <c r="F368" s="3" t="str">
        <f t="shared" si="50"/>
        <v>FA</v>
      </c>
      <c r="G368" s="3" t="str">
        <f t="shared" si="51"/>
        <v>1990-1991</v>
      </c>
      <c r="H368" s="3" t="str">
        <f t="shared" si="52"/>
        <v>kuali.atp.FA1990-1991</v>
      </c>
      <c r="I368" s="3">
        <v>19900104</v>
      </c>
      <c r="J368" s="1" t="str">
        <f t="shared" si="53"/>
        <v/>
      </c>
      <c r="L368" s="3" t="str">
        <f t="shared" si="54"/>
        <v/>
      </c>
      <c r="M368" s="3" t="str">
        <f t="shared" si="55"/>
        <v/>
      </c>
      <c r="N368" s="3" t="str">
        <f t="shared" si="56"/>
        <v/>
      </c>
      <c r="O368" s="3">
        <v>200605</v>
      </c>
      <c r="P368" s="3">
        <v>19720101</v>
      </c>
      <c r="R368" s="3">
        <v>19890602</v>
      </c>
      <c r="S368" s="2">
        <v>3</v>
      </c>
      <c r="T368" s="2">
        <v>3</v>
      </c>
      <c r="U368" s="1" t="s">
        <v>43</v>
      </c>
      <c r="V368" s="27" t="b">
        <f t="shared" si="57"/>
        <v>1</v>
      </c>
      <c r="W368" s="27" t="b">
        <f t="shared" si="58"/>
        <v>1</v>
      </c>
      <c r="X368" s="28" t="str">
        <f t="shared" si="59"/>
        <v>kuali.resultComponent.grade.letter kuali.resultComponent.grade.passFail</v>
      </c>
      <c r="AA368" s="1" t="s">
        <v>1132</v>
      </c>
      <c r="AB368" s="1" t="s">
        <v>1133</v>
      </c>
      <c r="AD368" s="1" t="s">
        <v>115</v>
      </c>
      <c r="AF368" s="1" t="s">
        <v>47</v>
      </c>
      <c r="AI368" s="1" t="s">
        <v>48</v>
      </c>
      <c r="AJ368" s="1" t="s">
        <v>48</v>
      </c>
      <c r="AN368" s="3">
        <v>1</v>
      </c>
      <c r="AO368" s="3">
        <v>0</v>
      </c>
      <c r="AP368" s="3">
        <v>0</v>
      </c>
      <c r="AQ368" s="3">
        <v>0</v>
      </c>
      <c r="AR368" s="3">
        <v>0</v>
      </c>
      <c r="AS368" s="3">
        <v>0</v>
      </c>
      <c r="AU368" s="3">
        <v>20061115</v>
      </c>
      <c r="AV368" s="3">
        <v>0</v>
      </c>
      <c r="BA368" s="1" t="s">
        <v>1080</v>
      </c>
      <c r="BB368" s="22" t="s">
        <v>2622</v>
      </c>
      <c r="BC368" s="17">
        <f>VLOOKUP(SUBSTITUTE(BB368," ",""),Organizations!$1:$1048576,2,0)</f>
        <v>57</v>
      </c>
      <c r="BD368" s="1" t="s">
        <v>51</v>
      </c>
      <c r="BG368" t="s">
        <v>1891</v>
      </c>
    </row>
    <row r="369" spans="1:59" ht="24">
      <c r="A369" s="1" t="s">
        <v>1134</v>
      </c>
      <c r="B369" s="1" t="s">
        <v>2257</v>
      </c>
      <c r="C369" s="1" t="s">
        <v>2266</v>
      </c>
      <c r="D369" s="1" t="s">
        <v>2034</v>
      </c>
      <c r="E369" s="3">
        <v>199608</v>
      </c>
      <c r="F369" s="3" t="str">
        <f t="shared" si="50"/>
        <v>FA</v>
      </c>
      <c r="G369" s="3" t="str">
        <f t="shared" si="51"/>
        <v>1996-1997</v>
      </c>
      <c r="H369" s="3" t="str">
        <f t="shared" si="52"/>
        <v>kuali.atp.FA1996-1997</v>
      </c>
      <c r="I369" s="3">
        <v>19951212</v>
      </c>
      <c r="J369" s="1" t="str">
        <f t="shared" si="53"/>
        <v/>
      </c>
      <c r="L369" s="3" t="str">
        <f t="shared" si="54"/>
        <v/>
      </c>
      <c r="M369" s="3" t="str">
        <f t="shared" si="55"/>
        <v/>
      </c>
      <c r="N369" s="3" t="str">
        <f t="shared" si="56"/>
        <v/>
      </c>
      <c r="O369" s="3">
        <v>200901</v>
      </c>
      <c r="P369" s="3">
        <v>19950929</v>
      </c>
      <c r="S369" s="2">
        <v>3</v>
      </c>
      <c r="T369" s="2">
        <v>3</v>
      </c>
      <c r="U369" s="1" t="s">
        <v>43</v>
      </c>
      <c r="V369" s="27" t="b">
        <f t="shared" si="57"/>
        <v>1</v>
      </c>
      <c r="W369" s="27" t="b">
        <f t="shared" si="58"/>
        <v>1</v>
      </c>
      <c r="X369" s="28" t="str">
        <f t="shared" si="59"/>
        <v>kuali.resultComponent.grade.letter kuali.resultComponent.grade.passFail</v>
      </c>
      <c r="Z369" s="3">
        <v>19951212</v>
      </c>
      <c r="AA369" s="1" t="s">
        <v>1135</v>
      </c>
      <c r="AB369" s="1" t="s">
        <v>1136</v>
      </c>
      <c r="AC369" s="3">
        <v>19951212</v>
      </c>
      <c r="AD369" s="1" t="s">
        <v>115</v>
      </c>
      <c r="AF369" s="1" t="s">
        <v>47</v>
      </c>
      <c r="AI369" s="1" t="s">
        <v>48</v>
      </c>
      <c r="AJ369" s="1" t="s">
        <v>48</v>
      </c>
      <c r="AM369" s="1" t="s">
        <v>66</v>
      </c>
      <c r="AN369" s="3">
        <v>1</v>
      </c>
      <c r="AP369" s="3">
        <v>0</v>
      </c>
      <c r="AQ369" s="3">
        <v>0</v>
      </c>
      <c r="AR369" s="3">
        <v>0</v>
      </c>
      <c r="AS369" s="3">
        <v>0</v>
      </c>
      <c r="AU369" s="3">
        <v>20061120</v>
      </c>
      <c r="AV369" s="3">
        <v>99</v>
      </c>
      <c r="AX369" s="3">
        <v>19951212</v>
      </c>
      <c r="AZ369" s="3">
        <v>19951212</v>
      </c>
      <c r="BA369" s="1" t="s">
        <v>1080</v>
      </c>
      <c r="BB369" s="22" t="s">
        <v>2622</v>
      </c>
      <c r="BC369" s="17">
        <f>VLOOKUP(SUBSTITUTE(BB369," ",""),Organizations!$1:$1048576,2,0)</f>
        <v>57</v>
      </c>
      <c r="BD369" s="1" t="s">
        <v>51</v>
      </c>
      <c r="BG369" t="s">
        <v>1892</v>
      </c>
    </row>
    <row r="370" spans="1:59" ht="24">
      <c r="A370" s="1" t="s">
        <v>1137</v>
      </c>
      <c r="B370" s="1" t="s">
        <v>2257</v>
      </c>
      <c r="C370" s="1" t="s">
        <v>2062</v>
      </c>
      <c r="D370" s="1" t="s">
        <v>2034</v>
      </c>
      <c r="E370" s="3">
        <v>199008</v>
      </c>
      <c r="F370" s="3" t="str">
        <f t="shared" si="50"/>
        <v>FA</v>
      </c>
      <c r="G370" s="3" t="str">
        <f t="shared" si="51"/>
        <v>1990-1991</v>
      </c>
      <c r="H370" s="3" t="str">
        <f t="shared" si="52"/>
        <v>kuali.atp.FA1990-1991</v>
      </c>
      <c r="I370" s="3">
        <v>19900105</v>
      </c>
      <c r="J370" s="1" t="str">
        <f t="shared" si="53"/>
        <v/>
      </c>
      <c r="L370" s="3" t="str">
        <f t="shared" si="54"/>
        <v/>
      </c>
      <c r="M370" s="3" t="str">
        <f t="shared" si="55"/>
        <v/>
      </c>
      <c r="N370" s="3" t="str">
        <f t="shared" si="56"/>
        <v/>
      </c>
      <c r="O370" s="3">
        <v>200801</v>
      </c>
      <c r="P370" s="3">
        <v>19720101</v>
      </c>
      <c r="R370" s="3">
        <v>19890602</v>
      </c>
      <c r="S370" s="2">
        <v>3</v>
      </c>
      <c r="T370" s="2">
        <v>3</v>
      </c>
      <c r="U370" s="1" t="s">
        <v>43</v>
      </c>
      <c r="V370" s="27" t="b">
        <f t="shared" si="57"/>
        <v>1</v>
      </c>
      <c r="W370" s="27" t="b">
        <f t="shared" si="58"/>
        <v>1</v>
      </c>
      <c r="X370" s="28" t="str">
        <f t="shared" si="59"/>
        <v>kuali.resultComponent.grade.letter kuali.resultComponent.grade.passFail</v>
      </c>
      <c r="AA370" s="1" t="s">
        <v>1138</v>
      </c>
      <c r="AB370" s="1" t="s">
        <v>1139</v>
      </c>
      <c r="AD370" s="1" t="s">
        <v>115</v>
      </c>
      <c r="AF370" s="1" t="s">
        <v>47</v>
      </c>
      <c r="AI370" s="1" t="s">
        <v>48</v>
      </c>
      <c r="AJ370" s="1" t="s">
        <v>48</v>
      </c>
      <c r="AN370" s="3">
        <v>1</v>
      </c>
      <c r="AO370" s="3">
        <v>0</v>
      </c>
      <c r="AP370" s="3">
        <v>0</v>
      </c>
      <c r="AQ370" s="3">
        <v>0</v>
      </c>
      <c r="AR370" s="3">
        <v>0</v>
      </c>
      <c r="AS370" s="3">
        <v>0</v>
      </c>
      <c r="AU370" s="3">
        <v>20061120</v>
      </c>
      <c r="AV370" s="3">
        <v>0</v>
      </c>
      <c r="BA370" s="1" t="s">
        <v>1080</v>
      </c>
      <c r="BB370" s="22" t="s">
        <v>2622</v>
      </c>
      <c r="BC370" s="17">
        <f>VLOOKUP(SUBSTITUTE(BB370," ",""),Organizations!$1:$1048576,2,0)</f>
        <v>57</v>
      </c>
      <c r="BD370" s="1" t="s">
        <v>51</v>
      </c>
      <c r="BG370" t="s">
        <v>1893</v>
      </c>
    </row>
    <row r="371" spans="1:59" ht="24">
      <c r="A371" s="1" t="s">
        <v>1140</v>
      </c>
      <c r="B371" s="1" t="s">
        <v>2257</v>
      </c>
      <c r="C371" s="1" t="s">
        <v>2137</v>
      </c>
      <c r="D371" s="1" t="s">
        <v>2034</v>
      </c>
      <c r="E371" s="3">
        <v>201008</v>
      </c>
      <c r="F371" s="3" t="str">
        <f t="shared" si="50"/>
        <v>FA</v>
      </c>
      <c r="G371" s="3" t="str">
        <f t="shared" si="51"/>
        <v>2010-2011</v>
      </c>
      <c r="H371" s="3" t="str">
        <f t="shared" si="52"/>
        <v>kuali.atp.FA2010-2011</v>
      </c>
      <c r="I371" s="3">
        <v>20100305</v>
      </c>
      <c r="J371" s="1" t="str">
        <f t="shared" si="53"/>
        <v/>
      </c>
      <c r="L371" s="3" t="str">
        <f t="shared" si="54"/>
        <v/>
      </c>
      <c r="M371" s="3" t="str">
        <f t="shared" si="55"/>
        <v/>
      </c>
      <c r="N371" s="3" t="str">
        <f t="shared" si="56"/>
        <v/>
      </c>
      <c r="O371" s="3">
        <v>200908</v>
      </c>
      <c r="P371" s="3">
        <v>20100112</v>
      </c>
      <c r="R371" s="3">
        <v>20100301</v>
      </c>
      <c r="S371" s="2">
        <v>3</v>
      </c>
      <c r="T371" s="2">
        <v>3</v>
      </c>
      <c r="U371" s="1" t="s">
        <v>43</v>
      </c>
      <c r="V371" s="27" t="b">
        <f t="shared" si="57"/>
        <v>1</v>
      </c>
      <c r="W371" s="27" t="b">
        <f t="shared" si="58"/>
        <v>1</v>
      </c>
      <c r="X371" s="28" t="str">
        <f t="shared" si="59"/>
        <v>kuali.resultComponent.grade.letter kuali.resultComponent.grade.passFail</v>
      </c>
      <c r="AA371" s="1" t="s">
        <v>1141</v>
      </c>
      <c r="AB371" s="1" t="s">
        <v>1142</v>
      </c>
      <c r="AC371" s="3">
        <v>20100305</v>
      </c>
      <c r="AD371" s="1" t="s">
        <v>115</v>
      </c>
      <c r="AF371" s="1" t="s">
        <v>47</v>
      </c>
      <c r="AI371" s="1" t="s">
        <v>48</v>
      </c>
      <c r="AJ371" s="1" t="s">
        <v>48</v>
      </c>
      <c r="AN371" s="3">
        <v>1</v>
      </c>
      <c r="AO371" s="3">
        <v>0</v>
      </c>
      <c r="AP371" s="3">
        <v>0</v>
      </c>
      <c r="AQ371" s="3">
        <v>0</v>
      </c>
      <c r="AR371" s="3">
        <v>0</v>
      </c>
      <c r="AS371" s="3">
        <v>0</v>
      </c>
      <c r="AU371" s="3">
        <v>20061122</v>
      </c>
      <c r="AV371" s="3">
        <v>0</v>
      </c>
      <c r="BA371" s="1" t="s">
        <v>1080</v>
      </c>
      <c r="BB371" s="22" t="s">
        <v>2622</v>
      </c>
      <c r="BC371" s="17">
        <f>VLOOKUP(SUBSTITUTE(BB371," ",""),Organizations!$1:$1048576,2,0)</f>
        <v>57</v>
      </c>
      <c r="BD371" s="1" t="s">
        <v>51</v>
      </c>
      <c r="BG371" t="s">
        <v>1894</v>
      </c>
    </row>
    <row r="372" spans="1:59" ht="24">
      <c r="A372" s="1" t="s">
        <v>1143</v>
      </c>
      <c r="B372" s="1" t="s">
        <v>2257</v>
      </c>
      <c r="C372" s="1" t="s">
        <v>2249</v>
      </c>
      <c r="D372" s="1" t="s">
        <v>2034</v>
      </c>
      <c r="E372" s="3">
        <v>198001</v>
      </c>
      <c r="F372" s="3" t="str">
        <f t="shared" si="50"/>
        <v>SP</v>
      </c>
      <c r="G372" s="3" t="str">
        <f t="shared" si="51"/>
        <v>1990-1991</v>
      </c>
      <c r="H372" s="3" t="str">
        <f t="shared" si="52"/>
        <v>kuali.atp.SP1990-1991</v>
      </c>
      <c r="I372" s="3">
        <v>19831027</v>
      </c>
      <c r="J372" s="1" t="str">
        <f t="shared" si="53"/>
        <v/>
      </c>
      <c r="L372" s="3" t="str">
        <f t="shared" si="54"/>
        <v/>
      </c>
      <c r="M372" s="3" t="str">
        <f t="shared" si="55"/>
        <v/>
      </c>
      <c r="N372" s="3" t="str">
        <f t="shared" si="56"/>
        <v/>
      </c>
      <c r="O372" s="3">
        <v>200908</v>
      </c>
      <c r="P372" s="3">
        <v>19720101</v>
      </c>
      <c r="R372" s="3">
        <v>19010101</v>
      </c>
      <c r="S372" s="2">
        <v>3</v>
      </c>
      <c r="T372" s="2">
        <v>3</v>
      </c>
      <c r="U372" s="1" t="s">
        <v>43</v>
      </c>
      <c r="V372" s="27" t="b">
        <f t="shared" si="57"/>
        <v>1</v>
      </c>
      <c r="W372" s="27" t="b">
        <f t="shared" si="58"/>
        <v>1</v>
      </c>
      <c r="X372" s="28" t="str">
        <f t="shared" si="59"/>
        <v>kuali.resultComponent.grade.letter kuali.resultComponent.grade.passFail</v>
      </c>
      <c r="AA372" s="1" t="s">
        <v>1144</v>
      </c>
      <c r="AB372" s="1" t="s">
        <v>1145</v>
      </c>
      <c r="AD372" s="1" t="s">
        <v>115</v>
      </c>
      <c r="AF372" s="1" t="s">
        <v>47</v>
      </c>
      <c r="AI372" s="1" t="s">
        <v>48</v>
      </c>
      <c r="AJ372" s="1" t="s">
        <v>48</v>
      </c>
      <c r="AN372" s="3">
        <v>1</v>
      </c>
      <c r="AO372" s="3">
        <v>0</v>
      </c>
      <c r="AP372" s="3">
        <v>0</v>
      </c>
      <c r="AQ372" s="3">
        <v>0</v>
      </c>
      <c r="AR372" s="3">
        <v>0</v>
      </c>
      <c r="AS372" s="3">
        <v>0</v>
      </c>
      <c r="AU372" s="3">
        <v>20061120</v>
      </c>
      <c r="AV372" s="3">
        <v>0</v>
      </c>
      <c r="BA372" s="1" t="s">
        <v>1080</v>
      </c>
      <c r="BB372" s="22" t="s">
        <v>2622</v>
      </c>
      <c r="BC372" s="17">
        <f>VLOOKUP(SUBSTITUTE(BB372," ",""),Organizations!$1:$1048576,2,0)</f>
        <v>57</v>
      </c>
      <c r="BD372" s="1" t="s">
        <v>51</v>
      </c>
      <c r="BG372" t="s">
        <v>1895</v>
      </c>
    </row>
    <row r="373" spans="1:59" ht="24">
      <c r="A373" s="1" t="s">
        <v>1146</v>
      </c>
      <c r="B373" s="1" t="s">
        <v>2257</v>
      </c>
      <c r="C373" s="1" t="s">
        <v>2267</v>
      </c>
      <c r="D373" s="1" t="s">
        <v>2034</v>
      </c>
      <c r="E373" s="3">
        <v>199608</v>
      </c>
      <c r="F373" s="3" t="str">
        <f t="shared" si="50"/>
        <v>FA</v>
      </c>
      <c r="G373" s="3" t="str">
        <f t="shared" si="51"/>
        <v>1996-1997</v>
      </c>
      <c r="H373" s="3" t="str">
        <f t="shared" si="52"/>
        <v>kuali.atp.FA1996-1997</v>
      </c>
      <c r="I373" s="3">
        <v>19951212</v>
      </c>
      <c r="J373" s="1" t="str">
        <f t="shared" si="53"/>
        <v/>
      </c>
      <c r="L373" s="3" t="str">
        <f t="shared" si="54"/>
        <v/>
      </c>
      <c r="M373" s="3" t="str">
        <f t="shared" si="55"/>
        <v/>
      </c>
      <c r="N373" s="3" t="str">
        <f t="shared" si="56"/>
        <v/>
      </c>
      <c r="O373" s="3">
        <v>200908</v>
      </c>
      <c r="P373" s="3">
        <v>19720101</v>
      </c>
      <c r="R373" s="3">
        <v>19950929</v>
      </c>
      <c r="S373" s="2">
        <v>3</v>
      </c>
      <c r="T373" s="2">
        <v>3</v>
      </c>
      <c r="U373" s="1" t="s">
        <v>43</v>
      </c>
      <c r="V373" s="27" t="b">
        <f t="shared" si="57"/>
        <v>1</v>
      </c>
      <c r="W373" s="27" t="b">
        <f t="shared" si="58"/>
        <v>1</v>
      </c>
      <c r="X373" s="28" t="str">
        <f t="shared" si="59"/>
        <v>kuali.resultComponent.grade.letter kuali.resultComponent.grade.passFail</v>
      </c>
      <c r="AA373" s="1" t="s">
        <v>1147</v>
      </c>
      <c r="AB373" s="1" t="s">
        <v>1148</v>
      </c>
      <c r="AC373" s="3">
        <v>19951212</v>
      </c>
      <c r="AD373" s="1" t="s">
        <v>115</v>
      </c>
      <c r="AF373" s="1" t="s">
        <v>47</v>
      </c>
      <c r="AI373" s="1" t="s">
        <v>48</v>
      </c>
      <c r="AJ373" s="1" t="s">
        <v>48</v>
      </c>
      <c r="AM373" s="1" t="s">
        <v>66</v>
      </c>
      <c r="AN373" s="3">
        <v>1</v>
      </c>
      <c r="AO373" s="3">
        <v>0</v>
      </c>
      <c r="AP373" s="3">
        <v>0</v>
      </c>
      <c r="AQ373" s="3">
        <v>0</v>
      </c>
      <c r="AR373" s="3">
        <v>0</v>
      </c>
      <c r="AS373" s="3">
        <v>0</v>
      </c>
      <c r="AU373" s="3">
        <v>20061120</v>
      </c>
      <c r="AV373" s="3">
        <v>99</v>
      </c>
      <c r="BA373" s="1" t="s">
        <v>1080</v>
      </c>
      <c r="BB373" s="22" t="s">
        <v>2622</v>
      </c>
      <c r="BC373" s="17">
        <f>VLOOKUP(SUBSTITUTE(BB373," ",""),Organizations!$1:$1048576,2,0)</f>
        <v>57</v>
      </c>
      <c r="BD373" s="1" t="s">
        <v>51</v>
      </c>
      <c r="BG373" t="s">
        <v>1896</v>
      </c>
    </row>
    <row r="374" spans="1:59" ht="24">
      <c r="A374" s="1" t="s">
        <v>1149</v>
      </c>
      <c r="B374" s="1" t="s">
        <v>2268</v>
      </c>
      <c r="C374" s="1" t="s">
        <v>2072</v>
      </c>
      <c r="D374" s="1" t="s">
        <v>2034</v>
      </c>
      <c r="E374" s="3">
        <v>199608</v>
      </c>
      <c r="F374" s="3" t="str">
        <f t="shared" si="50"/>
        <v>FA</v>
      </c>
      <c r="G374" s="3" t="str">
        <f t="shared" si="51"/>
        <v>1996-1997</v>
      </c>
      <c r="H374" s="3" t="str">
        <f t="shared" si="52"/>
        <v>kuali.atp.FA1996-1997</v>
      </c>
      <c r="I374" s="3">
        <v>19951222</v>
      </c>
      <c r="J374" s="1" t="str">
        <f t="shared" si="53"/>
        <v/>
      </c>
      <c r="L374" s="3" t="str">
        <f t="shared" si="54"/>
        <v/>
      </c>
      <c r="M374" s="3" t="str">
        <f t="shared" si="55"/>
        <v/>
      </c>
      <c r="N374" s="3" t="str">
        <f t="shared" si="56"/>
        <v/>
      </c>
      <c r="O374" s="3">
        <v>200908</v>
      </c>
      <c r="P374" s="3">
        <v>19800101</v>
      </c>
      <c r="R374" s="3">
        <v>19950929</v>
      </c>
      <c r="S374" s="2">
        <v>3</v>
      </c>
      <c r="T374" s="2">
        <v>3</v>
      </c>
      <c r="U374" s="1" t="s">
        <v>43</v>
      </c>
      <c r="V374" s="27" t="b">
        <f t="shared" si="57"/>
        <v>1</v>
      </c>
      <c r="W374" s="27" t="b">
        <f t="shared" si="58"/>
        <v>1</v>
      </c>
      <c r="X374" s="28" t="str">
        <f t="shared" si="59"/>
        <v>kuali.resultComponent.grade.letter kuali.resultComponent.grade.passFail</v>
      </c>
      <c r="AA374" s="1" t="s">
        <v>1150</v>
      </c>
      <c r="AB374" s="1" t="s">
        <v>1151</v>
      </c>
      <c r="AD374" s="1" t="s">
        <v>46</v>
      </c>
      <c r="AF374" s="1" t="s">
        <v>47</v>
      </c>
      <c r="AI374" s="1" t="s">
        <v>48</v>
      </c>
      <c r="AJ374" s="1" t="s">
        <v>48</v>
      </c>
      <c r="AN374" s="3">
        <v>1</v>
      </c>
      <c r="AO374" s="3">
        <v>0</v>
      </c>
      <c r="AP374" s="3">
        <v>0</v>
      </c>
      <c r="AQ374" s="3">
        <v>0</v>
      </c>
      <c r="AR374" s="3">
        <v>0</v>
      </c>
      <c r="AS374" s="3">
        <v>0</v>
      </c>
      <c r="AU374" s="3">
        <v>20050330</v>
      </c>
      <c r="AV374" s="3">
        <v>0</v>
      </c>
      <c r="AW374" s="1" t="s">
        <v>49</v>
      </c>
      <c r="BA374" s="1" t="s">
        <v>1152</v>
      </c>
      <c r="BB374" s="22" t="s">
        <v>1152</v>
      </c>
      <c r="BC374" s="17">
        <f>VLOOKUP(SUBSTITUTE(BB374," ",""),Organizations!$1:$1048576,2,0)</f>
        <v>56</v>
      </c>
      <c r="BE374" s="1" t="s">
        <v>49</v>
      </c>
      <c r="BG374" t="s">
        <v>1897</v>
      </c>
    </row>
    <row r="375" spans="1:59" ht="24">
      <c r="A375" s="1" t="s">
        <v>1153</v>
      </c>
      <c r="B375" s="1" t="s">
        <v>2268</v>
      </c>
      <c r="C375" s="1" t="s">
        <v>2269</v>
      </c>
      <c r="D375" s="1" t="s">
        <v>2034</v>
      </c>
      <c r="E375" s="3">
        <v>200708</v>
      </c>
      <c r="F375" s="3" t="str">
        <f t="shared" si="50"/>
        <v>FA</v>
      </c>
      <c r="G375" s="3" t="str">
        <f t="shared" si="51"/>
        <v>2007-2008</v>
      </c>
      <c r="H375" s="3" t="str">
        <f t="shared" si="52"/>
        <v>kuali.atp.FA2007-2008</v>
      </c>
      <c r="I375" s="3">
        <v>20070222</v>
      </c>
      <c r="J375" s="1" t="str">
        <f t="shared" si="53"/>
        <v/>
      </c>
      <c r="L375" s="3" t="str">
        <f t="shared" si="54"/>
        <v/>
      </c>
      <c r="M375" s="3" t="str">
        <f t="shared" si="55"/>
        <v/>
      </c>
      <c r="N375" s="3" t="str">
        <f t="shared" si="56"/>
        <v/>
      </c>
      <c r="O375" s="3">
        <v>200908</v>
      </c>
      <c r="P375" s="3">
        <v>19881202</v>
      </c>
      <c r="R375" s="3">
        <v>20070221</v>
      </c>
      <c r="S375" s="2">
        <v>3</v>
      </c>
      <c r="T375" s="2">
        <v>3</v>
      </c>
      <c r="U375" s="1" t="s">
        <v>43</v>
      </c>
      <c r="V375" s="27" t="b">
        <f t="shared" si="57"/>
        <v>1</v>
      </c>
      <c r="W375" s="27" t="b">
        <f t="shared" si="58"/>
        <v>1</v>
      </c>
      <c r="X375" s="28" t="str">
        <f t="shared" si="59"/>
        <v>kuali.resultComponent.grade.letter kuali.resultComponent.grade.passFail</v>
      </c>
      <c r="Z375" s="3">
        <v>20070222</v>
      </c>
      <c r="AA375" s="1" t="s">
        <v>1154</v>
      </c>
      <c r="AB375" s="1" t="s">
        <v>1155</v>
      </c>
      <c r="AD375" s="1" t="s">
        <v>46</v>
      </c>
      <c r="AF375" s="1" t="s">
        <v>47</v>
      </c>
      <c r="AI375" s="1" t="s">
        <v>48</v>
      </c>
      <c r="AJ375" s="1" t="s">
        <v>48</v>
      </c>
      <c r="AN375" s="3">
        <v>1</v>
      </c>
      <c r="AP375" s="3">
        <v>0</v>
      </c>
      <c r="AQ375" s="3">
        <v>0</v>
      </c>
      <c r="AR375" s="3">
        <v>0</v>
      </c>
      <c r="AS375" s="3">
        <v>0</v>
      </c>
      <c r="AU375" s="3">
        <v>20000414</v>
      </c>
      <c r="AV375" s="3">
        <v>0</v>
      </c>
      <c r="AW375" s="1" t="s">
        <v>59</v>
      </c>
      <c r="BA375" s="1" t="s">
        <v>1152</v>
      </c>
      <c r="BB375" s="22" t="s">
        <v>1152</v>
      </c>
      <c r="BC375" s="17">
        <f>VLOOKUP(SUBSTITUTE(BB375," ",""),Organizations!$1:$1048576,2,0)</f>
        <v>56</v>
      </c>
      <c r="BE375" s="1" t="s">
        <v>59</v>
      </c>
      <c r="BG375" t="s">
        <v>1898</v>
      </c>
    </row>
    <row r="376" spans="1:59" ht="24">
      <c r="A376" s="1" t="s">
        <v>1156</v>
      </c>
      <c r="B376" s="1" t="s">
        <v>2268</v>
      </c>
      <c r="C376" s="1" t="s">
        <v>2270</v>
      </c>
      <c r="D376" s="1" t="s">
        <v>2034</v>
      </c>
      <c r="E376" s="3">
        <v>200708</v>
      </c>
      <c r="F376" s="3" t="str">
        <f t="shared" si="50"/>
        <v>FA</v>
      </c>
      <c r="G376" s="3" t="str">
        <f t="shared" si="51"/>
        <v>2007-2008</v>
      </c>
      <c r="H376" s="3" t="str">
        <f t="shared" si="52"/>
        <v>kuali.atp.FA2007-2008</v>
      </c>
      <c r="I376" s="3">
        <v>20070222</v>
      </c>
      <c r="J376" s="1" t="str">
        <f t="shared" si="53"/>
        <v/>
      </c>
      <c r="L376" s="3" t="str">
        <f t="shared" si="54"/>
        <v/>
      </c>
      <c r="M376" s="3" t="str">
        <f t="shared" si="55"/>
        <v/>
      </c>
      <c r="N376" s="3" t="str">
        <f t="shared" si="56"/>
        <v/>
      </c>
      <c r="O376" s="3">
        <v>200908</v>
      </c>
      <c r="P376" s="3">
        <v>19881202</v>
      </c>
      <c r="R376" s="3">
        <v>20070221</v>
      </c>
      <c r="S376" s="2">
        <v>3</v>
      </c>
      <c r="T376" s="2">
        <v>3</v>
      </c>
      <c r="U376" s="1" t="s">
        <v>43</v>
      </c>
      <c r="V376" s="27" t="b">
        <f t="shared" si="57"/>
        <v>1</v>
      </c>
      <c r="W376" s="27" t="b">
        <f t="shared" si="58"/>
        <v>1</v>
      </c>
      <c r="X376" s="28" t="str">
        <f t="shared" si="59"/>
        <v>kuali.resultComponent.grade.letter kuali.resultComponent.grade.passFail</v>
      </c>
      <c r="Z376" s="3">
        <v>20070222</v>
      </c>
      <c r="AA376" s="1" t="s">
        <v>1157</v>
      </c>
      <c r="AB376" s="1" t="s">
        <v>1158</v>
      </c>
      <c r="AD376" s="1" t="s">
        <v>46</v>
      </c>
      <c r="AF376" s="1" t="s">
        <v>47</v>
      </c>
      <c r="AI376" s="1" t="s">
        <v>48</v>
      </c>
      <c r="AJ376" s="1" t="s">
        <v>48</v>
      </c>
      <c r="AN376" s="3">
        <v>1</v>
      </c>
      <c r="AP376" s="3">
        <v>0</v>
      </c>
      <c r="AQ376" s="3">
        <v>0</v>
      </c>
      <c r="AR376" s="3">
        <v>0</v>
      </c>
      <c r="AS376" s="3">
        <v>0</v>
      </c>
      <c r="AU376" s="3">
        <v>20000414</v>
      </c>
      <c r="AV376" s="3">
        <v>0</v>
      </c>
      <c r="AW376" s="1" t="s">
        <v>49</v>
      </c>
      <c r="BA376" s="1" t="s">
        <v>1152</v>
      </c>
      <c r="BB376" s="22" t="s">
        <v>1152</v>
      </c>
      <c r="BC376" s="17">
        <f>VLOOKUP(SUBSTITUTE(BB376," ",""),Organizations!$1:$1048576,2,0)</f>
        <v>56</v>
      </c>
      <c r="BE376" s="1" t="s">
        <v>49</v>
      </c>
      <c r="BG376" t="s">
        <v>1899</v>
      </c>
    </row>
    <row r="377" spans="1:59" ht="24">
      <c r="A377" s="1" t="s">
        <v>1159</v>
      </c>
      <c r="B377" s="1" t="s">
        <v>2268</v>
      </c>
      <c r="C377" s="1" t="s">
        <v>2271</v>
      </c>
      <c r="D377" s="1" t="s">
        <v>2034</v>
      </c>
      <c r="E377" s="3">
        <v>200708</v>
      </c>
      <c r="F377" s="3" t="str">
        <f t="shared" si="50"/>
        <v>FA</v>
      </c>
      <c r="G377" s="3" t="str">
        <f t="shared" si="51"/>
        <v>2007-2008</v>
      </c>
      <c r="H377" s="3" t="str">
        <f t="shared" si="52"/>
        <v>kuali.atp.FA2007-2008</v>
      </c>
      <c r="I377" s="3">
        <v>20070418</v>
      </c>
      <c r="J377" s="1" t="str">
        <f t="shared" si="53"/>
        <v/>
      </c>
      <c r="L377" s="3" t="str">
        <f t="shared" si="54"/>
        <v/>
      </c>
      <c r="M377" s="3" t="str">
        <f t="shared" si="55"/>
        <v/>
      </c>
      <c r="N377" s="3" t="str">
        <f t="shared" si="56"/>
        <v/>
      </c>
      <c r="O377" s="3">
        <v>200901</v>
      </c>
      <c r="P377" s="3">
        <v>19881202</v>
      </c>
      <c r="R377" s="3">
        <v>20070418</v>
      </c>
      <c r="S377" s="2">
        <v>3</v>
      </c>
      <c r="T377" s="2">
        <v>3</v>
      </c>
      <c r="U377" s="1" t="s">
        <v>43</v>
      </c>
      <c r="V377" s="27" t="b">
        <f t="shared" si="57"/>
        <v>1</v>
      </c>
      <c r="W377" s="27" t="b">
        <f t="shared" si="58"/>
        <v>1</v>
      </c>
      <c r="X377" s="28" t="str">
        <f t="shared" si="59"/>
        <v>kuali.resultComponent.grade.letter kuali.resultComponent.grade.passFail</v>
      </c>
      <c r="Z377" s="3">
        <v>20070418</v>
      </c>
      <c r="AA377" s="1" t="s">
        <v>1160</v>
      </c>
      <c r="AB377" s="1" t="s">
        <v>1161</v>
      </c>
      <c r="AC377" s="3">
        <v>20050831</v>
      </c>
      <c r="AD377" s="1" t="s">
        <v>46</v>
      </c>
      <c r="AF377" s="1" t="s">
        <v>47</v>
      </c>
      <c r="AI377" s="1" t="s">
        <v>48</v>
      </c>
      <c r="AJ377" s="1" t="s">
        <v>48</v>
      </c>
      <c r="AN377" s="3">
        <v>1</v>
      </c>
      <c r="AP377" s="3">
        <v>0</v>
      </c>
      <c r="AQ377" s="3">
        <v>0</v>
      </c>
      <c r="AR377" s="3">
        <v>0</v>
      </c>
      <c r="AS377" s="3">
        <v>0</v>
      </c>
      <c r="AU377" s="3">
        <v>20000414</v>
      </c>
      <c r="AV377" s="3">
        <v>0</v>
      </c>
      <c r="AW377" s="1" t="s">
        <v>59</v>
      </c>
      <c r="BA377" s="1" t="s">
        <v>1152</v>
      </c>
      <c r="BB377" s="22" t="s">
        <v>1152</v>
      </c>
      <c r="BC377" s="17">
        <f>VLOOKUP(SUBSTITUTE(BB377," ",""),Organizations!$1:$1048576,2,0)</f>
        <v>56</v>
      </c>
      <c r="BE377" s="1" t="s">
        <v>59</v>
      </c>
      <c r="BG377" t="s">
        <v>1900</v>
      </c>
    </row>
    <row r="378" spans="1:59" ht="24">
      <c r="A378" s="1" t="s">
        <v>1162</v>
      </c>
      <c r="B378" s="1" t="s">
        <v>2268</v>
      </c>
      <c r="C378" s="1" t="s">
        <v>2272</v>
      </c>
      <c r="D378" s="1" t="s">
        <v>2034</v>
      </c>
      <c r="E378" s="3">
        <v>200708</v>
      </c>
      <c r="F378" s="3" t="str">
        <f t="shared" si="50"/>
        <v>FA</v>
      </c>
      <c r="G378" s="3" t="str">
        <f t="shared" si="51"/>
        <v>2007-2008</v>
      </c>
      <c r="H378" s="3" t="str">
        <f t="shared" si="52"/>
        <v>kuali.atp.FA2007-2008</v>
      </c>
      <c r="I378" s="3">
        <v>20070222</v>
      </c>
      <c r="J378" s="1" t="str">
        <f t="shared" si="53"/>
        <v/>
      </c>
      <c r="L378" s="3" t="str">
        <f t="shared" si="54"/>
        <v/>
      </c>
      <c r="M378" s="3" t="str">
        <f t="shared" si="55"/>
        <v/>
      </c>
      <c r="N378" s="3" t="str">
        <f t="shared" si="56"/>
        <v/>
      </c>
      <c r="O378" s="3">
        <v>200908</v>
      </c>
      <c r="P378" s="3">
        <v>19881202</v>
      </c>
      <c r="R378" s="3">
        <v>20070221</v>
      </c>
      <c r="S378" s="2">
        <v>3</v>
      </c>
      <c r="T378" s="2">
        <v>3</v>
      </c>
      <c r="U378" s="1" t="s">
        <v>43</v>
      </c>
      <c r="V378" s="27" t="b">
        <f t="shared" si="57"/>
        <v>1</v>
      </c>
      <c r="W378" s="27" t="b">
        <f t="shared" si="58"/>
        <v>1</v>
      </c>
      <c r="X378" s="28" t="str">
        <f t="shared" si="59"/>
        <v>kuali.resultComponent.grade.letter kuali.resultComponent.grade.passFail</v>
      </c>
      <c r="Z378" s="3">
        <v>20070222</v>
      </c>
      <c r="AA378" s="1" t="s">
        <v>1163</v>
      </c>
      <c r="AB378" s="1" t="s">
        <v>1164</v>
      </c>
      <c r="AD378" s="1" t="s">
        <v>46</v>
      </c>
      <c r="AF378" s="1" t="s">
        <v>47</v>
      </c>
      <c r="AI378" s="1" t="s">
        <v>48</v>
      </c>
      <c r="AJ378" s="1" t="s">
        <v>48</v>
      </c>
      <c r="AN378" s="3">
        <v>1</v>
      </c>
      <c r="AP378" s="3">
        <v>0</v>
      </c>
      <c r="AQ378" s="3">
        <v>0</v>
      </c>
      <c r="AR378" s="3">
        <v>0</v>
      </c>
      <c r="AS378" s="3">
        <v>0</v>
      </c>
      <c r="AU378" s="3">
        <v>20000414</v>
      </c>
      <c r="AV378" s="3">
        <v>0</v>
      </c>
      <c r="AW378" s="1" t="s">
        <v>49</v>
      </c>
      <c r="BA378" s="1" t="s">
        <v>1152</v>
      </c>
      <c r="BB378" s="22" t="s">
        <v>1152</v>
      </c>
      <c r="BC378" s="17">
        <f>VLOOKUP(SUBSTITUTE(BB378," ",""),Organizations!$1:$1048576,2,0)</f>
        <v>56</v>
      </c>
      <c r="BE378" s="1" t="s">
        <v>49</v>
      </c>
      <c r="BG378" t="s">
        <v>1901</v>
      </c>
    </row>
    <row r="379" spans="1:59" ht="24">
      <c r="A379" s="1" t="s">
        <v>1165</v>
      </c>
      <c r="B379" s="1" t="s">
        <v>2268</v>
      </c>
      <c r="C379" s="1" t="s">
        <v>2073</v>
      </c>
      <c r="D379" s="1" t="s">
        <v>2034</v>
      </c>
      <c r="E379" s="3">
        <v>200708</v>
      </c>
      <c r="F379" s="3" t="str">
        <f t="shared" si="50"/>
        <v>FA</v>
      </c>
      <c r="G379" s="3" t="str">
        <f t="shared" si="51"/>
        <v>2007-2008</v>
      </c>
      <c r="H379" s="3" t="str">
        <f t="shared" si="52"/>
        <v>kuali.atp.FA2007-2008</v>
      </c>
      <c r="I379" s="3">
        <v>20070222</v>
      </c>
      <c r="J379" s="1" t="str">
        <f t="shared" si="53"/>
        <v/>
      </c>
      <c r="L379" s="3" t="str">
        <f t="shared" si="54"/>
        <v/>
      </c>
      <c r="M379" s="3" t="str">
        <f t="shared" si="55"/>
        <v/>
      </c>
      <c r="N379" s="3" t="str">
        <f t="shared" si="56"/>
        <v/>
      </c>
      <c r="O379" s="3">
        <v>200908</v>
      </c>
      <c r="P379" s="3">
        <v>19881202</v>
      </c>
      <c r="R379" s="3">
        <v>20070221</v>
      </c>
      <c r="S379" s="2">
        <v>3</v>
      </c>
      <c r="T379" s="2">
        <v>3</v>
      </c>
      <c r="U379" s="1" t="s">
        <v>43</v>
      </c>
      <c r="V379" s="27" t="b">
        <f t="shared" si="57"/>
        <v>1</v>
      </c>
      <c r="W379" s="27" t="b">
        <f t="shared" si="58"/>
        <v>1</v>
      </c>
      <c r="X379" s="28" t="str">
        <f t="shared" si="59"/>
        <v>kuali.resultComponent.grade.letter kuali.resultComponent.grade.passFail</v>
      </c>
      <c r="Z379" s="3">
        <v>20070222</v>
      </c>
      <c r="AA379" s="1" t="s">
        <v>1166</v>
      </c>
      <c r="AB379" s="1" t="s">
        <v>1167</v>
      </c>
      <c r="AD379" s="1" t="s">
        <v>46</v>
      </c>
      <c r="AF379" s="1" t="s">
        <v>47</v>
      </c>
      <c r="AI379" s="1" t="s">
        <v>48</v>
      </c>
      <c r="AJ379" s="1" t="s">
        <v>48</v>
      </c>
      <c r="AN379" s="3">
        <v>1</v>
      </c>
      <c r="AP379" s="3">
        <v>0</v>
      </c>
      <c r="AQ379" s="3">
        <v>0</v>
      </c>
      <c r="AR379" s="3">
        <v>0</v>
      </c>
      <c r="AS379" s="3">
        <v>0</v>
      </c>
      <c r="AU379" s="3">
        <v>20001115</v>
      </c>
      <c r="AV379" s="3">
        <v>0</v>
      </c>
      <c r="AW379" s="1" t="s">
        <v>49</v>
      </c>
      <c r="AX379" s="3">
        <v>19951114</v>
      </c>
      <c r="AY379" s="1" t="s">
        <v>47</v>
      </c>
      <c r="AZ379" s="3">
        <v>19911111</v>
      </c>
      <c r="BA379" s="1" t="s">
        <v>1152</v>
      </c>
      <c r="BB379" s="22" t="s">
        <v>1152</v>
      </c>
      <c r="BC379" s="17">
        <f>VLOOKUP(SUBSTITUTE(BB379," ",""),Organizations!$1:$1048576,2,0)</f>
        <v>56</v>
      </c>
      <c r="BE379" s="1" t="s">
        <v>49</v>
      </c>
      <c r="BF379" s="1" t="s">
        <v>47</v>
      </c>
      <c r="BG379" t="s">
        <v>1902</v>
      </c>
    </row>
    <row r="380" spans="1:59" ht="24">
      <c r="A380" s="1" t="s">
        <v>1168</v>
      </c>
      <c r="B380" s="1" t="s">
        <v>2268</v>
      </c>
      <c r="C380" s="1" t="s">
        <v>2074</v>
      </c>
      <c r="D380" s="1" t="s">
        <v>2034</v>
      </c>
      <c r="E380" s="3">
        <v>200708</v>
      </c>
      <c r="F380" s="3" t="str">
        <f t="shared" si="50"/>
        <v>FA</v>
      </c>
      <c r="G380" s="3" t="str">
        <f t="shared" si="51"/>
        <v>2007-2008</v>
      </c>
      <c r="H380" s="3" t="str">
        <f t="shared" si="52"/>
        <v>kuali.atp.FA2007-2008</v>
      </c>
      <c r="I380" s="3">
        <v>20070222</v>
      </c>
      <c r="J380" s="1" t="str">
        <f t="shared" si="53"/>
        <v/>
      </c>
      <c r="L380" s="3" t="str">
        <f t="shared" si="54"/>
        <v/>
      </c>
      <c r="M380" s="3" t="str">
        <f t="shared" si="55"/>
        <v/>
      </c>
      <c r="N380" s="3" t="str">
        <f t="shared" si="56"/>
        <v/>
      </c>
      <c r="O380" s="3">
        <v>200908</v>
      </c>
      <c r="P380" s="3">
        <v>19881202</v>
      </c>
      <c r="R380" s="3">
        <v>20070221</v>
      </c>
      <c r="S380" s="2">
        <v>3</v>
      </c>
      <c r="T380" s="2">
        <v>3</v>
      </c>
      <c r="U380" s="1" t="s">
        <v>43</v>
      </c>
      <c r="V380" s="27" t="b">
        <f t="shared" si="57"/>
        <v>1</v>
      </c>
      <c r="W380" s="27" t="b">
        <f t="shared" si="58"/>
        <v>1</v>
      </c>
      <c r="X380" s="28" t="str">
        <f t="shared" si="59"/>
        <v>kuali.resultComponent.grade.letter kuali.resultComponent.grade.passFail</v>
      </c>
      <c r="Z380" s="3">
        <v>20070222</v>
      </c>
      <c r="AA380" s="1" t="s">
        <v>1169</v>
      </c>
      <c r="AB380" s="1" t="s">
        <v>69</v>
      </c>
      <c r="AC380" s="3">
        <v>19950110</v>
      </c>
      <c r="AD380" s="1" t="s">
        <v>46</v>
      </c>
      <c r="AF380" s="1" t="s">
        <v>47</v>
      </c>
      <c r="AI380" s="1" t="s">
        <v>48</v>
      </c>
      <c r="AJ380" s="1" t="s">
        <v>48</v>
      </c>
      <c r="AN380" s="3">
        <v>1</v>
      </c>
      <c r="AP380" s="3">
        <v>0</v>
      </c>
      <c r="AQ380" s="3">
        <v>0</v>
      </c>
      <c r="AR380" s="3">
        <v>0</v>
      </c>
      <c r="AS380" s="3">
        <v>0</v>
      </c>
      <c r="AU380" s="3">
        <v>20000414</v>
      </c>
      <c r="AV380" s="3">
        <v>0</v>
      </c>
      <c r="AW380" s="1" t="s">
        <v>49</v>
      </c>
      <c r="AX380" s="3">
        <v>19931220</v>
      </c>
      <c r="AY380" s="1" t="s">
        <v>47</v>
      </c>
      <c r="AZ380" s="3">
        <v>19931220</v>
      </c>
      <c r="BA380" s="1" t="s">
        <v>1152</v>
      </c>
      <c r="BB380" s="22" t="s">
        <v>1152</v>
      </c>
      <c r="BC380" s="17">
        <f>VLOOKUP(SUBSTITUTE(BB380," ",""),Organizations!$1:$1048576,2,0)</f>
        <v>56</v>
      </c>
      <c r="BE380" s="1" t="s">
        <v>49</v>
      </c>
      <c r="BF380" s="1" t="s">
        <v>47</v>
      </c>
      <c r="BG380" t="s">
        <v>1903</v>
      </c>
    </row>
    <row r="381" spans="1:59" ht="24">
      <c r="A381" s="1" t="s">
        <v>1170</v>
      </c>
      <c r="B381" s="1" t="s">
        <v>2268</v>
      </c>
      <c r="C381" s="1" t="s">
        <v>2273</v>
      </c>
      <c r="D381" s="1" t="s">
        <v>2034</v>
      </c>
      <c r="E381" s="3">
        <v>200708</v>
      </c>
      <c r="F381" s="3" t="str">
        <f t="shared" si="50"/>
        <v>FA</v>
      </c>
      <c r="G381" s="3" t="str">
        <f t="shared" si="51"/>
        <v>2007-2008</v>
      </c>
      <c r="H381" s="3" t="str">
        <f t="shared" si="52"/>
        <v>kuali.atp.FA2007-2008</v>
      </c>
      <c r="I381" s="3">
        <v>20070222</v>
      </c>
      <c r="J381" s="1" t="str">
        <f t="shared" si="53"/>
        <v/>
      </c>
      <c r="L381" s="3" t="str">
        <f t="shared" si="54"/>
        <v/>
      </c>
      <c r="M381" s="3" t="str">
        <f t="shared" si="55"/>
        <v/>
      </c>
      <c r="N381" s="3" t="str">
        <f t="shared" si="56"/>
        <v/>
      </c>
      <c r="O381" s="3">
        <v>200908</v>
      </c>
      <c r="P381" s="3">
        <v>19770101</v>
      </c>
      <c r="R381" s="3">
        <v>20070221</v>
      </c>
      <c r="S381" s="2">
        <v>3</v>
      </c>
      <c r="T381" s="2">
        <v>3</v>
      </c>
      <c r="U381" s="1" t="s">
        <v>43</v>
      </c>
      <c r="V381" s="27" t="b">
        <f t="shared" si="57"/>
        <v>1</v>
      </c>
      <c r="W381" s="27" t="b">
        <f t="shared" si="58"/>
        <v>1</v>
      </c>
      <c r="X381" s="28" t="str">
        <f t="shared" si="59"/>
        <v>kuali.resultComponent.grade.letter kuali.resultComponent.grade.passFail</v>
      </c>
      <c r="Z381" s="3">
        <v>20070222</v>
      </c>
      <c r="AA381" s="1" t="s">
        <v>1171</v>
      </c>
      <c r="AB381" s="1" t="s">
        <v>1172</v>
      </c>
      <c r="AD381" s="1" t="s">
        <v>46</v>
      </c>
      <c r="AF381" s="1" t="s">
        <v>47</v>
      </c>
      <c r="AI381" s="1" t="s">
        <v>48</v>
      </c>
      <c r="AJ381" s="1" t="s">
        <v>48</v>
      </c>
      <c r="AN381" s="3">
        <v>1</v>
      </c>
      <c r="AO381" s="3">
        <v>0</v>
      </c>
      <c r="AP381" s="3">
        <v>0</v>
      </c>
      <c r="AQ381" s="3">
        <v>0</v>
      </c>
      <c r="AR381" s="3">
        <v>0</v>
      </c>
      <c r="AS381" s="3">
        <v>0</v>
      </c>
      <c r="AU381" s="3">
        <v>20010917</v>
      </c>
      <c r="AV381" s="3">
        <v>0</v>
      </c>
      <c r="AW381" s="1" t="s">
        <v>49</v>
      </c>
      <c r="BA381" s="1" t="s">
        <v>1152</v>
      </c>
      <c r="BB381" s="22" t="s">
        <v>1152</v>
      </c>
      <c r="BC381" s="17">
        <f>VLOOKUP(SUBSTITUTE(BB381," ",""),Organizations!$1:$1048576,2,0)</f>
        <v>56</v>
      </c>
      <c r="BE381" s="1" t="s">
        <v>49</v>
      </c>
      <c r="BG381" t="s">
        <v>1904</v>
      </c>
    </row>
    <row r="382" spans="1:59" ht="24">
      <c r="A382" s="1" t="s">
        <v>1173</v>
      </c>
      <c r="B382" s="1" t="s">
        <v>2268</v>
      </c>
      <c r="C382" s="1" t="s">
        <v>2274</v>
      </c>
      <c r="D382" s="1" t="s">
        <v>2034</v>
      </c>
      <c r="E382" s="3">
        <v>200708</v>
      </c>
      <c r="F382" s="3" t="str">
        <f t="shared" si="50"/>
        <v>FA</v>
      </c>
      <c r="G382" s="3" t="str">
        <f t="shared" si="51"/>
        <v>2007-2008</v>
      </c>
      <c r="H382" s="3" t="str">
        <f t="shared" si="52"/>
        <v>kuali.atp.FA2007-2008</v>
      </c>
      <c r="I382" s="3">
        <v>20070222</v>
      </c>
      <c r="J382" s="1" t="str">
        <f t="shared" si="53"/>
        <v/>
      </c>
      <c r="L382" s="3" t="str">
        <f t="shared" si="54"/>
        <v/>
      </c>
      <c r="M382" s="3" t="str">
        <f t="shared" si="55"/>
        <v/>
      </c>
      <c r="N382" s="3" t="str">
        <f t="shared" si="56"/>
        <v/>
      </c>
      <c r="O382" s="3">
        <v>200908</v>
      </c>
      <c r="P382" s="3">
        <v>19770101</v>
      </c>
      <c r="R382" s="3">
        <v>20070221</v>
      </c>
      <c r="S382" s="2">
        <v>3</v>
      </c>
      <c r="T382" s="2">
        <v>3</v>
      </c>
      <c r="U382" s="1" t="s">
        <v>43</v>
      </c>
      <c r="V382" s="27" t="b">
        <f t="shared" si="57"/>
        <v>1</v>
      </c>
      <c r="W382" s="27" t="b">
        <f t="shared" si="58"/>
        <v>1</v>
      </c>
      <c r="X382" s="28" t="str">
        <f t="shared" si="59"/>
        <v>kuali.resultComponent.grade.letter kuali.resultComponent.grade.passFail</v>
      </c>
      <c r="Z382" s="3">
        <v>20070222</v>
      </c>
      <c r="AA382" s="1" t="s">
        <v>1174</v>
      </c>
      <c r="AB382" s="1" t="s">
        <v>1175</v>
      </c>
      <c r="AD382" s="1" t="s">
        <v>46</v>
      </c>
      <c r="AF382" s="1" t="s">
        <v>47</v>
      </c>
      <c r="AI382" s="1" t="s">
        <v>48</v>
      </c>
      <c r="AJ382" s="1" t="s">
        <v>48</v>
      </c>
      <c r="AN382" s="3">
        <v>1</v>
      </c>
      <c r="AO382" s="3">
        <v>0</v>
      </c>
      <c r="AP382" s="3">
        <v>0</v>
      </c>
      <c r="AQ382" s="3">
        <v>0</v>
      </c>
      <c r="AR382" s="3">
        <v>0</v>
      </c>
      <c r="AS382" s="3">
        <v>0</v>
      </c>
      <c r="AU382" s="3">
        <v>19890227</v>
      </c>
      <c r="AV382" s="3">
        <v>0</v>
      </c>
      <c r="AW382" s="1" t="s">
        <v>49</v>
      </c>
      <c r="BA382" s="1" t="s">
        <v>1152</v>
      </c>
      <c r="BB382" s="22" t="s">
        <v>1152</v>
      </c>
      <c r="BC382" s="17">
        <f>VLOOKUP(SUBSTITUTE(BB382," ",""),Organizations!$1:$1048576,2,0)</f>
        <v>56</v>
      </c>
      <c r="BE382" s="1" t="s">
        <v>49</v>
      </c>
      <c r="BG382" t="s">
        <v>1905</v>
      </c>
    </row>
    <row r="383" spans="1:59" ht="24">
      <c r="A383" s="1" t="s">
        <v>1176</v>
      </c>
      <c r="B383" s="1" t="s">
        <v>2268</v>
      </c>
      <c r="C383" s="1" t="s">
        <v>2275</v>
      </c>
      <c r="D383" s="1" t="s">
        <v>2034</v>
      </c>
      <c r="E383" s="3">
        <v>200708</v>
      </c>
      <c r="F383" s="3" t="str">
        <f t="shared" si="50"/>
        <v>FA</v>
      </c>
      <c r="G383" s="3" t="str">
        <f t="shared" si="51"/>
        <v>2007-2008</v>
      </c>
      <c r="H383" s="3" t="str">
        <f t="shared" si="52"/>
        <v>kuali.atp.FA2007-2008</v>
      </c>
      <c r="I383" s="3">
        <v>20100526</v>
      </c>
      <c r="J383" s="1" t="str">
        <f t="shared" si="53"/>
        <v/>
      </c>
      <c r="K383" s="3">
        <v>201005</v>
      </c>
      <c r="L383" s="3" t="str">
        <f t="shared" si="54"/>
        <v>SU</v>
      </c>
      <c r="M383" s="3" t="str">
        <f t="shared" si="55"/>
        <v>2009-2010</v>
      </c>
      <c r="N383" s="3" t="str">
        <f t="shared" si="56"/>
        <v>kuali.atp.SU2009-2010</v>
      </c>
      <c r="O383" s="3">
        <v>200901</v>
      </c>
      <c r="P383" s="3">
        <v>19881202</v>
      </c>
      <c r="Q383" s="3">
        <v>20100415</v>
      </c>
      <c r="R383" s="3">
        <v>20100415</v>
      </c>
      <c r="S383" s="2">
        <v>3</v>
      </c>
      <c r="T383" s="2">
        <v>3</v>
      </c>
      <c r="U383" s="1" t="s">
        <v>43</v>
      </c>
      <c r="V383" s="27" t="b">
        <f t="shared" si="57"/>
        <v>1</v>
      </c>
      <c r="W383" s="27" t="b">
        <f t="shared" si="58"/>
        <v>1</v>
      </c>
      <c r="X383" s="28" t="str">
        <f t="shared" si="59"/>
        <v>kuali.resultComponent.grade.letter kuali.resultComponent.grade.passFail</v>
      </c>
      <c r="Z383" s="3">
        <v>20070418</v>
      </c>
      <c r="AA383" s="1" t="s">
        <v>1177</v>
      </c>
      <c r="AB383" s="1" t="s">
        <v>1178</v>
      </c>
      <c r="AD383" s="1" t="s">
        <v>70</v>
      </c>
      <c r="AF383" s="1" t="s">
        <v>70</v>
      </c>
      <c r="AI383" s="1" t="s">
        <v>48</v>
      </c>
      <c r="AJ383" s="1" t="s">
        <v>48</v>
      </c>
      <c r="AN383" s="3">
        <v>1</v>
      </c>
      <c r="AP383" s="3">
        <v>0</v>
      </c>
      <c r="AQ383" s="3">
        <v>0</v>
      </c>
      <c r="AR383" s="3">
        <v>0</v>
      </c>
      <c r="AS383" s="3">
        <v>0</v>
      </c>
      <c r="AU383" s="3">
        <v>19911104</v>
      </c>
      <c r="AV383" s="3">
        <v>0</v>
      </c>
      <c r="AW383" s="1" t="s">
        <v>49</v>
      </c>
      <c r="BA383" s="1" t="s">
        <v>1152</v>
      </c>
      <c r="BB383" s="22" t="s">
        <v>1152</v>
      </c>
      <c r="BC383" s="17">
        <f>VLOOKUP(SUBSTITUTE(BB383," ",""),Organizations!$1:$1048576,2,0)</f>
        <v>56</v>
      </c>
      <c r="BE383" s="1" t="s">
        <v>49</v>
      </c>
      <c r="BG383" t="s">
        <v>1906</v>
      </c>
    </row>
    <row r="384" spans="1:59" ht="24">
      <c r="A384" s="1" t="s">
        <v>1179</v>
      </c>
      <c r="B384" s="1" t="s">
        <v>2268</v>
      </c>
      <c r="C384" s="1" t="s">
        <v>2276</v>
      </c>
      <c r="D384" s="1" t="s">
        <v>2034</v>
      </c>
      <c r="E384" s="3">
        <v>200708</v>
      </c>
      <c r="F384" s="3" t="str">
        <f t="shared" si="50"/>
        <v>FA</v>
      </c>
      <c r="G384" s="3" t="str">
        <f t="shared" si="51"/>
        <v>2007-2008</v>
      </c>
      <c r="H384" s="3" t="str">
        <f t="shared" si="52"/>
        <v>kuali.atp.FA2007-2008</v>
      </c>
      <c r="I384" s="3">
        <v>20070222</v>
      </c>
      <c r="J384" s="1" t="str">
        <f t="shared" si="53"/>
        <v/>
      </c>
      <c r="L384" s="3" t="str">
        <f t="shared" si="54"/>
        <v/>
      </c>
      <c r="M384" s="3" t="str">
        <f t="shared" si="55"/>
        <v/>
      </c>
      <c r="N384" s="3" t="str">
        <f t="shared" si="56"/>
        <v/>
      </c>
      <c r="O384" s="3">
        <v>200908</v>
      </c>
      <c r="P384" s="3">
        <v>19881202</v>
      </c>
      <c r="R384" s="3">
        <v>20070221</v>
      </c>
      <c r="S384" s="2">
        <v>3</v>
      </c>
      <c r="T384" s="2">
        <v>3</v>
      </c>
      <c r="U384" s="1" t="s">
        <v>43</v>
      </c>
      <c r="V384" s="27" t="b">
        <f t="shared" si="57"/>
        <v>1</v>
      </c>
      <c r="W384" s="27" t="b">
        <f t="shared" si="58"/>
        <v>1</v>
      </c>
      <c r="X384" s="28" t="str">
        <f t="shared" si="59"/>
        <v>kuali.resultComponent.grade.letter kuali.resultComponent.grade.passFail</v>
      </c>
      <c r="Z384" s="3">
        <v>20070222</v>
      </c>
      <c r="AA384" s="1" t="s">
        <v>1180</v>
      </c>
      <c r="AB384" s="1" t="s">
        <v>1181</v>
      </c>
      <c r="AD384" s="1" t="s">
        <v>46</v>
      </c>
      <c r="AF384" s="1" t="s">
        <v>47</v>
      </c>
      <c r="AI384" s="1" t="s">
        <v>48</v>
      </c>
      <c r="AJ384" s="1" t="s">
        <v>48</v>
      </c>
      <c r="AN384" s="3">
        <v>1</v>
      </c>
      <c r="AP384" s="3">
        <v>0</v>
      </c>
      <c r="AQ384" s="3">
        <v>0</v>
      </c>
      <c r="AR384" s="3">
        <v>0</v>
      </c>
      <c r="AS384" s="3">
        <v>0</v>
      </c>
      <c r="AU384" s="3">
        <v>20000414</v>
      </c>
      <c r="AV384" s="3">
        <v>0</v>
      </c>
      <c r="AW384" s="1" t="s">
        <v>49</v>
      </c>
      <c r="BA384" s="1" t="s">
        <v>1152</v>
      </c>
      <c r="BB384" s="22" t="s">
        <v>1152</v>
      </c>
      <c r="BC384" s="17">
        <f>VLOOKUP(SUBSTITUTE(BB384," ",""),Organizations!$1:$1048576,2,0)</f>
        <v>56</v>
      </c>
      <c r="BE384" s="1" t="s">
        <v>49</v>
      </c>
      <c r="BG384" t="s">
        <v>1907</v>
      </c>
    </row>
    <row r="385" spans="1:59" ht="24">
      <c r="A385" s="1" t="s">
        <v>1182</v>
      </c>
      <c r="B385" s="1" t="s">
        <v>2268</v>
      </c>
      <c r="C385" s="1" t="s">
        <v>2191</v>
      </c>
      <c r="D385" s="1" t="s">
        <v>2034</v>
      </c>
      <c r="E385" s="3">
        <v>200708</v>
      </c>
      <c r="F385" s="3" t="str">
        <f t="shared" si="50"/>
        <v>FA</v>
      </c>
      <c r="G385" s="3" t="str">
        <f t="shared" si="51"/>
        <v>2007-2008</v>
      </c>
      <c r="H385" s="3" t="str">
        <f t="shared" si="52"/>
        <v>kuali.atp.FA2007-2008</v>
      </c>
      <c r="I385" s="3">
        <v>20070222</v>
      </c>
      <c r="J385" s="1" t="str">
        <f t="shared" si="53"/>
        <v/>
      </c>
      <c r="L385" s="3" t="str">
        <f t="shared" si="54"/>
        <v/>
      </c>
      <c r="M385" s="3" t="str">
        <f t="shared" si="55"/>
        <v/>
      </c>
      <c r="N385" s="3" t="str">
        <f t="shared" si="56"/>
        <v/>
      </c>
      <c r="O385" s="3">
        <v>200908</v>
      </c>
      <c r="P385" s="3">
        <v>19790101</v>
      </c>
      <c r="R385" s="3">
        <v>20070221</v>
      </c>
      <c r="S385" s="2">
        <v>3</v>
      </c>
      <c r="T385" s="2">
        <v>3</v>
      </c>
      <c r="U385" s="1" t="s">
        <v>43</v>
      </c>
      <c r="V385" s="27" t="b">
        <f t="shared" si="57"/>
        <v>1</v>
      </c>
      <c r="W385" s="27" t="b">
        <f t="shared" si="58"/>
        <v>1</v>
      </c>
      <c r="X385" s="28" t="str">
        <f t="shared" si="59"/>
        <v>kuali.resultComponent.grade.letter kuali.resultComponent.grade.passFail</v>
      </c>
      <c r="Z385" s="3">
        <v>20070222</v>
      </c>
      <c r="AA385" s="1" t="s">
        <v>1183</v>
      </c>
      <c r="AB385" s="1" t="s">
        <v>1184</v>
      </c>
      <c r="AD385" s="1" t="s">
        <v>46</v>
      </c>
      <c r="AF385" s="1" t="s">
        <v>47</v>
      </c>
      <c r="AI385" s="1" t="s">
        <v>48</v>
      </c>
      <c r="AJ385" s="1" t="s">
        <v>48</v>
      </c>
      <c r="AN385" s="3">
        <v>1</v>
      </c>
      <c r="AO385" s="3">
        <v>0</v>
      </c>
      <c r="AP385" s="3">
        <v>0</v>
      </c>
      <c r="AQ385" s="3">
        <v>0</v>
      </c>
      <c r="AR385" s="3">
        <v>0</v>
      </c>
      <c r="AS385" s="3">
        <v>0</v>
      </c>
      <c r="AU385" s="3">
        <v>20050330</v>
      </c>
      <c r="AV385" s="3">
        <v>0</v>
      </c>
      <c r="AW385" s="1" t="s">
        <v>49</v>
      </c>
      <c r="AY385" s="1" t="s">
        <v>47</v>
      </c>
      <c r="BA385" s="1" t="s">
        <v>1152</v>
      </c>
      <c r="BB385" s="22" t="s">
        <v>1152</v>
      </c>
      <c r="BC385" s="17">
        <f>VLOOKUP(SUBSTITUTE(BB385," ",""),Organizations!$1:$1048576,2,0)</f>
        <v>56</v>
      </c>
      <c r="BE385" s="1" t="s">
        <v>49</v>
      </c>
      <c r="BF385" s="1" t="s">
        <v>47</v>
      </c>
      <c r="BG385" t="s">
        <v>1908</v>
      </c>
    </row>
    <row r="386" spans="1:59" ht="24">
      <c r="A386" s="1" t="s">
        <v>1185</v>
      </c>
      <c r="B386" s="1" t="s">
        <v>2268</v>
      </c>
      <c r="C386" s="1" t="s">
        <v>2192</v>
      </c>
      <c r="D386" s="1" t="s">
        <v>2034</v>
      </c>
      <c r="E386" s="3">
        <v>200708</v>
      </c>
      <c r="F386" s="3" t="str">
        <f t="shared" ref="F386:F449" si="60">IF(RIGHT(E386,2)="01","SP",IF(RIGHT(E386,2)="05","SU",IF(RIGHT(E386,2)="08","FA",IF(RIGHT(E386,2)="12","WI","ERROR"))))</f>
        <v>FA</v>
      </c>
      <c r="G386" s="3" t="str">
        <f t="shared" ref="G386:G449" si="61">IF(E386&lt;199000,"1990-1991",IF(OR(RIGHT(E386,2)="01",RIGHT(E386,2)="05"),LEFT(E386,4)-1&amp;"-"&amp;LEFT(E386,4),LEFT(E386,4)&amp;"-"&amp;LEFT(E386,4)+1))</f>
        <v>2007-2008</v>
      </c>
      <c r="H386" s="3" t="str">
        <f t="shared" ref="H386:H449" si="62">"kuali.atp."&amp;F386&amp;G386</f>
        <v>kuali.atp.FA2007-2008</v>
      </c>
      <c r="I386" s="3">
        <v>20070418</v>
      </c>
      <c r="J386" s="1" t="str">
        <f t="shared" ref="J386:J449" si="63">IF(ISBLANK(K386),"",IF(E386&gt;K386,"BAD",""))</f>
        <v/>
      </c>
      <c r="L386" s="3" t="str">
        <f t="shared" ref="L386:L449" si="64">IF(ISBLANK(K386),"",IF(RIGHT(K386,2)="01","SP",IF(RIGHT(K386,2)="05","SU",IF(RIGHT(K386,2)="08","FA",IF(RIGHT(K386,2)="12","WI","ERROR")))))</f>
        <v/>
      </c>
      <c r="M386" s="3" t="str">
        <f t="shared" ref="M386:M449" si="65">IF(ISBLANK(K386),"",IF(K386&lt;199000,"1990-1991",IF(OR(RIGHT(K386,2)="01",RIGHT(K386,2)="05"),LEFT(K386,4)-1&amp;"-"&amp;LEFT(K386,4),LEFT(K386,4)&amp;"-"&amp;LEFT(K386,4)+1)))</f>
        <v/>
      </c>
      <c r="N386" s="3" t="str">
        <f t="shared" ref="N386:N449" si="66">IF(ISBLANK(K386),"","kuali.atp."&amp;L386&amp;M386)</f>
        <v/>
      </c>
      <c r="O386" s="3">
        <v>200901</v>
      </c>
      <c r="P386" s="3">
        <v>19790101</v>
      </c>
      <c r="R386" s="3">
        <v>20070418</v>
      </c>
      <c r="S386" s="2">
        <v>3</v>
      </c>
      <c r="T386" s="2">
        <v>3</v>
      </c>
      <c r="U386" s="1" t="s">
        <v>43</v>
      </c>
      <c r="V386" s="27" t="b">
        <f t="shared" si="57"/>
        <v>1</v>
      </c>
      <c r="W386" s="27" t="b">
        <f t="shared" si="58"/>
        <v>1</v>
      </c>
      <c r="X386" s="28" t="str">
        <f t="shared" si="59"/>
        <v>kuali.resultComponent.grade.letter kuali.resultComponent.grade.passFail</v>
      </c>
      <c r="Z386" s="3">
        <v>20070418</v>
      </c>
      <c r="AA386" s="1" t="s">
        <v>1186</v>
      </c>
      <c r="AB386" s="1" t="s">
        <v>1187</v>
      </c>
      <c r="AD386" s="1" t="s">
        <v>46</v>
      </c>
      <c r="AF386" s="1" t="s">
        <v>47</v>
      </c>
      <c r="AI386" s="1" t="s">
        <v>48</v>
      </c>
      <c r="AJ386" s="1" t="s">
        <v>48</v>
      </c>
      <c r="AN386" s="3">
        <v>1</v>
      </c>
      <c r="AO386" s="3">
        <v>0</v>
      </c>
      <c r="AP386" s="3">
        <v>0</v>
      </c>
      <c r="AQ386" s="3">
        <v>0</v>
      </c>
      <c r="AR386" s="3">
        <v>0</v>
      </c>
      <c r="AS386" s="3">
        <v>0</v>
      </c>
      <c r="AU386" s="3">
        <v>20050330</v>
      </c>
      <c r="AV386" s="3">
        <v>0</v>
      </c>
      <c r="AW386" s="1" t="s">
        <v>49</v>
      </c>
      <c r="AY386" s="1" t="s">
        <v>47</v>
      </c>
      <c r="BA386" s="1" t="s">
        <v>1152</v>
      </c>
      <c r="BB386" s="22" t="s">
        <v>1152</v>
      </c>
      <c r="BC386" s="17">
        <f>VLOOKUP(SUBSTITUTE(BB386," ",""),Organizations!$1:$1048576,2,0)</f>
        <v>56</v>
      </c>
      <c r="BE386" s="1" t="s">
        <v>49</v>
      </c>
      <c r="BF386" s="1" t="s">
        <v>47</v>
      </c>
      <c r="BG386" t="s">
        <v>1909</v>
      </c>
    </row>
    <row r="387" spans="1:59" ht="24">
      <c r="A387" s="1" t="s">
        <v>1188</v>
      </c>
      <c r="B387" s="1" t="s">
        <v>2268</v>
      </c>
      <c r="C387" s="1" t="s">
        <v>2193</v>
      </c>
      <c r="D387" s="1" t="s">
        <v>2034</v>
      </c>
      <c r="E387" s="3">
        <v>199501</v>
      </c>
      <c r="F387" s="3" t="str">
        <f t="shared" si="60"/>
        <v>SP</v>
      </c>
      <c r="G387" s="3" t="str">
        <f t="shared" si="61"/>
        <v>1994-1995</v>
      </c>
      <c r="H387" s="3" t="str">
        <f t="shared" si="62"/>
        <v>kuali.atp.SP1994-1995</v>
      </c>
      <c r="I387" s="3">
        <v>20040721</v>
      </c>
      <c r="J387" s="1" t="str">
        <f t="shared" si="63"/>
        <v/>
      </c>
      <c r="L387" s="3" t="str">
        <f t="shared" si="64"/>
        <v/>
      </c>
      <c r="M387" s="3" t="str">
        <f t="shared" si="65"/>
        <v/>
      </c>
      <c r="N387" s="3" t="str">
        <f t="shared" si="66"/>
        <v/>
      </c>
      <c r="O387" s="3">
        <v>200908</v>
      </c>
      <c r="P387" s="3">
        <v>19830501</v>
      </c>
      <c r="R387" s="3">
        <v>19940311</v>
      </c>
      <c r="S387" s="2">
        <v>3</v>
      </c>
      <c r="T387" s="2">
        <v>3</v>
      </c>
      <c r="U387" s="1" t="s">
        <v>43</v>
      </c>
      <c r="V387" s="27" t="b">
        <f t="shared" ref="V387:V450" si="67">IF(ISERROR(FIND("A",U387)),"",TRUE)</f>
        <v>1</v>
      </c>
      <c r="W387" s="27" t="b">
        <f t="shared" ref="W387:W450" si="68">IF(ISERROR(FIND("P",U387)),"",TRUE)</f>
        <v>1</v>
      </c>
      <c r="X387" s="28" t="str">
        <f t="shared" ref="X387:X450" si="69">IF(OR(U387="R",U387="RA"),"kuali.resultComponent.grade.letter",IF(OR(U387="RP",U387="RPA"),"kuali.resultComponent.grade.letter kuali.resultComponent.grade.passFail",IF(U387="S","kuali.resultComponent.grade.satisfactory","")))</f>
        <v>kuali.resultComponent.grade.letter kuali.resultComponent.grade.passFail</v>
      </c>
      <c r="AA387" s="1" t="s">
        <v>1189</v>
      </c>
      <c r="AB387" s="1" t="s">
        <v>1190</v>
      </c>
      <c r="AC387" s="3">
        <v>20040721</v>
      </c>
      <c r="AD387" s="1" t="s">
        <v>46</v>
      </c>
      <c r="AF387" s="1" t="s">
        <v>47</v>
      </c>
      <c r="AI387" s="1" t="s">
        <v>48</v>
      </c>
      <c r="AJ387" s="1" t="s">
        <v>48</v>
      </c>
      <c r="AN387" s="3">
        <v>1</v>
      </c>
      <c r="AO387" s="3">
        <v>0</v>
      </c>
      <c r="AP387" s="3">
        <v>0</v>
      </c>
      <c r="AQ387" s="3">
        <v>0</v>
      </c>
      <c r="AR387" s="3">
        <v>0</v>
      </c>
      <c r="AS387" s="3">
        <v>0</v>
      </c>
      <c r="AU387" s="3">
        <v>20050330</v>
      </c>
      <c r="AV387" s="3">
        <v>0</v>
      </c>
      <c r="AW387" s="1" t="s">
        <v>49</v>
      </c>
      <c r="AY387" s="1" t="s">
        <v>47</v>
      </c>
      <c r="BA387" s="1" t="s">
        <v>1152</v>
      </c>
      <c r="BB387" s="22" t="s">
        <v>1152</v>
      </c>
      <c r="BC387" s="17">
        <f>VLOOKUP(SUBSTITUTE(BB387," ",""),Organizations!$1:$1048576,2,0)</f>
        <v>56</v>
      </c>
      <c r="BE387" s="1" t="s">
        <v>49</v>
      </c>
      <c r="BF387" s="1" t="s">
        <v>47</v>
      </c>
      <c r="BG387" t="s">
        <v>1910</v>
      </c>
    </row>
    <row r="388" spans="1:59" ht="24">
      <c r="A388" s="1" t="s">
        <v>1191</v>
      </c>
      <c r="B388" s="1" t="s">
        <v>2268</v>
      </c>
      <c r="C388" s="1" t="s">
        <v>2277</v>
      </c>
      <c r="D388" s="1" t="s">
        <v>2034</v>
      </c>
      <c r="E388" s="3">
        <v>200401</v>
      </c>
      <c r="F388" s="3" t="str">
        <f t="shared" si="60"/>
        <v>SP</v>
      </c>
      <c r="G388" s="3" t="str">
        <f t="shared" si="61"/>
        <v>2003-2004</v>
      </c>
      <c r="H388" s="3" t="str">
        <f t="shared" si="62"/>
        <v>kuali.atp.SP2003-2004</v>
      </c>
      <c r="I388" s="3">
        <v>20040203</v>
      </c>
      <c r="J388" s="1" t="str">
        <f t="shared" si="63"/>
        <v/>
      </c>
      <c r="L388" s="3" t="str">
        <f t="shared" si="64"/>
        <v/>
      </c>
      <c r="M388" s="3" t="str">
        <f t="shared" si="65"/>
        <v/>
      </c>
      <c r="N388" s="3" t="str">
        <f t="shared" si="66"/>
        <v/>
      </c>
      <c r="O388" s="3">
        <v>200901</v>
      </c>
      <c r="P388" s="3">
        <v>20031121</v>
      </c>
      <c r="S388" s="2">
        <v>3</v>
      </c>
      <c r="T388" s="2">
        <v>3</v>
      </c>
      <c r="U388" s="1" t="s">
        <v>43</v>
      </c>
      <c r="V388" s="27" t="b">
        <f t="shared" si="67"/>
        <v>1</v>
      </c>
      <c r="W388" s="27" t="b">
        <f t="shared" si="68"/>
        <v>1</v>
      </c>
      <c r="X388" s="28" t="str">
        <f t="shared" si="69"/>
        <v>kuali.resultComponent.grade.letter kuali.resultComponent.grade.passFail</v>
      </c>
      <c r="Z388" s="3">
        <v>20031121</v>
      </c>
      <c r="AA388" s="1" t="s">
        <v>1192</v>
      </c>
      <c r="AB388" s="1" t="s">
        <v>1193</v>
      </c>
      <c r="AC388" s="3">
        <v>20031121</v>
      </c>
      <c r="AD388" s="1" t="s">
        <v>46</v>
      </c>
      <c r="AF388" s="1" t="s">
        <v>47</v>
      </c>
      <c r="AI388" s="1" t="s">
        <v>48</v>
      </c>
      <c r="AJ388" s="1" t="s">
        <v>48</v>
      </c>
      <c r="AN388" s="3">
        <v>1</v>
      </c>
      <c r="AP388" s="3">
        <v>0</v>
      </c>
      <c r="AQ388" s="3">
        <v>0</v>
      </c>
      <c r="AR388" s="3">
        <v>0</v>
      </c>
      <c r="AS388" s="3">
        <v>0</v>
      </c>
      <c r="AU388" s="3">
        <v>20050330</v>
      </c>
      <c r="AV388" s="3">
        <v>0</v>
      </c>
      <c r="AW388" s="1" t="s">
        <v>49</v>
      </c>
      <c r="AX388" s="3">
        <v>20040203</v>
      </c>
      <c r="AY388" s="1" t="s">
        <v>47</v>
      </c>
      <c r="AZ388" s="3">
        <v>20040203</v>
      </c>
      <c r="BA388" s="1" t="s">
        <v>1152</v>
      </c>
      <c r="BB388" s="22" t="s">
        <v>1152</v>
      </c>
      <c r="BC388" s="17">
        <f>VLOOKUP(SUBSTITUTE(BB388," ",""),Organizations!$1:$1048576,2,0)</f>
        <v>56</v>
      </c>
      <c r="BE388" s="1" t="s">
        <v>49</v>
      </c>
      <c r="BF388" s="1" t="s">
        <v>47</v>
      </c>
      <c r="BG388" t="s">
        <v>1911</v>
      </c>
    </row>
    <row r="389" spans="1:59" ht="24">
      <c r="A389" s="1" t="s">
        <v>1194</v>
      </c>
      <c r="B389" s="1" t="s">
        <v>2268</v>
      </c>
      <c r="C389" s="1" t="s">
        <v>2278</v>
      </c>
      <c r="D389" s="1" t="s">
        <v>2034</v>
      </c>
      <c r="E389" s="3">
        <v>200101</v>
      </c>
      <c r="F389" s="3" t="str">
        <f t="shared" si="60"/>
        <v>SP</v>
      </c>
      <c r="G389" s="3" t="str">
        <f t="shared" si="61"/>
        <v>2000-2001</v>
      </c>
      <c r="H389" s="3" t="str">
        <f t="shared" si="62"/>
        <v>kuali.atp.SP2000-2001</v>
      </c>
      <c r="I389" s="3">
        <v>20100301</v>
      </c>
      <c r="J389" s="1" t="str">
        <f t="shared" si="63"/>
        <v/>
      </c>
      <c r="K389" s="3">
        <v>201001</v>
      </c>
      <c r="L389" s="3" t="str">
        <f t="shared" si="64"/>
        <v>SP</v>
      </c>
      <c r="M389" s="3" t="str">
        <f t="shared" si="65"/>
        <v>2009-2010</v>
      </c>
      <c r="N389" s="3" t="str">
        <f t="shared" si="66"/>
        <v>kuali.atp.SP2009-2010</v>
      </c>
      <c r="O389" s="3">
        <v>200901</v>
      </c>
      <c r="P389" s="3">
        <v>20000114</v>
      </c>
      <c r="Q389" s="3">
        <v>20100112</v>
      </c>
      <c r="R389" s="3">
        <v>20100301</v>
      </c>
      <c r="S389" s="2">
        <v>3</v>
      </c>
      <c r="T389" s="2">
        <v>3</v>
      </c>
      <c r="U389" s="1" t="s">
        <v>246</v>
      </c>
      <c r="V389" s="27" t="str">
        <f t="shared" si="67"/>
        <v/>
      </c>
      <c r="W389" s="27" t="b">
        <f t="shared" si="68"/>
        <v>1</v>
      </c>
      <c r="X389" s="28" t="str">
        <f t="shared" si="69"/>
        <v>kuali.resultComponent.grade.letter kuali.resultComponent.grade.passFail</v>
      </c>
      <c r="Z389" s="3">
        <v>20000207</v>
      </c>
      <c r="AA389" s="1" t="s">
        <v>1195</v>
      </c>
      <c r="AB389" s="1" t="s">
        <v>1196</v>
      </c>
      <c r="AC389" s="3">
        <v>20000207</v>
      </c>
      <c r="AD389" s="1" t="s">
        <v>70</v>
      </c>
      <c r="AF389" s="1" t="s">
        <v>70</v>
      </c>
      <c r="AI389" s="1" t="s">
        <v>48</v>
      </c>
      <c r="AJ389" s="1" t="s">
        <v>48</v>
      </c>
      <c r="AN389" s="3">
        <v>1</v>
      </c>
      <c r="AP389" s="3">
        <v>0</v>
      </c>
      <c r="AQ389" s="3">
        <v>0</v>
      </c>
      <c r="AR389" s="3">
        <v>0</v>
      </c>
      <c r="AS389" s="3">
        <v>0</v>
      </c>
      <c r="AU389" s="3">
        <v>20000413</v>
      </c>
      <c r="AV389" s="3">
        <v>0</v>
      </c>
      <c r="AW389" s="1" t="s">
        <v>59</v>
      </c>
      <c r="AX389" s="3">
        <v>20001114</v>
      </c>
      <c r="AY389" s="1" t="s">
        <v>47</v>
      </c>
      <c r="AZ389" s="3">
        <v>20001026</v>
      </c>
      <c r="BA389" s="1" t="s">
        <v>1152</v>
      </c>
      <c r="BB389" s="22" t="s">
        <v>1152</v>
      </c>
      <c r="BC389" s="17">
        <f>VLOOKUP(SUBSTITUTE(BB389," ",""),Organizations!$1:$1048576,2,0)</f>
        <v>56</v>
      </c>
      <c r="BE389" s="1" t="s">
        <v>59</v>
      </c>
      <c r="BF389" s="1" t="s">
        <v>47</v>
      </c>
      <c r="BG389" t="s">
        <v>1912</v>
      </c>
    </row>
    <row r="390" spans="1:59" ht="24">
      <c r="A390" s="1" t="s">
        <v>1197</v>
      </c>
      <c r="B390" s="1" t="s">
        <v>2268</v>
      </c>
      <c r="C390" s="1" t="s">
        <v>2279</v>
      </c>
      <c r="D390" s="1" t="s">
        <v>2034</v>
      </c>
      <c r="E390" s="3">
        <v>198001</v>
      </c>
      <c r="F390" s="3" t="str">
        <f t="shared" si="60"/>
        <v>SP</v>
      </c>
      <c r="G390" s="3" t="str">
        <f t="shared" si="61"/>
        <v>1990-1991</v>
      </c>
      <c r="H390" s="3" t="str">
        <f t="shared" si="62"/>
        <v>kuali.atp.SP1990-1991</v>
      </c>
      <c r="I390" s="3">
        <v>20060414</v>
      </c>
      <c r="J390" s="1" t="str">
        <f t="shared" si="63"/>
        <v/>
      </c>
      <c r="L390" s="3" t="str">
        <f t="shared" si="64"/>
        <v/>
      </c>
      <c r="M390" s="3" t="str">
        <f t="shared" si="65"/>
        <v/>
      </c>
      <c r="N390" s="3" t="str">
        <f t="shared" si="66"/>
        <v/>
      </c>
      <c r="O390" s="3">
        <v>200908</v>
      </c>
      <c r="P390" s="3">
        <v>19770101</v>
      </c>
      <c r="R390" s="3">
        <v>20010101</v>
      </c>
      <c r="S390" s="2">
        <v>3</v>
      </c>
      <c r="T390" s="2">
        <v>3</v>
      </c>
      <c r="U390" s="1" t="s">
        <v>43</v>
      </c>
      <c r="V390" s="27" t="b">
        <f t="shared" si="67"/>
        <v>1</v>
      </c>
      <c r="W390" s="27" t="b">
        <f t="shared" si="68"/>
        <v>1</v>
      </c>
      <c r="X390" s="28" t="str">
        <f t="shared" si="69"/>
        <v>kuali.resultComponent.grade.letter kuali.resultComponent.grade.passFail</v>
      </c>
      <c r="AA390" s="1" t="s">
        <v>1198</v>
      </c>
      <c r="AB390" s="1" t="s">
        <v>1199</v>
      </c>
      <c r="AD390" s="1" t="s">
        <v>46</v>
      </c>
      <c r="AF390" s="1" t="s">
        <v>47</v>
      </c>
      <c r="AI390" s="1" t="s">
        <v>48</v>
      </c>
      <c r="AJ390" s="1" t="s">
        <v>48</v>
      </c>
      <c r="AM390" s="1" t="s">
        <v>66</v>
      </c>
      <c r="AN390" s="3">
        <v>1</v>
      </c>
      <c r="AO390" s="3">
        <v>0</v>
      </c>
      <c r="AP390" s="3">
        <v>0</v>
      </c>
      <c r="AQ390" s="3">
        <v>0</v>
      </c>
      <c r="AR390" s="3">
        <v>0</v>
      </c>
      <c r="AS390" s="3">
        <v>0</v>
      </c>
      <c r="AV390" s="3">
        <v>99</v>
      </c>
      <c r="BA390" s="1" t="s">
        <v>1152</v>
      </c>
      <c r="BB390" s="22" t="s">
        <v>1152</v>
      </c>
      <c r="BC390" s="17">
        <f>VLOOKUP(SUBSTITUTE(BB390," ",""),Organizations!$1:$1048576,2,0)</f>
        <v>56</v>
      </c>
      <c r="BE390" s="1" t="s">
        <v>1200</v>
      </c>
      <c r="BG390" t="s">
        <v>1571</v>
      </c>
    </row>
    <row r="391" spans="1:59" ht="24">
      <c r="A391" s="1" t="s">
        <v>1201</v>
      </c>
      <c r="B391" s="1" t="s">
        <v>2268</v>
      </c>
      <c r="C391" s="1" t="s">
        <v>2279</v>
      </c>
      <c r="D391" s="1" t="s">
        <v>71</v>
      </c>
      <c r="E391" s="3">
        <v>200608</v>
      </c>
      <c r="F391" s="3" t="str">
        <f t="shared" si="60"/>
        <v>FA</v>
      </c>
      <c r="G391" s="3" t="str">
        <f t="shared" si="61"/>
        <v>2006-2007</v>
      </c>
      <c r="H391" s="3" t="str">
        <f t="shared" si="62"/>
        <v>kuali.atp.FA2006-2007</v>
      </c>
      <c r="I391" s="3">
        <v>20060425</v>
      </c>
      <c r="J391" s="1" t="str">
        <f t="shared" si="63"/>
        <v/>
      </c>
      <c r="L391" s="3" t="str">
        <f t="shared" si="64"/>
        <v/>
      </c>
      <c r="M391" s="3" t="str">
        <f t="shared" si="65"/>
        <v/>
      </c>
      <c r="N391" s="3" t="str">
        <f t="shared" si="66"/>
        <v/>
      </c>
      <c r="O391" s="3">
        <v>200901</v>
      </c>
      <c r="P391" s="3">
        <v>20051205</v>
      </c>
      <c r="R391" s="3">
        <v>20060421</v>
      </c>
      <c r="S391" s="2">
        <v>3</v>
      </c>
      <c r="T391" s="2">
        <v>3</v>
      </c>
      <c r="U391" s="1" t="s">
        <v>43</v>
      </c>
      <c r="V391" s="27" t="b">
        <f t="shared" si="67"/>
        <v>1</v>
      </c>
      <c r="W391" s="27" t="b">
        <f t="shared" si="68"/>
        <v>1</v>
      </c>
      <c r="X391" s="28" t="str">
        <f t="shared" si="69"/>
        <v>kuali.resultComponent.grade.letter kuali.resultComponent.grade.passFail</v>
      </c>
      <c r="Z391" s="3">
        <v>19951116</v>
      </c>
      <c r="AA391" s="1" t="s">
        <v>1202</v>
      </c>
      <c r="AB391" s="1" t="s">
        <v>1203</v>
      </c>
      <c r="AC391" s="3">
        <v>20051205</v>
      </c>
      <c r="AD391" s="1" t="s">
        <v>70</v>
      </c>
      <c r="AF391" s="1" t="s">
        <v>70</v>
      </c>
      <c r="AI391" s="1" t="s">
        <v>48</v>
      </c>
      <c r="AJ391" s="1" t="s">
        <v>48</v>
      </c>
      <c r="AN391" s="3">
        <v>1</v>
      </c>
      <c r="AP391" s="3">
        <v>0</v>
      </c>
      <c r="AQ391" s="3">
        <v>0</v>
      </c>
      <c r="AR391" s="3">
        <v>0</v>
      </c>
      <c r="AS391" s="3">
        <v>0</v>
      </c>
      <c r="AT391" s="1" t="s">
        <v>71</v>
      </c>
      <c r="AV391" s="3">
        <v>0</v>
      </c>
      <c r="AW391" s="1" t="s">
        <v>49</v>
      </c>
      <c r="AX391" s="3">
        <v>20060421</v>
      </c>
      <c r="AY391" s="1" t="s">
        <v>47</v>
      </c>
      <c r="AZ391" s="3">
        <v>20060421</v>
      </c>
      <c r="BA391" s="1" t="s">
        <v>1152</v>
      </c>
      <c r="BB391" s="22" t="s">
        <v>1152</v>
      </c>
      <c r="BC391" s="17">
        <f>VLOOKUP(SUBSTITUTE(BB391," ",""),Organizations!$1:$1048576,2,0)</f>
        <v>56</v>
      </c>
      <c r="BE391" s="1" t="s">
        <v>49</v>
      </c>
      <c r="BF391" s="1" t="s">
        <v>47</v>
      </c>
      <c r="BG391" t="s">
        <v>1571</v>
      </c>
    </row>
    <row r="392" spans="1:59" ht="24">
      <c r="A392" s="1" t="s">
        <v>1204</v>
      </c>
      <c r="B392" s="1" t="s">
        <v>2268</v>
      </c>
      <c r="C392" s="1" t="s">
        <v>2279</v>
      </c>
      <c r="D392" s="1" t="s">
        <v>47</v>
      </c>
      <c r="E392" s="3">
        <v>200801</v>
      </c>
      <c r="F392" s="3" t="str">
        <f t="shared" si="60"/>
        <v>SP</v>
      </c>
      <c r="G392" s="3" t="str">
        <f t="shared" si="61"/>
        <v>2007-2008</v>
      </c>
      <c r="H392" s="3" t="str">
        <f t="shared" si="62"/>
        <v>kuali.atp.SP2007-2008</v>
      </c>
      <c r="I392" s="3">
        <v>20080110</v>
      </c>
      <c r="J392" s="1" t="str">
        <f t="shared" si="63"/>
        <v/>
      </c>
      <c r="L392" s="3" t="str">
        <f t="shared" si="64"/>
        <v/>
      </c>
      <c r="M392" s="3" t="str">
        <f t="shared" si="65"/>
        <v/>
      </c>
      <c r="N392" s="3" t="str">
        <f t="shared" si="66"/>
        <v/>
      </c>
      <c r="O392" s="3">
        <v>200801</v>
      </c>
      <c r="P392" s="3">
        <v>20080110</v>
      </c>
      <c r="R392" s="3">
        <v>20080110</v>
      </c>
      <c r="S392" s="2">
        <v>3</v>
      </c>
      <c r="T392" s="2">
        <v>3</v>
      </c>
      <c r="U392" s="1" t="s">
        <v>43</v>
      </c>
      <c r="V392" s="27" t="b">
        <f t="shared" si="67"/>
        <v>1</v>
      </c>
      <c r="W392" s="27" t="b">
        <f t="shared" si="68"/>
        <v>1</v>
      </c>
      <c r="X392" s="28" t="str">
        <f t="shared" si="69"/>
        <v>kuali.resultComponent.grade.letter kuali.resultComponent.grade.passFail</v>
      </c>
      <c r="Z392" s="3">
        <v>19990616</v>
      </c>
      <c r="AA392" s="1" t="s">
        <v>1205</v>
      </c>
      <c r="AB392" s="1" t="s">
        <v>1206</v>
      </c>
      <c r="AC392" s="3">
        <v>20080110</v>
      </c>
      <c r="AD392" s="1" t="s">
        <v>70</v>
      </c>
      <c r="AF392" s="1" t="s">
        <v>70</v>
      </c>
      <c r="AI392" s="1" t="s">
        <v>48</v>
      </c>
      <c r="AJ392" s="1" t="s">
        <v>48</v>
      </c>
      <c r="AN392" s="3">
        <v>1</v>
      </c>
      <c r="AP392" s="3">
        <v>0</v>
      </c>
      <c r="AQ392" s="3">
        <v>0</v>
      </c>
      <c r="AR392" s="3">
        <v>0</v>
      </c>
      <c r="AS392" s="3">
        <v>0</v>
      </c>
      <c r="AT392" s="1" t="s">
        <v>71</v>
      </c>
      <c r="AV392" s="3">
        <v>0</v>
      </c>
      <c r="AW392" s="1" t="s">
        <v>49</v>
      </c>
      <c r="AX392" s="3">
        <v>20040713</v>
      </c>
      <c r="AY392" s="1" t="s">
        <v>47</v>
      </c>
      <c r="AZ392" s="3">
        <v>20040713</v>
      </c>
      <c r="BA392" s="1" t="s">
        <v>1152</v>
      </c>
      <c r="BB392" s="22" t="s">
        <v>1152</v>
      </c>
      <c r="BC392" s="17">
        <f>VLOOKUP(SUBSTITUTE(BB392," ",""),Organizations!$1:$1048576,2,0)</f>
        <v>56</v>
      </c>
      <c r="BE392" s="1" t="s">
        <v>49</v>
      </c>
      <c r="BF392" s="1" t="s">
        <v>47</v>
      </c>
      <c r="BG392" t="s">
        <v>1571</v>
      </c>
    </row>
    <row r="393" spans="1:59" ht="24">
      <c r="A393" s="1" t="s">
        <v>1207</v>
      </c>
      <c r="B393" s="1" t="s">
        <v>2268</v>
      </c>
      <c r="C393" s="1" t="s">
        <v>2279</v>
      </c>
      <c r="D393" s="1" t="s">
        <v>2044</v>
      </c>
      <c r="E393" s="3">
        <v>200501</v>
      </c>
      <c r="F393" s="3" t="str">
        <f t="shared" si="60"/>
        <v>SP</v>
      </c>
      <c r="G393" s="3" t="str">
        <f t="shared" si="61"/>
        <v>2004-2005</v>
      </c>
      <c r="H393" s="3" t="str">
        <f t="shared" si="62"/>
        <v>kuali.atp.SP2004-2005</v>
      </c>
      <c r="I393" s="3">
        <v>20050406</v>
      </c>
      <c r="J393" s="1" t="str">
        <f t="shared" si="63"/>
        <v/>
      </c>
      <c r="L393" s="3" t="str">
        <f t="shared" si="64"/>
        <v/>
      </c>
      <c r="M393" s="3" t="str">
        <f t="shared" si="65"/>
        <v/>
      </c>
      <c r="N393" s="3" t="str">
        <f t="shared" si="66"/>
        <v/>
      </c>
      <c r="O393" s="3">
        <v>200908</v>
      </c>
      <c r="P393" s="3">
        <v>19970908</v>
      </c>
      <c r="R393" s="3">
        <v>20050406</v>
      </c>
      <c r="S393" s="2">
        <v>3</v>
      </c>
      <c r="T393" s="2">
        <v>3</v>
      </c>
      <c r="U393" s="1" t="s">
        <v>43</v>
      </c>
      <c r="V393" s="27" t="b">
        <f t="shared" si="67"/>
        <v>1</v>
      </c>
      <c r="W393" s="27" t="b">
        <f t="shared" si="68"/>
        <v>1</v>
      </c>
      <c r="X393" s="28" t="str">
        <f t="shared" si="69"/>
        <v>kuali.resultComponent.grade.letter kuali.resultComponent.grade.passFail</v>
      </c>
      <c r="Z393" s="3">
        <v>19970908</v>
      </c>
      <c r="AA393" s="1" t="s">
        <v>1208</v>
      </c>
      <c r="AB393" s="1" t="s">
        <v>1209</v>
      </c>
      <c r="AC393" s="3">
        <v>20011101</v>
      </c>
      <c r="AD393" s="1" t="s">
        <v>70</v>
      </c>
      <c r="AF393" s="1" t="s">
        <v>70</v>
      </c>
      <c r="AI393" s="1" t="s">
        <v>48</v>
      </c>
      <c r="AJ393" s="1" t="s">
        <v>48</v>
      </c>
      <c r="AN393" s="3">
        <v>1</v>
      </c>
      <c r="AP393" s="3">
        <v>0</v>
      </c>
      <c r="AQ393" s="3">
        <v>0</v>
      </c>
      <c r="AR393" s="3">
        <v>0</v>
      </c>
      <c r="AS393" s="3">
        <v>0</v>
      </c>
      <c r="AT393" s="1" t="s">
        <v>71</v>
      </c>
      <c r="AV393" s="3">
        <v>0</v>
      </c>
      <c r="AW393" s="1" t="s">
        <v>49</v>
      </c>
      <c r="AX393" s="3">
        <v>19970908</v>
      </c>
      <c r="AY393" s="1" t="s">
        <v>47</v>
      </c>
      <c r="AZ393" s="3">
        <v>20041111</v>
      </c>
      <c r="BA393" s="1" t="s">
        <v>1152</v>
      </c>
      <c r="BB393" s="22" t="s">
        <v>1152</v>
      </c>
      <c r="BC393" s="17">
        <f>VLOOKUP(SUBSTITUTE(BB393," ",""),Organizations!$1:$1048576,2,0)</f>
        <v>56</v>
      </c>
      <c r="BE393" s="1" t="s">
        <v>49</v>
      </c>
      <c r="BF393" s="1" t="s">
        <v>47</v>
      </c>
      <c r="BG393" t="s">
        <v>1571</v>
      </c>
    </row>
    <row r="394" spans="1:59" ht="24">
      <c r="A394" s="1" t="s">
        <v>1210</v>
      </c>
      <c r="B394" s="1" t="s">
        <v>2268</v>
      </c>
      <c r="C394" s="1" t="s">
        <v>2079</v>
      </c>
      <c r="D394" s="1" t="s">
        <v>2034</v>
      </c>
      <c r="E394" s="3">
        <v>200501</v>
      </c>
      <c r="F394" s="3" t="str">
        <f t="shared" si="60"/>
        <v>SP</v>
      </c>
      <c r="G394" s="3" t="str">
        <f t="shared" si="61"/>
        <v>2004-2005</v>
      </c>
      <c r="H394" s="3" t="str">
        <f t="shared" si="62"/>
        <v>kuali.atp.SP2004-2005</v>
      </c>
      <c r="I394" s="3">
        <v>20051216</v>
      </c>
      <c r="J394" s="1" t="str">
        <f t="shared" si="63"/>
        <v/>
      </c>
      <c r="L394" s="3" t="str">
        <f t="shared" si="64"/>
        <v/>
      </c>
      <c r="M394" s="3" t="str">
        <f t="shared" si="65"/>
        <v/>
      </c>
      <c r="N394" s="3" t="str">
        <f t="shared" si="66"/>
        <v/>
      </c>
      <c r="O394" s="3">
        <v>200808</v>
      </c>
      <c r="P394" s="3">
        <v>20021213</v>
      </c>
      <c r="R394" s="3">
        <v>20041112</v>
      </c>
      <c r="S394" s="2">
        <v>3</v>
      </c>
      <c r="T394" s="2">
        <v>3</v>
      </c>
      <c r="U394" s="1" t="s">
        <v>43</v>
      </c>
      <c r="V394" s="27" t="b">
        <f t="shared" si="67"/>
        <v>1</v>
      </c>
      <c r="W394" s="27" t="b">
        <f t="shared" si="68"/>
        <v>1</v>
      </c>
      <c r="X394" s="28" t="str">
        <f t="shared" si="69"/>
        <v>kuali.resultComponent.grade.letter kuali.resultComponent.grade.passFail</v>
      </c>
      <c r="Z394" s="3">
        <v>20021216</v>
      </c>
      <c r="AA394" s="1" t="s">
        <v>1211</v>
      </c>
      <c r="AB394" s="1" t="s">
        <v>1212</v>
      </c>
      <c r="AC394" s="3">
        <v>20041118</v>
      </c>
      <c r="AD394" s="1" t="s">
        <v>46</v>
      </c>
      <c r="AF394" s="1" t="s">
        <v>47</v>
      </c>
      <c r="AI394" s="1" t="s">
        <v>48</v>
      </c>
      <c r="AJ394" s="1" t="s">
        <v>48</v>
      </c>
      <c r="AN394" s="3">
        <v>1</v>
      </c>
      <c r="AP394" s="3">
        <v>0</v>
      </c>
      <c r="AQ394" s="3">
        <v>0</v>
      </c>
      <c r="AR394" s="3">
        <v>0</v>
      </c>
      <c r="AS394" s="3">
        <v>0</v>
      </c>
      <c r="AU394" s="3">
        <v>20050330</v>
      </c>
      <c r="AV394" s="3">
        <v>0</v>
      </c>
      <c r="AW394" s="1" t="s">
        <v>49</v>
      </c>
      <c r="AX394" s="3">
        <v>20021223</v>
      </c>
      <c r="AY394" s="1" t="s">
        <v>47</v>
      </c>
      <c r="AZ394" s="3">
        <v>20021217</v>
      </c>
      <c r="BA394" s="1" t="s">
        <v>1152</v>
      </c>
      <c r="BB394" s="22" t="s">
        <v>1152</v>
      </c>
      <c r="BC394" s="17">
        <f>VLOOKUP(SUBSTITUTE(BB394," ",""),Organizations!$1:$1048576,2,0)</f>
        <v>56</v>
      </c>
      <c r="BE394" s="1" t="s">
        <v>49</v>
      </c>
      <c r="BF394" s="1" t="s">
        <v>47</v>
      </c>
      <c r="BG394" t="s">
        <v>1913</v>
      </c>
    </row>
    <row r="395" spans="1:59" ht="24">
      <c r="A395" s="1" t="s">
        <v>1213</v>
      </c>
      <c r="B395" s="1" t="s">
        <v>2268</v>
      </c>
      <c r="C395" s="1" t="s">
        <v>2081</v>
      </c>
      <c r="D395" s="1" t="s">
        <v>2034</v>
      </c>
      <c r="E395" s="3">
        <v>200008</v>
      </c>
      <c r="F395" s="3" t="str">
        <f t="shared" si="60"/>
        <v>FA</v>
      </c>
      <c r="G395" s="3" t="str">
        <f t="shared" si="61"/>
        <v>2000-2001</v>
      </c>
      <c r="H395" s="3" t="str">
        <f t="shared" si="62"/>
        <v>kuali.atp.FA2000-2001</v>
      </c>
      <c r="I395" s="3">
        <v>20001102</v>
      </c>
      <c r="J395" s="1" t="str">
        <f t="shared" si="63"/>
        <v/>
      </c>
      <c r="L395" s="3" t="str">
        <f t="shared" si="64"/>
        <v/>
      </c>
      <c r="M395" s="3" t="str">
        <f t="shared" si="65"/>
        <v/>
      </c>
      <c r="N395" s="3" t="str">
        <f t="shared" si="66"/>
        <v/>
      </c>
      <c r="O395" s="3">
        <v>200908</v>
      </c>
      <c r="P395" s="3">
        <v>19830501</v>
      </c>
      <c r="R395" s="3">
        <v>20001101</v>
      </c>
      <c r="S395" s="2">
        <v>3</v>
      </c>
      <c r="T395" s="2">
        <v>3</v>
      </c>
      <c r="U395" s="1" t="s">
        <v>43</v>
      </c>
      <c r="V395" s="27" t="b">
        <f t="shared" si="67"/>
        <v>1</v>
      </c>
      <c r="W395" s="27" t="b">
        <f t="shared" si="68"/>
        <v>1</v>
      </c>
      <c r="X395" s="28" t="str">
        <f t="shared" si="69"/>
        <v>kuali.resultComponent.grade.letter kuali.resultComponent.grade.passFail</v>
      </c>
      <c r="AA395" s="1" t="s">
        <v>1214</v>
      </c>
      <c r="AB395" s="1" t="s">
        <v>1215</v>
      </c>
      <c r="AD395" s="1" t="s">
        <v>46</v>
      </c>
      <c r="AF395" s="1" t="s">
        <v>47</v>
      </c>
      <c r="AI395" s="1" t="s">
        <v>48</v>
      </c>
      <c r="AJ395" s="1" t="s">
        <v>48</v>
      </c>
      <c r="AN395" s="3">
        <v>1</v>
      </c>
      <c r="AO395" s="3">
        <v>0</v>
      </c>
      <c r="AP395" s="3">
        <v>0</v>
      </c>
      <c r="AQ395" s="3">
        <v>0</v>
      </c>
      <c r="AR395" s="3">
        <v>0</v>
      </c>
      <c r="AS395" s="3">
        <v>0</v>
      </c>
      <c r="AU395" s="3">
        <v>19940301</v>
      </c>
      <c r="AV395" s="3">
        <v>0</v>
      </c>
      <c r="AW395" s="1" t="s">
        <v>49</v>
      </c>
      <c r="AX395" s="3">
        <v>20001102</v>
      </c>
      <c r="BA395" s="1" t="s">
        <v>1152</v>
      </c>
      <c r="BB395" s="22" t="s">
        <v>1152</v>
      </c>
      <c r="BC395" s="17">
        <f>VLOOKUP(SUBSTITUTE(BB395," ",""),Organizations!$1:$1048576,2,0)</f>
        <v>56</v>
      </c>
      <c r="BE395" s="1" t="s">
        <v>49</v>
      </c>
      <c r="BG395" t="s">
        <v>1914</v>
      </c>
    </row>
    <row r="396" spans="1:59" ht="24">
      <c r="A396" s="1" t="s">
        <v>1216</v>
      </c>
      <c r="B396" s="1" t="s">
        <v>2268</v>
      </c>
      <c r="C396" s="1" t="s">
        <v>2280</v>
      </c>
      <c r="D396" s="1" t="s">
        <v>2034</v>
      </c>
      <c r="E396" s="3">
        <v>200008</v>
      </c>
      <c r="F396" s="3" t="str">
        <f t="shared" si="60"/>
        <v>FA</v>
      </c>
      <c r="G396" s="3" t="str">
        <f t="shared" si="61"/>
        <v>2000-2001</v>
      </c>
      <c r="H396" s="3" t="str">
        <f t="shared" si="62"/>
        <v>kuali.atp.FA2000-2001</v>
      </c>
      <c r="I396" s="3">
        <v>20001102</v>
      </c>
      <c r="J396" s="1" t="str">
        <f t="shared" si="63"/>
        <v/>
      </c>
      <c r="L396" s="3" t="str">
        <f t="shared" si="64"/>
        <v/>
      </c>
      <c r="M396" s="3" t="str">
        <f t="shared" si="65"/>
        <v/>
      </c>
      <c r="N396" s="3" t="str">
        <f t="shared" si="66"/>
        <v/>
      </c>
      <c r="O396" s="3">
        <v>200901</v>
      </c>
      <c r="P396" s="3">
        <v>19830501</v>
      </c>
      <c r="R396" s="3">
        <v>20001102</v>
      </c>
      <c r="S396" s="2">
        <v>3</v>
      </c>
      <c r="T396" s="2">
        <v>3</v>
      </c>
      <c r="U396" s="1" t="s">
        <v>43</v>
      </c>
      <c r="V396" s="27" t="b">
        <f t="shared" si="67"/>
        <v>1</v>
      </c>
      <c r="W396" s="27" t="b">
        <f t="shared" si="68"/>
        <v>1</v>
      </c>
      <c r="X396" s="28" t="str">
        <f t="shared" si="69"/>
        <v>kuali.resultComponent.grade.letter kuali.resultComponent.grade.passFail</v>
      </c>
      <c r="AA396" s="1" t="s">
        <v>1217</v>
      </c>
      <c r="AB396" s="1" t="s">
        <v>1218</v>
      </c>
      <c r="AD396" s="1" t="s">
        <v>46</v>
      </c>
      <c r="AF396" s="1" t="s">
        <v>47</v>
      </c>
      <c r="AI396" s="1" t="s">
        <v>48</v>
      </c>
      <c r="AJ396" s="1" t="s">
        <v>48</v>
      </c>
      <c r="AN396" s="3">
        <v>1</v>
      </c>
      <c r="AO396" s="3">
        <v>0</v>
      </c>
      <c r="AP396" s="3">
        <v>0</v>
      </c>
      <c r="AQ396" s="3">
        <v>0</v>
      </c>
      <c r="AR396" s="3">
        <v>0</v>
      </c>
      <c r="AS396" s="3">
        <v>0</v>
      </c>
      <c r="AV396" s="3">
        <v>0</v>
      </c>
      <c r="AW396" s="1" t="s">
        <v>49</v>
      </c>
      <c r="AX396" s="3">
        <v>20001102</v>
      </c>
      <c r="BA396" s="1" t="s">
        <v>1152</v>
      </c>
      <c r="BB396" s="22" t="s">
        <v>1152</v>
      </c>
      <c r="BC396" s="17">
        <f>VLOOKUP(SUBSTITUTE(BB396," ",""),Organizations!$1:$1048576,2,0)</f>
        <v>56</v>
      </c>
      <c r="BE396" s="1" t="s">
        <v>49</v>
      </c>
      <c r="BG396" t="s">
        <v>1915</v>
      </c>
    </row>
    <row r="397" spans="1:59" ht="24">
      <c r="A397" s="1" t="s">
        <v>1219</v>
      </c>
      <c r="B397" s="1" t="s">
        <v>2268</v>
      </c>
      <c r="C397" s="1" t="s">
        <v>2174</v>
      </c>
      <c r="D397" s="1" t="s">
        <v>2034</v>
      </c>
      <c r="E397" s="3">
        <v>200708</v>
      </c>
      <c r="F397" s="3" t="str">
        <f t="shared" si="60"/>
        <v>FA</v>
      </c>
      <c r="G397" s="3" t="str">
        <f t="shared" si="61"/>
        <v>2007-2008</v>
      </c>
      <c r="H397" s="3" t="str">
        <f t="shared" si="62"/>
        <v>kuali.atp.FA2007-2008</v>
      </c>
      <c r="I397" s="3">
        <v>20071116</v>
      </c>
      <c r="J397" s="1" t="str">
        <f t="shared" si="63"/>
        <v/>
      </c>
      <c r="L397" s="3" t="str">
        <f t="shared" si="64"/>
        <v/>
      </c>
      <c r="M397" s="3" t="str">
        <f t="shared" si="65"/>
        <v/>
      </c>
      <c r="N397" s="3" t="str">
        <f t="shared" si="66"/>
        <v/>
      </c>
      <c r="O397" s="3">
        <v>200908</v>
      </c>
      <c r="P397" s="3">
        <v>20060523</v>
      </c>
      <c r="R397" s="3">
        <v>20071116</v>
      </c>
      <c r="S397" s="2">
        <v>3</v>
      </c>
      <c r="T397" s="2">
        <v>3</v>
      </c>
      <c r="U397" s="1" t="s">
        <v>43</v>
      </c>
      <c r="V397" s="27" t="b">
        <f t="shared" si="67"/>
        <v>1</v>
      </c>
      <c r="W397" s="27" t="b">
        <f t="shared" si="68"/>
        <v>1</v>
      </c>
      <c r="X397" s="28" t="str">
        <f t="shared" si="69"/>
        <v>kuali.resultComponent.grade.letter kuali.resultComponent.grade.passFail</v>
      </c>
      <c r="Z397" s="3">
        <v>20060525</v>
      </c>
      <c r="AA397" s="1" t="s">
        <v>1220</v>
      </c>
      <c r="AB397" s="1" t="s">
        <v>1221</v>
      </c>
      <c r="AC397" s="3">
        <v>20060525</v>
      </c>
      <c r="AD397" s="1" t="s">
        <v>46</v>
      </c>
      <c r="AF397" s="1" t="s">
        <v>47</v>
      </c>
      <c r="AI397" s="1" t="s">
        <v>48</v>
      </c>
      <c r="AJ397" s="1" t="s">
        <v>48</v>
      </c>
      <c r="AN397" s="3">
        <v>1</v>
      </c>
      <c r="AP397" s="3">
        <v>0</v>
      </c>
      <c r="AQ397" s="3">
        <v>0</v>
      </c>
      <c r="AR397" s="3">
        <v>0</v>
      </c>
      <c r="AS397" s="3">
        <v>0</v>
      </c>
      <c r="AU397" s="3">
        <v>20060525</v>
      </c>
      <c r="AV397" s="3">
        <v>0</v>
      </c>
      <c r="AW397" s="1" t="s">
        <v>49</v>
      </c>
      <c r="AX397" s="3">
        <v>20071116</v>
      </c>
      <c r="AZ397" s="3">
        <v>20060525</v>
      </c>
      <c r="BA397" s="1" t="s">
        <v>1152</v>
      </c>
      <c r="BB397" s="22" t="s">
        <v>1152</v>
      </c>
      <c r="BC397" s="17">
        <f>VLOOKUP(SUBSTITUTE(BB397," ",""),Organizations!$1:$1048576,2,0)</f>
        <v>56</v>
      </c>
      <c r="BE397" s="1" t="s">
        <v>49</v>
      </c>
      <c r="BG397" t="s">
        <v>1916</v>
      </c>
    </row>
    <row r="398" spans="1:59" ht="24">
      <c r="A398" s="1" t="s">
        <v>1222</v>
      </c>
      <c r="B398" s="1" t="s">
        <v>2268</v>
      </c>
      <c r="C398" s="1" t="s">
        <v>2195</v>
      </c>
      <c r="D398" s="1" t="s">
        <v>2034</v>
      </c>
      <c r="E398" s="3">
        <v>200601</v>
      </c>
      <c r="F398" s="3" t="str">
        <f t="shared" si="60"/>
        <v>SP</v>
      </c>
      <c r="G398" s="3" t="str">
        <f t="shared" si="61"/>
        <v>2005-2006</v>
      </c>
      <c r="H398" s="3" t="str">
        <f t="shared" si="62"/>
        <v>kuali.atp.SP2005-2006</v>
      </c>
      <c r="I398" s="3">
        <v>20060213</v>
      </c>
      <c r="J398" s="1" t="str">
        <f t="shared" si="63"/>
        <v/>
      </c>
      <c r="L398" s="3" t="str">
        <f t="shared" si="64"/>
        <v/>
      </c>
      <c r="M398" s="3" t="str">
        <f t="shared" si="65"/>
        <v/>
      </c>
      <c r="N398" s="3" t="str">
        <f t="shared" si="66"/>
        <v/>
      </c>
      <c r="O398" s="3">
        <v>200905</v>
      </c>
      <c r="P398" s="3">
        <v>20051111</v>
      </c>
      <c r="R398" s="3">
        <v>20060210</v>
      </c>
      <c r="S398" s="2">
        <v>3</v>
      </c>
      <c r="T398" s="2">
        <v>3</v>
      </c>
      <c r="U398" s="1" t="s">
        <v>43</v>
      </c>
      <c r="V398" s="27" t="b">
        <f t="shared" si="67"/>
        <v>1</v>
      </c>
      <c r="W398" s="27" t="b">
        <f t="shared" si="68"/>
        <v>1</v>
      </c>
      <c r="X398" s="28" t="str">
        <f t="shared" si="69"/>
        <v>kuali.resultComponent.grade.letter kuali.resultComponent.grade.passFail</v>
      </c>
      <c r="Z398" s="3">
        <v>20051210</v>
      </c>
      <c r="AA398" s="1" t="s">
        <v>1223</v>
      </c>
      <c r="AB398" s="1" t="s">
        <v>1224</v>
      </c>
      <c r="AC398" s="3">
        <v>20051210</v>
      </c>
      <c r="AD398" s="1" t="s">
        <v>46</v>
      </c>
      <c r="AF398" s="1" t="s">
        <v>47</v>
      </c>
      <c r="AI398" s="1" t="s">
        <v>48</v>
      </c>
      <c r="AJ398" s="1" t="s">
        <v>48</v>
      </c>
      <c r="AN398" s="3">
        <v>1</v>
      </c>
      <c r="AP398" s="3">
        <v>0</v>
      </c>
      <c r="AQ398" s="3">
        <v>0</v>
      </c>
      <c r="AR398" s="3">
        <v>0</v>
      </c>
      <c r="AS398" s="3">
        <v>0</v>
      </c>
      <c r="AU398" s="3">
        <v>20051210</v>
      </c>
      <c r="AV398" s="3">
        <v>0</v>
      </c>
      <c r="AW398" s="1" t="s">
        <v>49</v>
      </c>
      <c r="AX398" s="3">
        <v>20060213</v>
      </c>
      <c r="AY398" s="1" t="s">
        <v>47</v>
      </c>
      <c r="AZ398" s="3">
        <v>20060213</v>
      </c>
      <c r="BA398" s="1" t="s">
        <v>1152</v>
      </c>
      <c r="BB398" s="22" t="s">
        <v>1152</v>
      </c>
      <c r="BC398" s="17">
        <f>VLOOKUP(SUBSTITUTE(BB398," ",""),Organizations!$1:$1048576,2,0)</f>
        <v>56</v>
      </c>
      <c r="BE398" s="1" t="s">
        <v>49</v>
      </c>
      <c r="BF398" s="1" t="s">
        <v>47</v>
      </c>
      <c r="BG398" t="s">
        <v>1917</v>
      </c>
    </row>
    <row r="399" spans="1:59" ht="24">
      <c r="A399" s="1" t="s">
        <v>1225</v>
      </c>
      <c r="B399" s="1" t="s">
        <v>2268</v>
      </c>
      <c r="C399" s="1" t="s">
        <v>2148</v>
      </c>
      <c r="D399" s="1" t="s">
        <v>2034</v>
      </c>
      <c r="E399" s="3">
        <v>200708</v>
      </c>
      <c r="F399" s="3" t="str">
        <f t="shared" si="60"/>
        <v>FA</v>
      </c>
      <c r="G399" s="3" t="str">
        <f t="shared" si="61"/>
        <v>2007-2008</v>
      </c>
      <c r="H399" s="3" t="str">
        <f t="shared" si="62"/>
        <v>kuali.atp.FA2007-2008</v>
      </c>
      <c r="I399" s="3">
        <v>20070418</v>
      </c>
      <c r="J399" s="1" t="str">
        <f t="shared" si="63"/>
        <v/>
      </c>
      <c r="L399" s="3" t="str">
        <f t="shared" si="64"/>
        <v/>
      </c>
      <c r="M399" s="3" t="str">
        <f t="shared" si="65"/>
        <v/>
      </c>
      <c r="N399" s="3" t="str">
        <f t="shared" si="66"/>
        <v/>
      </c>
      <c r="O399" s="3">
        <v>199801</v>
      </c>
      <c r="P399" s="3">
        <v>19770101</v>
      </c>
      <c r="R399" s="3">
        <v>20070418</v>
      </c>
      <c r="S399" s="2">
        <v>3</v>
      </c>
      <c r="T399" s="2">
        <v>3</v>
      </c>
      <c r="U399" s="1" t="s">
        <v>43</v>
      </c>
      <c r="V399" s="27" t="b">
        <f t="shared" si="67"/>
        <v>1</v>
      </c>
      <c r="W399" s="27" t="b">
        <f t="shared" si="68"/>
        <v>1</v>
      </c>
      <c r="X399" s="28" t="str">
        <f t="shared" si="69"/>
        <v>kuali.resultComponent.grade.letter kuali.resultComponent.grade.passFail</v>
      </c>
      <c r="Z399" s="3">
        <v>20070418</v>
      </c>
      <c r="AA399" s="1" t="s">
        <v>1226</v>
      </c>
      <c r="AB399" s="1" t="s">
        <v>1227</v>
      </c>
      <c r="AD399" s="1" t="s">
        <v>46</v>
      </c>
      <c r="AF399" s="1" t="s">
        <v>47</v>
      </c>
      <c r="AI399" s="1" t="s">
        <v>48</v>
      </c>
      <c r="AJ399" s="1" t="s">
        <v>48</v>
      </c>
      <c r="AN399" s="3">
        <v>1</v>
      </c>
      <c r="AO399" s="3">
        <v>0</v>
      </c>
      <c r="AP399" s="3">
        <v>0</v>
      </c>
      <c r="AQ399" s="3">
        <v>0</v>
      </c>
      <c r="AR399" s="3">
        <v>0</v>
      </c>
      <c r="AS399" s="3">
        <v>0</v>
      </c>
      <c r="AU399" s="3">
        <v>19990226</v>
      </c>
      <c r="AV399" s="3">
        <v>0</v>
      </c>
      <c r="AW399" s="1" t="s">
        <v>49</v>
      </c>
      <c r="BA399" s="1" t="s">
        <v>1152</v>
      </c>
      <c r="BB399" s="22" t="s">
        <v>1152</v>
      </c>
      <c r="BC399" s="17">
        <f>VLOOKUP(SUBSTITUTE(BB399," ",""),Organizations!$1:$1048576,2,0)</f>
        <v>56</v>
      </c>
      <c r="BE399" s="1" t="s">
        <v>49</v>
      </c>
      <c r="BG399" t="s">
        <v>1918</v>
      </c>
    </row>
    <row r="400" spans="1:59" ht="24">
      <c r="A400" s="1" t="s">
        <v>1228</v>
      </c>
      <c r="B400" s="1" t="s">
        <v>2268</v>
      </c>
      <c r="C400" s="1" t="s">
        <v>2196</v>
      </c>
      <c r="D400" s="1" t="s">
        <v>2034</v>
      </c>
      <c r="E400" s="3">
        <v>200708</v>
      </c>
      <c r="F400" s="3" t="str">
        <f t="shared" si="60"/>
        <v>FA</v>
      </c>
      <c r="G400" s="3" t="str">
        <f t="shared" si="61"/>
        <v>2007-2008</v>
      </c>
      <c r="H400" s="3" t="str">
        <f t="shared" si="62"/>
        <v>kuali.atp.FA2007-2008</v>
      </c>
      <c r="I400" s="3">
        <v>20070222</v>
      </c>
      <c r="J400" s="1" t="str">
        <f t="shared" si="63"/>
        <v/>
      </c>
      <c r="L400" s="3" t="str">
        <f t="shared" si="64"/>
        <v/>
      </c>
      <c r="M400" s="3" t="str">
        <f t="shared" si="65"/>
        <v/>
      </c>
      <c r="N400" s="3" t="str">
        <f t="shared" si="66"/>
        <v/>
      </c>
      <c r="O400" s="3">
        <v>200908</v>
      </c>
      <c r="P400" s="3">
        <v>19770101</v>
      </c>
      <c r="R400" s="3">
        <v>20070221</v>
      </c>
      <c r="S400" s="2">
        <v>3</v>
      </c>
      <c r="T400" s="2">
        <v>3</v>
      </c>
      <c r="U400" s="1" t="s">
        <v>43</v>
      </c>
      <c r="V400" s="27" t="b">
        <f t="shared" si="67"/>
        <v>1</v>
      </c>
      <c r="W400" s="27" t="b">
        <f t="shared" si="68"/>
        <v>1</v>
      </c>
      <c r="X400" s="28" t="str">
        <f t="shared" si="69"/>
        <v>kuali.resultComponent.grade.letter kuali.resultComponent.grade.passFail</v>
      </c>
      <c r="Z400" s="3">
        <v>20070222</v>
      </c>
      <c r="AA400" s="1" t="s">
        <v>1229</v>
      </c>
      <c r="AB400" s="1" t="s">
        <v>1230</v>
      </c>
      <c r="AD400" s="1" t="s">
        <v>46</v>
      </c>
      <c r="AF400" s="1" t="s">
        <v>47</v>
      </c>
      <c r="AI400" s="1" t="s">
        <v>48</v>
      </c>
      <c r="AJ400" s="1" t="s">
        <v>48</v>
      </c>
      <c r="AN400" s="3">
        <v>1</v>
      </c>
      <c r="AO400" s="3">
        <v>0</v>
      </c>
      <c r="AP400" s="3">
        <v>0</v>
      </c>
      <c r="AQ400" s="3">
        <v>0</v>
      </c>
      <c r="AR400" s="3">
        <v>0</v>
      </c>
      <c r="AS400" s="3">
        <v>0</v>
      </c>
      <c r="AU400" s="3">
        <v>19990226</v>
      </c>
      <c r="AV400" s="3">
        <v>0</v>
      </c>
      <c r="AW400" s="1" t="s">
        <v>49</v>
      </c>
      <c r="BA400" s="1" t="s">
        <v>1152</v>
      </c>
      <c r="BB400" s="22" t="s">
        <v>1152</v>
      </c>
      <c r="BC400" s="17">
        <f>VLOOKUP(SUBSTITUTE(BB400," ",""),Organizations!$1:$1048576,2,0)</f>
        <v>56</v>
      </c>
      <c r="BE400" s="1" t="s">
        <v>49</v>
      </c>
      <c r="BG400" t="s">
        <v>1919</v>
      </c>
    </row>
    <row r="401" spans="1:59" ht="24">
      <c r="A401" s="1" t="s">
        <v>1231</v>
      </c>
      <c r="B401" s="1" t="s">
        <v>2268</v>
      </c>
      <c r="C401" s="1" t="s">
        <v>2281</v>
      </c>
      <c r="D401" s="1" t="s">
        <v>2034</v>
      </c>
      <c r="E401" s="3">
        <v>200708</v>
      </c>
      <c r="F401" s="3" t="str">
        <f t="shared" si="60"/>
        <v>FA</v>
      </c>
      <c r="G401" s="3" t="str">
        <f t="shared" si="61"/>
        <v>2007-2008</v>
      </c>
      <c r="H401" s="3" t="str">
        <f t="shared" si="62"/>
        <v>kuali.atp.FA2007-2008</v>
      </c>
      <c r="I401" s="3">
        <v>20070418</v>
      </c>
      <c r="J401" s="1" t="str">
        <f t="shared" si="63"/>
        <v/>
      </c>
      <c r="L401" s="3" t="str">
        <f t="shared" si="64"/>
        <v/>
      </c>
      <c r="M401" s="3" t="str">
        <f t="shared" si="65"/>
        <v/>
      </c>
      <c r="N401" s="3" t="str">
        <f t="shared" si="66"/>
        <v/>
      </c>
      <c r="O401" s="3">
        <v>200908</v>
      </c>
      <c r="P401" s="3">
        <v>19830401</v>
      </c>
      <c r="R401" s="3">
        <v>20070418</v>
      </c>
      <c r="S401" s="2">
        <v>3</v>
      </c>
      <c r="T401" s="2">
        <v>3</v>
      </c>
      <c r="U401" s="1" t="s">
        <v>43</v>
      </c>
      <c r="V401" s="27" t="b">
        <f t="shared" si="67"/>
        <v>1</v>
      </c>
      <c r="W401" s="27" t="b">
        <f t="shared" si="68"/>
        <v>1</v>
      </c>
      <c r="X401" s="28" t="str">
        <f t="shared" si="69"/>
        <v>kuali.resultComponent.grade.letter kuali.resultComponent.grade.passFail</v>
      </c>
      <c r="Z401" s="3">
        <v>20070418</v>
      </c>
      <c r="AA401" s="1" t="s">
        <v>1232</v>
      </c>
      <c r="AB401" s="1" t="s">
        <v>1233</v>
      </c>
      <c r="AD401" s="1" t="s">
        <v>46</v>
      </c>
      <c r="AF401" s="1" t="s">
        <v>47</v>
      </c>
      <c r="AI401" s="1" t="s">
        <v>48</v>
      </c>
      <c r="AJ401" s="1" t="s">
        <v>48</v>
      </c>
      <c r="AN401" s="3">
        <v>1</v>
      </c>
      <c r="AO401" s="3">
        <v>0</v>
      </c>
      <c r="AP401" s="3">
        <v>0</v>
      </c>
      <c r="AQ401" s="3">
        <v>0</v>
      </c>
      <c r="AR401" s="3">
        <v>0</v>
      </c>
      <c r="AS401" s="3">
        <v>0</v>
      </c>
      <c r="AU401" s="3">
        <v>19990226</v>
      </c>
      <c r="AV401" s="3">
        <v>0</v>
      </c>
      <c r="AW401" s="1" t="s">
        <v>49</v>
      </c>
      <c r="BA401" s="1" t="s">
        <v>1152</v>
      </c>
      <c r="BB401" s="22" t="s">
        <v>1152</v>
      </c>
      <c r="BC401" s="17">
        <f>VLOOKUP(SUBSTITUTE(BB401," ",""),Organizations!$1:$1048576,2,0)</f>
        <v>56</v>
      </c>
      <c r="BE401" s="1" t="s">
        <v>49</v>
      </c>
      <c r="BG401" t="s">
        <v>1920</v>
      </c>
    </row>
    <row r="402" spans="1:59" ht="24">
      <c r="A402" s="1" t="s">
        <v>1234</v>
      </c>
      <c r="B402" s="1" t="s">
        <v>2268</v>
      </c>
      <c r="C402" s="1" t="s">
        <v>2282</v>
      </c>
      <c r="D402" s="1" t="s">
        <v>2034</v>
      </c>
      <c r="E402" s="3">
        <v>200708</v>
      </c>
      <c r="F402" s="3" t="str">
        <f t="shared" si="60"/>
        <v>FA</v>
      </c>
      <c r="G402" s="3" t="str">
        <f t="shared" si="61"/>
        <v>2007-2008</v>
      </c>
      <c r="H402" s="3" t="str">
        <f t="shared" si="62"/>
        <v>kuali.atp.FA2007-2008</v>
      </c>
      <c r="I402" s="3">
        <v>20070418</v>
      </c>
      <c r="J402" s="1" t="str">
        <f t="shared" si="63"/>
        <v/>
      </c>
      <c r="L402" s="3" t="str">
        <f t="shared" si="64"/>
        <v/>
      </c>
      <c r="M402" s="3" t="str">
        <f t="shared" si="65"/>
        <v/>
      </c>
      <c r="N402" s="3" t="str">
        <f t="shared" si="66"/>
        <v/>
      </c>
      <c r="O402" s="3">
        <v>200908</v>
      </c>
      <c r="P402" s="3">
        <v>19900530</v>
      </c>
      <c r="R402" s="3">
        <v>20070418</v>
      </c>
      <c r="S402" s="2">
        <v>3</v>
      </c>
      <c r="T402" s="2">
        <v>3</v>
      </c>
      <c r="U402" s="1" t="s">
        <v>43</v>
      </c>
      <c r="V402" s="27" t="b">
        <f t="shared" si="67"/>
        <v>1</v>
      </c>
      <c r="W402" s="27" t="b">
        <f t="shared" si="68"/>
        <v>1</v>
      </c>
      <c r="X402" s="28" t="str">
        <f t="shared" si="69"/>
        <v>kuali.resultComponent.grade.letter kuali.resultComponent.grade.passFail</v>
      </c>
      <c r="Z402" s="3">
        <v>20070418</v>
      </c>
      <c r="AA402" s="1" t="s">
        <v>1235</v>
      </c>
      <c r="AB402" s="1" t="s">
        <v>1236</v>
      </c>
      <c r="AD402" s="1" t="s">
        <v>46</v>
      </c>
      <c r="AF402" s="1" t="s">
        <v>47</v>
      </c>
      <c r="AI402" s="1" t="s">
        <v>48</v>
      </c>
      <c r="AJ402" s="1" t="s">
        <v>48</v>
      </c>
      <c r="AN402" s="3">
        <v>1</v>
      </c>
      <c r="AO402" s="3">
        <v>0</v>
      </c>
      <c r="AP402" s="3">
        <v>0</v>
      </c>
      <c r="AQ402" s="3">
        <v>0</v>
      </c>
      <c r="AR402" s="3">
        <v>0</v>
      </c>
      <c r="AS402" s="3">
        <v>0</v>
      </c>
      <c r="AU402" s="3">
        <v>19890428</v>
      </c>
      <c r="AV402" s="3">
        <v>0</v>
      </c>
      <c r="AW402" s="1" t="s">
        <v>49</v>
      </c>
      <c r="AY402" s="1" t="s">
        <v>47</v>
      </c>
      <c r="BA402" s="1" t="s">
        <v>1152</v>
      </c>
      <c r="BB402" s="22" t="s">
        <v>1152</v>
      </c>
      <c r="BC402" s="17">
        <f>VLOOKUP(SUBSTITUTE(BB402," ",""),Organizations!$1:$1048576,2,0)</f>
        <v>56</v>
      </c>
      <c r="BE402" s="1" t="s">
        <v>49</v>
      </c>
      <c r="BF402" s="1" t="s">
        <v>47</v>
      </c>
      <c r="BG402" t="s">
        <v>1921</v>
      </c>
    </row>
    <row r="403" spans="1:59" ht="24">
      <c r="A403" s="1" t="s">
        <v>1237</v>
      </c>
      <c r="B403" s="1" t="s">
        <v>2268</v>
      </c>
      <c r="C403" s="1" t="s">
        <v>2197</v>
      </c>
      <c r="D403" s="1" t="s">
        <v>2034</v>
      </c>
      <c r="E403" s="3">
        <v>200608</v>
      </c>
      <c r="F403" s="3" t="str">
        <f t="shared" si="60"/>
        <v>FA</v>
      </c>
      <c r="G403" s="3" t="str">
        <f t="shared" si="61"/>
        <v>2006-2007</v>
      </c>
      <c r="H403" s="3" t="str">
        <f t="shared" si="62"/>
        <v>kuali.atp.FA2006-2007</v>
      </c>
      <c r="I403" s="3">
        <v>20061120</v>
      </c>
      <c r="J403" s="1" t="str">
        <f t="shared" si="63"/>
        <v/>
      </c>
      <c r="L403" s="3" t="str">
        <f t="shared" si="64"/>
        <v/>
      </c>
      <c r="M403" s="3" t="str">
        <f t="shared" si="65"/>
        <v/>
      </c>
      <c r="N403" s="3" t="str">
        <f t="shared" si="66"/>
        <v/>
      </c>
      <c r="O403" s="3">
        <v>200901</v>
      </c>
      <c r="P403" s="3">
        <v>20021216</v>
      </c>
      <c r="R403" s="3">
        <v>20061120</v>
      </c>
      <c r="S403" s="2">
        <v>3</v>
      </c>
      <c r="T403" s="2">
        <v>3</v>
      </c>
      <c r="U403" s="1" t="s">
        <v>43</v>
      </c>
      <c r="V403" s="27" t="b">
        <f t="shared" si="67"/>
        <v>1</v>
      </c>
      <c r="W403" s="27" t="b">
        <f t="shared" si="68"/>
        <v>1</v>
      </c>
      <c r="X403" s="28" t="str">
        <f t="shared" si="69"/>
        <v>kuali.resultComponent.grade.letter kuali.resultComponent.grade.passFail</v>
      </c>
      <c r="Z403" s="3">
        <v>20021216</v>
      </c>
      <c r="AA403" s="1" t="s">
        <v>1238</v>
      </c>
      <c r="AB403" s="1" t="s">
        <v>1239</v>
      </c>
      <c r="AC403" s="3">
        <v>20021216</v>
      </c>
      <c r="AD403" s="1" t="s">
        <v>46</v>
      </c>
      <c r="AF403" s="1" t="s">
        <v>47</v>
      </c>
      <c r="AI403" s="1" t="s">
        <v>48</v>
      </c>
      <c r="AJ403" s="1" t="s">
        <v>48</v>
      </c>
      <c r="AN403" s="3">
        <v>1</v>
      </c>
      <c r="AP403" s="3">
        <v>0</v>
      </c>
      <c r="AQ403" s="3">
        <v>0</v>
      </c>
      <c r="AR403" s="3">
        <v>0</v>
      </c>
      <c r="AS403" s="3">
        <v>0</v>
      </c>
      <c r="AU403" s="3">
        <v>20070409</v>
      </c>
      <c r="AV403" s="3">
        <v>0</v>
      </c>
      <c r="AW403" s="1" t="s">
        <v>49</v>
      </c>
      <c r="AX403" s="3">
        <v>20061120</v>
      </c>
      <c r="AZ403" s="3">
        <v>20021216</v>
      </c>
      <c r="BA403" s="1" t="s">
        <v>1152</v>
      </c>
      <c r="BB403" s="22" t="s">
        <v>1152</v>
      </c>
      <c r="BC403" s="17">
        <f>VLOOKUP(SUBSTITUTE(BB403," ",""),Organizations!$1:$1048576,2,0)</f>
        <v>56</v>
      </c>
      <c r="BE403" s="1" t="s">
        <v>49</v>
      </c>
      <c r="BG403" t="s">
        <v>1922</v>
      </c>
    </row>
    <row r="404" spans="1:59" ht="24">
      <c r="A404" s="1" t="s">
        <v>1240</v>
      </c>
      <c r="B404" s="1" t="s">
        <v>2268</v>
      </c>
      <c r="C404" s="1" t="s">
        <v>2058</v>
      </c>
      <c r="D404" s="1" t="s">
        <v>2034</v>
      </c>
      <c r="E404" s="3">
        <v>200708</v>
      </c>
      <c r="F404" s="3" t="str">
        <f t="shared" si="60"/>
        <v>FA</v>
      </c>
      <c r="G404" s="3" t="str">
        <f t="shared" si="61"/>
        <v>2007-2008</v>
      </c>
      <c r="H404" s="3" t="str">
        <f t="shared" si="62"/>
        <v>kuali.atp.FA2007-2008</v>
      </c>
      <c r="I404" s="3">
        <v>20070222</v>
      </c>
      <c r="J404" s="1" t="str">
        <f t="shared" si="63"/>
        <v/>
      </c>
      <c r="L404" s="3" t="str">
        <f t="shared" si="64"/>
        <v/>
      </c>
      <c r="M404" s="3" t="str">
        <f t="shared" si="65"/>
        <v/>
      </c>
      <c r="N404" s="3" t="str">
        <f t="shared" si="66"/>
        <v/>
      </c>
      <c r="O404" s="3">
        <v>200908</v>
      </c>
      <c r="P404" s="3">
        <v>19900530</v>
      </c>
      <c r="R404" s="3">
        <v>20070221</v>
      </c>
      <c r="S404" s="2">
        <v>3</v>
      </c>
      <c r="T404" s="2">
        <v>3</v>
      </c>
      <c r="U404" s="1" t="s">
        <v>43</v>
      </c>
      <c r="V404" s="27" t="b">
        <f t="shared" si="67"/>
        <v>1</v>
      </c>
      <c r="W404" s="27" t="b">
        <f t="shared" si="68"/>
        <v>1</v>
      </c>
      <c r="X404" s="28" t="str">
        <f t="shared" si="69"/>
        <v>kuali.resultComponent.grade.letter kuali.resultComponent.grade.passFail</v>
      </c>
      <c r="Z404" s="3">
        <v>20070222</v>
      </c>
      <c r="AA404" s="1" t="s">
        <v>1241</v>
      </c>
      <c r="AB404" s="1" t="s">
        <v>1242</v>
      </c>
      <c r="AD404" s="1" t="s">
        <v>46</v>
      </c>
      <c r="AF404" s="1" t="s">
        <v>47</v>
      </c>
      <c r="AI404" s="1" t="s">
        <v>48</v>
      </c>
      <c r="AJ404" s="1" t="s">
        <v>48</v>
      </c>
      <c r="AN404" s="3">
        <v>1</v>
      </c>
      <c r="AO404" s="3">
        <v>0</v>
      </c>
      <c r="AP404" s="3">
        <v>0</v>
      </c>
      <c r="AQ404" s="3">
        <v>0</v>
      </c>
      <c r="AR404" s="3">
        <v>0</v>
      </c>
      <c r="AS404" s="3">
        <v>0</v>
      </c>
      <c r="AU404" s="3">
        <v>19880426</v>
      </c>
      <c r="AV404" s="3">
        <v>0</v>
      </c>
      <c r="AW404" s="1" t="s">
        <v>49</v>
      </c>
      <c r="AY404" s="1" t="s">
        <v>47</v>
      </c>
      <c r="BA404" s="1" t="s">
        <v>1152</v>
      </c>
      <c r="BB404" s="22" t="s">
        <v>1152</v>
      </c>
      <c r="BC404" s="17">
        <f>VLOOKUP(SUBSTITUTE(BB404," ",""),Organizations!$1:$1048576,2,0)</f>
        <v>56</v>
      </c>
      <c r="BE404" s="1" t="s">
        <v>49</v>
      </c>
      <c r="BF404" s="1" t="s">
        <v>47</v>
      </c>
      <c r="BG404" t="s">
        <v>1923</v>
      </c>
    </row>
    <row r="405" spans="1:59" ht="24">
      <c r="A405" s="1" t="s">
        <v>1243</v>
      </c>
      <c r="B405" s="1" t="s">
        <v>2268</v>
      </c>
      <c r="C405" s="1" t="s">
        <v>2283</v>
      </c>
      <c r="D405" s="1" t="s">
        <v>2034</v>
      </c>
      <c r="E405" s="3">
        <v>200708</v>
      </c>
      <c r="F405" s="3" t="str">
        <f t="shared" si="60"/>
        <v>FA</v>
      </c>
      <c r="G405" s="3" t="str">
        <f t="shared" si="61"/>
        <v>2007-2008</v>
      </c>
      <c r="H405" s="3" t="str">
        <f t="shared" si="62"/>
        <v>kuali.atp.FA2007-2008</v>
      </c>
      <c r="I405" s="3">
        <v>20070418</v>
      </c>
      <c r="J405" s="1" t="str">
        <f t="shared" si="63"/>
        <v/>
      </c>
      <c r="L405" s="3" t="str">
        <f t="shared" si="64"/>
        <v/>
      </c>
      <c r="M405" s="3" t="str">
        <f t="shared" si="65"/>
        <v/>
      </c>
      <c r="N405" s="3" t="str">
        <f t="shared" si="66"/>
        <v/>
      </c>
      <c r="O405" s="3">
        <v>200908</v>
      </c>
      <c r="P405" s="3">
        <v>19900530</v>
      </c>
      <c r="R405" s="3">
        <v>20070418</v>
      </c>
      <c r="S405" s="2">
        <v>3</v>
      </c>
      <c r="T405" s="2">
        <v>3</v>
      </c>
      <c r="U405" s="1" t="s">
        <v>43</v>
      </c>
      <c r="V405" s="27" t="b">
        <f t="shared" si="67"/>
        <v>1</v>
      </c>
      <c r="W405" s="27" t="b">
        <f t="shared" si="68"/>
        <v>1</v>
      </c>
      <c r="X405" s="28" t="str">
        <f t="shared" si="69"/>
        <v>kuali.resultComponent.grade.letter kuali.resultComponent.grade.passFail</v>
      </c>
      <c r="Z405" s="3">
        <v>20070418</v>
      </c>
      <c r="AA405" s="1" t="s">
        <v>1244</v>
      </c>
      <c r="AB405" s="1" t="s">
        <v>1245</v>
      </c>
      <c r="AD405" s="1" t="s">
        <v>46</v>
      </c>
      <c r="AF405" s="1" t="s">
        <v>47</v>
      </c>
      <c r="AI405" s="1" t="s">
        <v>48</v>
      </c>
      <c r="AJ405" s="1" t="s">
        <v>48</v>
      </c>
      <c r="AN405" s="3">
        <v>1</v>
      </c>
      <c r="AO405" s="3">
        <v>0</v>
      </c>
      <c r="AP405" s="3">
        <v>0</v>
      </c>
      <c r="AQ405" s="3">
        <v>0</v>
      </c>
      <c r="AR405" s="3">
        <v>0</v>
      </c>
      <c r="AS405" s="3">
        <v>0</v>
      </c>
      <c r="AU405" s="3">
        <v>19990226</v>
      </c>
      <c r="AV405" s="3">
        <v>0</v>
      </c>
      <c r="AW405" s="1" t="s">
        <v>49</v>
      </c>
      <c r="AY405" s="1" t="s">
        <v>47</v>
      </c>
      <c r="BA405" s="1" t="s">
        <v>1152</v>
      </c>
      <c r="BB405" s="22" t="s">
        <v>1152</v>
      </c>
      <c r="BC405" s="17">
        <f>VLOOKUP(SUBSTITUTE(BB405," ",""),Organizations!$1:$1048576,2,0)</f>
        <v>56</v>
      </c>
      <c r="BE405" s="1" t="s">
        <v>49</v>
      </c>
      <c r="BF405" s="1" t="s">
        <v>47</v>
      </c>
      <c r="BG405" t="s">
        <v>1924</v>
      </c>
    </row>
    <row r="406" spans="1:59" ht="24">
      <c r="A406" s="1" t="s">
        <v>1246</v>
      </c>
      <c r="B406" s="1" t="s">
        <v>2268</v>
      </c>
      <c r="C406" s="1" t="s">
        <v>2284</v>
      </c>
      <c r="D406" s="1" t="s">
        <v>2034</v>
      </c>
      <c r="E406" s="3">
        <v>200008</v>
      </c>
      <c r="F406" s="3" t="str">
        <f t="shared" si="60"/>
        <v>FA</v>
      </c>
      <c r="G406" s="3" t="str">
        <f t="shared" si="61"/>
        <v>2000-2001</v>
      </c>
      <c r="H406" s="3" t="str">
        <f t="shared" si="62"/>
        <v>kuali.atp.FA2000-2001</v>
      </c>
      <c r="I406" s="3">
        <v>20030414</v>
      </c>
      <c r="J406" s="1" t="str">
        <f t="shared" si="63"/>
        <v/>
      </c>
      <c r="L406" s="3" t="str">
        <f t="shared" si="64"/>
        <v/>
      </c>
      <c r="M406" s="3" t="str">
        <f t="shared" si="65"/>
        <v/>
      </c>
      <c r="N406" s="3" t="str">
        <f t="shared" si="66"/>
        <v/>
      </c>
      <c r="O406" s="3">
        <v>200908</v>
      </c>
      <c r="P406" s="3">
        <v>19770101</v>
      </c>
      <c r="R406" s="3">
        <v>20001011</v>
      </c>
      <c r="S406" s="2">
        <v>3</v>
      </c>
      <c r="T406" s="2">
        <v>3</v>
      </c>
      <c r="U406" s="1" t="s">
        <v>43</v>
      </c>
      <c r="V406" s="27" t="b">
        <f t="shared" si="67"/>
        <v>1</v>
      </c>
      <c r="W406" s="27" t="b">
        <f t="shared" si="68"/>
        <v>1</v>
      </c>
      <c r="X406" s="28" t="str">
        <f t="shared" si="69"/>
        <v>kuali.resultComponent.grade.letter kuali.resultComponent.grade.passFail</v>
      </c>
      <c r="AA406" s="1" t="s">
        <v>1247</v>
      </c>
      <c r="AB406" s="1" t="s">
        <v>1248</v>
      </c>
      <c r="AC406" s="3">
        <v>19990708</v>
      </c>
      <c r="AD406" s="1" t="s">
        <v>46</v>
      </c>
      <c r="AF406" s="1" t="s">
        <v>47</v>
      </c>
      <c r="AI406" s="1" t="s">
        <v>48</v>
      </c>
      <c r="AJ406" s="1" t="s">
        <v>48</v>
      </c>
      <c r="AN406" s="3">
        <v>1</v>
      </c>
      <c r="AO406" s="3">
        <v>0</v>
      </c>
      <c r="AP406" s="3">
        <v>0</v>
      </c>
      <c r="AQ406" s="3">
        <v>0</v>
      </c>
      <c r="AR406" s="3">
        <v>0</v>
      </c>
      <c r="AS406" s="3">
        <v>0</v>
      </c>
      <c r="AU406" s="3">
        <v>20030414</v>
      </c>
      <c r="AV406" s="3">
        <v>0</v>
      </c>
      <c r="AW406" s="1" t="s">
        <v>49</v>
      </c>
      <c r="AX406" s="3">
        <v>20001011</v>
      </c>
      <c r="AY406" s="1" t="s">
        <v>47</v>
      </c>
      <c r="AZ406" s="3">
        <v>19911111</v>
      </c>
      <c r="BA406" s="1" t="s">
        <v>1152</v>
      </c>
      <c r="BB406" s="22" t="s">
        <v>1152</v>
      </c>
      <c r="BC406" s="17">
        <f>VLOOKUP(SUBSTITUTE(BB406," ",""),Organizations!$1:$1048576,2,0)</f>
        <v>56</v>
      </c>
      <c r="BE406" s="1" t="s">
        <v>49</v>
      </c>
      <c r="BF406" s="1" t="s">
        <v>47</v>
      </c>
      <c r="BG406" t="s">
        <v>1925</v>
      </c>
    </row>
    <row r="407" spans="1:59" ht="24">
      <c r="A407" s="1" t="s">
        <v>1249</v>
      </c>
      <c r="B407" s="1" t="s">
        <v>2268</v>
      </c>
      <c r="C407" s="1" t="s">
        <v>2285</v>
      </c>
      <c r="D407" s="1" t="s">
        <v>2034</v>
      </c>
      <c r="E407" s="3">
        <v>199801</v>
      </c>
      <c r="F407" s="3" t="str">
        <f t="shared" si="60"/>
        <v>SP</v>
      </c>
      <c r="G407" s="3" t="str">
        <f t="shared" si="61"/>
        <v>1997-1998</v>
      </c>
      <c r="H407" s="3" t="str">
        <f t="shared" si="62"/>
        <v>kuali.atp.SP1997-1998</v>
      </c>
      <c r="I407" s="3">
        <v>19971215</v>
      </c>
      <c r="J407" s="1" t="str">
        <f t="shared" si="63"/>
        <v/>
      </c>
      <c r="L407" s="3" t="str">
        <f t="shared" si="64"/>
        <v/>
      </c>
      <c r="M407" s="3" t="str">
        <f t="shared" si="65"/>
        <v/>
      </c>
      <c r="N407" s="3" t="str">
        <f t="shared" si="66"/>
        <v/>
      </c>
      <c r="O407" s="3">
        <v>200908</v>
      </c>
      <c r="P407" s="3">
        <v>19770101</v>
      </c>
      <c r="R407" s="3">
        <v>19971215</v>
      </c>
      <c r="S407" s="2">
        <v>3</v>
      </c>
      <c r="T407" s="2">
        <v>3</v>
      </c>
      <c r="U407" s="1" t="s">
        <v>43</v>
      </c>
      <c r="V407" s="27" t="b">
        <f t="shared" si="67"/>
        <v>1</v>
      </c>
      <c r="W407" s="27" t="b">
        <f t="shared" si="68"/>
        <v>1</v>
      </c>
      <c r="X407" s="28" t="str">
        <f t="shared" si="69"/>
        <v>kuali.resultComponent.grade.letter kuali.resultComponent.grade.passFail</v>
      </c>
      <c r="AA407" s="1" t="s">
        <v>1250</v>
      </c>
      <c r="AB407" s="1" t="s">
        <v>1251</v>
      </c>
      <c r="AD407" s="1" t="s">
        <v>46</v>
      </c>
      <c r="AF407" s="1" t="s">
        <v>47</v>
      </c>
      <c r="AI407" s="1" t="s">
        <v>48</v>
      </c>
      <c r="AJ407" s="1" t="s">
        <v>48</v>
      </c>
      <c r="AN407" s="3">
        <v>1</v>
      </c>
      <c r="AO407" s="3">
        <v>0</v>
      </c>
      <c r="AP407" s="3">
        <v>0</v>
      </c>
      <c r="AQ407" s="3">
        <v>0</v>
      </c>
      <c r="AR407" s="3">
        <v>0</v>
      </c>
      <c r="AS407" s="3">
        <v>0</v>
      </c>
      <c r="AV407" s="3">
        <v>0</v>
      </c>
      <c r="AW407" s="1" t="s">
        <v>49</v>
      </c>
      <c r="AX407" s="3">
        <v>19971215</v>
      </c>
      <c r="BA407" s="1" t="s">
        <v>1152</v>
      </c>
      <c r="BB407" s="22" t="s">
        <v>1152</v>
      </c>
      <c r="BC407" s="17">
        <f>VLOOKUP(SUBSTITUTE(BB407," ",""),Organizations!$1:$1048576,2,0)</f>
        <v>56</v>
      </c>
      <c r="BE407" s="1" t="s">
        <v>49</v>
      </c>
      <c r="BG407" t="s">
        <v>1926</v>
      </c>
    </row>
    <row r="408" spans="1:59" ht="24">
      <c r="A408" s="1" t="s">
        <v>1252</v>
      </c>
      <c r="B408" s="1" t="s">
        <v>2268</v>
      </c>
      <c r="C408" s="1" t="s">
        <v>2059</v>
      </c>
      <c r="D408" s="1" t="s">
        <v>2034</v>
      </c>
      <c r="E408" s="3">
        <v>200708</v>
      </c>
      <c r="F408" s="3" t="str">
        <f t="shared" si="60"/>
        <v>FA</v>
      </c>
      <c r="G408" s="3" t="str">
        <f t="shared" si="61"/>
        <v>2007-2008</v>
      </c>
      <c r="H408" s="3" t="str">
        <f t="shared" si="62"/>
        <v>kuali.atp.FA2007-2008</v>
      </c>
      <c r="I408" s="3">
        <v>20070418</v>
      </c>
      <c r="J408" s="1" t="str">
        <f t="shared" si="63"/>
        <v/>
      </c>
      <c r="L408" s="3" t="str">
        <f t="shared" si="64"/>
        <v/>
      </c>
      <c r="M408" s="3" t="str">
        <f t="shared" si="65"/>
        <v/>
      </c>
      <c r="N408" s="3" t="str">
        <f t="shared" si="66"/>
        <v/>
      </c>
      <c r="O408" s="3">
        <v>200908</v>
      </c>
      <c r="P408" s="3">
        <v>19860404</v>
      </c>
      <c r="R408" s="3">
        <v>20070418</v>
      </c>
      <c r="S408" s="2">
        <v>3</v>
      </c>
      <c r="T408" s="2">
        <v>3</v>
      </c>
      <c r="U408" s="1" t="s">
        <v>43</v>
      </c>
      <c r="V408" s="27" t="b">
        <f t="shared" si="67"/>
        <v>1</v>
      </c>
      <c r="W408" s="27" t="b">
        <f t="shared" si="68"/>
        <v>1</v>
      </c>
      <c r="X408" s="28" t="str">
        <f t="shared" si="69"/>
        <v>kuali.resultComponent.grade.letter kuali.resultComponent.grade.passFail</v>
      </c>
      <c r="Z408" s="3">
        <v>20070418</v>
      </c>
      <c r="AA408" s="1" t="s">
        <v>1253</v>
      </c>
      <c r="AB408" s="1" t="s">
        <v>1254</v>
      </c>
      <c r="AD408" s="1" t="s">
        <v>46</v>
      </c>
      <c r="AF408" s="1" t="s">
        <v>47</v>
      </c>
      <c r="AI408" s="1" t="s">
        <v>48</v>
      </c>
      <c r="AJ408" s="1" t="s">
        <v>48</v>
      </c>
      <c r="AN408" s="3">
        <v>1</v>
      </c>
      <c r="AP408" s="3">
        <v>0</v>
      </c>
      <c r="AQ408" s="3">
        <v>0</v>
      </c>
      <c r="AR408" s="3">
        <v>0</v>
      </c>
      <c r="AS408" s="3">
        <v>0</v>
      </c>
      <c r="AU408" s="3">
        <v>19870205</v>
      </c>
      <c r="AV408" s="3">
        <v>0</v>
      </c>
      <c r="AW408" s="1" t="s">
        <v>49</v>
      </c>
      <c r="BA408" s="1" t="s">
        <v>1152</v>
      </c>
      <c r="BB408" s="22" t="s">
        <v>1152</v>
      </c>
      <c r="BC408" s="17">
        <f>VLOOKUP(SUBSTITUTE(BB408," ",""),Organizations!$1:$1048576,2,0)</f>
        <v>56</v>
      </c>
      <c r="BE408" s="1" t="s">
        <v>49</v>
      </c>
      <c r="BG408" t="s">
        <v>1927</v>
      </c>
    </row>
    <row r="409" spans="1:59" ht="24">
      <c r="A409" s="1" t="s">
        <v>1255</v>
      </c>
      <c r="B409" s="1" t="s">
        <v>2268</v>
      </c>
      <c r="C409" s="1" t="s">
        <v>2286</v>
      </c>
      <c r="D409" s="1" t="s">
        <v>2034</v>
      </c>
      <c r="E409" s="3">
        <v>199601</v>
      </c>
      <c r="F409" s="3" t="str">
        <f t="shared" si="60"/>
        <v>SP</v>
      </c>
      <c r="G409" s="3" t="str">
        <f t="shared" si="61"/>
        <v>1995-1996</v>
      </c>
      <c r="H409" s="3" t="str">
        <f t="shared" si="62"/>
        <v>kuali.atp.SP1995-1996</v>
      </c>
      <c r="I409" s="3">
        <v>19951114</v>
      </c>
      <c r="J409" s="1" t="str">
        <f t="shared" si="63"/>
        <v/>
      </c>
      <c r="L409" s="3" t="str">
        <f t="shared" si="64"/>
        <v/>
      </c>
      <c r="M409" s="3" t="str">
        <f t="shared" si="65"/>
        <v/>
      </c>
      <c r="N409" s="3" t="str">
        <f t="shared" si="66"/>
        <v/>
      </c>
      <c r="O409" s="3">
        <v>200501</v>
      </c>
      <c r="P409" s="3">
        <v>19950221</v>
      </c>
      <c r="R409" s="3">
        <v>19951113</v>
      </c>
      <c r="S409" s="2">
        <v>3</v>
      </c>
      <c r="T409" s="2">
        <v>3</v>
      </c>
      <c r="U409" s="1" t="s">
        <v>43</v>
      </c>
      <c r="V409" s="27" t="b">
        <f t="shared" si="67"/>
        <v>1</v>
      </c>
      <c r="W409" s="27" t="b">
        <f t="shared" si="68"/>
        <v>1</v>
      </c>
      <c r="X409" s="28" t="str">
        <f t="shared" si="69"/>
        <v>kuali.resultComponent.grade.letter kuali.resultComponent.grade.passFail</v>
      </c>
      <c r="Z409" s="3">
        <v>19950221</v>
      </c>
      <c r="AA409" s="1" t="s">
        <v>1256</v>
      </c>
      <c r="AB409" s="1" t="s">
        <v>1257</v>
      </c>
      <c r="AC409" s="3">
        <v>19950302</v>
      </c>
      <c r="AD409" s="1" t="s">
        <v>46</v>
      </c>
      <c r="AF409" s="1" t="s">
        <v>47</v>
      </c>
      <c r="AI409" s="1" t="s">
        <v>48</v>
      </c>
      <c r="AJ409" s="1" t="s">
        <v>48</v>
      </c>
      <c r="AN409" s="3">
        <v>1</v>
      </c>
      <c r="AP409" s="3">
        <v>0</v>
      </c>
      <c r="AQ409" s="3">
        <v>0</v>
      </c>
      <c r="AR409" s="3">
        <v>0</v>
      </c>
      <c r="AS409" s="3">
        <v>0</v>
      </c>
      <c r="AU409" s="3">
        <v>20050330</v>
      </c>
      <c r="AV409" s="3">
        <v>0</v>
      </c>
      <c r="AW409" s="1" t="s">
        <v>49</v>
      </c>
      <c r="AX409" s="3">
        <v>19951114</v>
      </c>
      <c r="AY409" s="1" t="s">
        <v>47</v>
      </c>
      <c r="AZ409" s="3">
        <v>19951114</v>
      </c>
      <c r="BA409" s="1" t="s">
        <v>1152</v>
      </c>
      <c r="BB409" s="22" t="s">
        <v>1152</v>
      </c>
      <c r="BC409" s="17">
        <f>VLOOKUP(SUBSTITUTE(BB409," ",""),Organizations!$1:$1048576,2,0)</f>
        <v>56</v>
      </c>
      <c r="BE409" s="1" t="s">
        <v>49</v>
      </c>
      <c r="BF409" s="1" t="s">
        <v>47</v>
      </c>
      <c r="BG409" t="s">
        <v>1928</v>
      </c>
    </row>
    <row r="410" spans="1:59" ht="24">
      <c r="A410" s="1" t="s">
        <v>1258</v>
      </c>
      <c r="B410" s="1" t="s">
        <v>2268</v>
      </c>
      <c r="C410" s="1" t="s">
        <v>2287</v>
      </c>
      <c r="D410" s="1" t="s">
        <v>2034</v>
      </c>
      <c r="E410" s="3">
        <v>200708</v>
      </c>
      <c r="F410" s="3" t="str">
        <f t="shared" si="60"/>
        <v>FA</v>
      </c>
      <c r="G410" s="3" t="str">
        <f t="shared" si="61"/>
        <v>2007-2008</v>
      </c>
      <c r="H410" s="3" t="str">
        <f t="shared" si="62"/>
        <v>kuali.atp.FA2007-2008</v>
      </c>
      <c r="I410" s="3">
        <v>20070222</v>
      </c>
      <c r="J410" s="1" t="str">
        <f t="shared" si="63"/>
        <v/>
      </c>
      <c r="L410" s="3" t="str">
        <f t="shared" si="64"/>
        <v/>
      </c>
      <c r="M410" s="3" t="str">
        <f t="shared" si="65"/>
        <v/>
      </c>
      <c r="N410" s="3" t="str">
        <f t="shared" si="66"/>
        <v/>
      </c>
      <c r="O410" s="3">
        <v>200908</v>
      </c>
      <c r="P410" s="3">
        <v>19900529</v>
      </c>
      <c r="R410" s="3">
        <v>20070221</v>
      </c>
      <c r="S410" s="2">
        <v>3</v>
      </c>
      <c r="T410" s="2">
        <v>3</v>
      </c>
      <c r="U410" s="1" t="s">
        <v>43</v>
      </c>
      <c r="V410" s="27" t="b">
        <f t="shared" si="67"/>
        <v>1</v>
      </c>
      <c r="W410" s="27" t="b">
        <f t="shared" si="68"/>
        <v>1</v>
      </c>
      <c r="X410" s="28" t="str">
        <f t="shared" si="69"/>
        <v>kuali.resultComponent.grade.letter kuali.resultComponent.grade.passFail</v>
      </c>
      <c r="Z410" s="3">
        <v>20070222</v>
      </c>
      <c r="AA410" s="1" t="s">
        <v>1259</v>
      </c>
      <c r="AB410" s="1" t="s">
        <v>1260</v>
      </c>
      <c r="AC410" s="3">
        <v>20040721</v>
      </c>
      <c r="AD410" s="1" t="s">
        <v>46</v>
      </c>
      <c r="AF410" s="1" t="s">
        <v>47</v>
      </c>
      <c r="AI410" s="1" t="s">
        <v>48</v>
      </c>
      <c r="AJ410" s="1" t="s">
        <v>48</v>
      </c>
      <c r="AN410" s="3">
        <v>1</v>
      </c>
      <c r="AO410" s="3">
        <v>0</v>
      </c>
      <c r="AP410" s="3">
        <v>0</v>
      </c>
      <c r="AQ410" s="3">
        <v>0</v>
      </c>
      <c r="AR410" s="3">
        <v>0</v>
      </c>
      <c r="AS410" s="3">
        <v>0</v>
      </c>
      <c r="AU410" s="3">
        <v>20050330</v>
      </c>
      <c r="AV410" s="3">
        <v>0</v>
      </c>
      <c r="AW410" s="1" t="s">
        <v>49</v>
      </c>
      <c r="AY410" s="1" t="s">
        <v>47</v>
      </c>
      <c r="BA410" s="1" t="s">
        <v>1152</v>
      </c>
      <c r="BB410" s="22" t="s">
        <v>1152</v>
      </c>
      <c r="BC410" s="17">
        <f>VLOOKUP(SUBSTITUTE(BB410," ",""),Organizations!$1:$1048576,2,0)</f>
        <v>56</v>
      </c>
      <c r="BE410" s="1" t="s">
        <v>49</v>
      </c>
      <c r="BF410" s="1" t="s">
        <v>47</v>
      </c>
      <c r="BG410" t="s">
        <v>1929</v>
      </c>
    </row>
    <row r="411" spans="1:59" ht="24">
      <c r="A411" s="1" t="s">
        <v>1261</v>
      </c>
      <c r="B411" s="1" t="s">
        <v>2268</v>
      </c>
      <c r="C411" s="1" t="s">
        <v>2288</v>
      </c>
      <c r="D411" s="1" t="s">
        <v>2034</v>
      </c>
      <c r="E411" s="3">
        <v>200708</v>
      </c>
      <c r="F411" s="3" t="str">
        <f t="shared" si="60"/>
        <v>FA</v>
      </c>
      <c r="G411" s="3" t="str">
        <f t="shared" si="61"/>
        <v>2007-2008</v>
      </c>
      <c r="H411" s="3" t="str">
        <f t="shared" si="62"/>
        <v>kuali.atp.FA2007-2008</v>
      </c>
      <c r="I411" s="3">
        <v>20070418</v>
      </c>
      <c r="J411" s="1" t="str">
        <f t="shared" si="63"/>
        <v/>
      </c>
      <c r="L411" s="3" t="str">
        <f t="shared" si="64"/>
        <v/>
      </c>
      <c r="M411" s="3" t="str">
        <f t="shared" si="65"/>
        <v/>
      </c>
      <c r="N411" s="3" t="str">
        <f t="shared" si="66"/>
        <v/>
      </c>
      <c r="O411" s="3">
        <v>200901</v>
      </c>
      <c r="P411" s="3">
        <v>19900529</v>
      </c>
      <c r="R411" s="3">
        <v>20070418</v>
      </c>
      <c r="S411" s="2">
        <v>3</v>
      </c>
      <c r="T411" s="2">
        <v>3</v>
      </c>
      <c r="U411" s="1" t="s">
        <v>43</v>
      </c>
      <c r="V411" s="27" t="b">
        <f t="shared" si="67"/>
        <v>1</v>
      </c>
      <c r="W411" s="27" t="b">
        <f t="shared" si="68"/>
        <v>1</v>
      </c>
      <c r="X411" s="28" t="str">
        <f t="shared" si="69"/>
        <v>kuali.resultComponent.grade.letter kuali.resultComponent.grade.passFail</v>
      </c>
      <c r="Z411" s="3">
        <v>20070418</v>
      </c>
      <c r="AA411" s="1" t="s">
        <v>1262</v>
      </c>
      <c r="AB411" s="1" t="s">
        <v>1263</v>
      </c>
      <c r="AD411" s="1" t="s">
        <v>46</v>
      </c>
      <c r="AF411" s="1" t="s">
        <v>47</v>
      </c>
      <c r="AI411" s="1" t="s">
        <v>48</v>
      </c>
      <c r="AJ411" s="1" t="s">
        <v>48</v>
      </c>
      <c r="AN411" s="3">
        <v>1</v>
      </c>
      <c r="AO411" s="3">
        <v>0</v>
      </c>
      <c r="AP411" s="3">
        <v>0</v>
      </c>
      <c r="AQ411" s="3">
        <v>0</v>
      </c>
      <c r="AR411" s="3">
        <v>0</v>
      </c>
      <c r="AS411" s="3">
        <v>0</v>
      </c>
      <c r="AU411" s="3">
        <v>20070807</v>
      </c>
      <c r="AV411" s="3">
        <v>0</v>
      </c>
      <c r="AW411" s="1" t="s">
        <v>49</v>
      </c>
      <c r="AY411" s="1" t="s">
        <v>47</v>
      </c>
      <c r="BA411" s="1" t="s">
        <v>1152</v>
      </c>
      <c r="BB411" s="22" t="s">
        <v>1152</v>
      </c>
      <c r="BC411" s="17">
        <f>VLOOKUP(SUBSTITUTE(BB411," ",""),Organizations!$1:$1048576,2,0)</f>
        <v>56</v>
      </c>
      <c r="BE411" s="1" t="s">
        <v>49</v>
      </c>
      <c r="BF411" s="1" t="s">
        <v>47</v>
      </c>
      <c r="BG411" t="s">
        <v>1930</v>
      </c>
    </row>
    <row r="412" spans="1:59" ht="24">
      <c r="A412" s="1" t="s">
        <v>1264</v>
      </c>
      <c r="B412" s="1" t="s">
        <v>2268</v>
      </c>
      <c r="C412" s="1" t="s">
        <v>2289</v>
      </c>
      <c r="D412" s="1" t="s">
        <v>2034</v>
      </c>
      <c r="E412" s="3">
        <v>200708</v>
      </c>
      <c r="F412" s="3" t="str">
        <f t="shared" si="60"/>
        <v>FA</v>
      </c>
      <c r="G412" s="3" t="str">
        <f t="shared" si="61"/>
        <v>2007-2008</v>
      </c>
      <c r="H412" s="3" t="str">
        <f t="shared" si="62"/>
        <v>kuali.atp.FA2007-2008</v>
      </c>
      <c r="I412" s="3">
        <v>20070222</v>
      </c>
      <c r="J412" s="1" t="str">
        <f t="shared" si="63"/>
        <v/>
      </c>
      <c r="L412" s="3" t="str">
        <f t="shared" si="64"/>
        <v/>
      </c>
      <c r="M412" s="3" t="str">
        <f t="shared" si="65"/>
        <v/>
      </c>
      <c r="N412" s="3" t="str">
        <f t="shared" si="66"/>
        <v/>
      </c>
      <c r="O412" s="3">
        <v>200908</v>
      </c>
      <c r="P412" s="3">
        <v>19770101</v>
      </c>
      <c r="R412" s="3">
        <v>20070221</v>
      </c>
      <c r="S412" s="2">
        <v>3</v>
      </c>
      <c r="T412" s="2">
        <v>3</v>
      </c>
      <c r="U412" s="1" t="s">
        <v>43</v>
      </c>
      <c r="V412" s="27" t="b">
        <f t="shared" si="67"/>
        <v>1</v>
      </c>
      <c r="W412" s="27" t="b">
        <f t="shared" si="68"/>
        <v>1</v>
      </c>
      <c r="X412" s="28" t="str">
        <f t="shared" si="69"/>
        <v>kuali.resultComponent.grade.letter kuali.resultComponent.grade.passFail</v>
      </c>
      <c r="Z412" s="3">
        <v>20070222</v>
      </c>
      <c r="AA412" s="1" t="s">
        <v>1265</v>
      </c>
      <c r="AB412" s="1" t="s">
        <v>1266</v>
      </c>
      <c r="AD412" s="1" t="s">
        <v>46</v>
      </c>
      <c r="AF412" s="1" t="s">
        <v>47</v>
      </c>
      <c r="AI412" s="1" t="s">
        <v>48</v>
      </c>
      <c r="AJ412" s="1" t="s">
        <v>48</v>
      </c>
      <c r="AN412" s="3">
        <v>1</v>
      </c>
      <c r="AO412" s="3">
        <v>0</v>
      </c>
      <c r="AP412" s="3">
        <v>0</v>
      </c>
      <c r="AQ412" s="3">
        <v>0</v>
      </c>
      <c r="AR412" s="3">
        <v>0</v>
      </c>
      <c r="AS412" s="3">
        <v>0</v>
      </c>
      <c r="AU412" s="3">
        <v>19890428</v>
      </c>
      <c r="AV412" s="3">
        <v>0</v>
      </c>
      <c r="AW412" s="1" t="s">
        <v>49</v>
      </c>
      <c r="AX412" s="3">
        <v>20000322</v>
      </c>
      <c r="AY412" s="1" t="s">
        <v>47</v>
      </c>
      <c r="AZ412" s="3">
        <v>20000425</v>
      </c>
      <c r="BA412" s="1" t="s">
        <v>1152</v>
      </c>
      <c r="BB412" s="22" t="s">
        <v>1152</v>
      </c>
      <c r="BC412" s="17">
        <f>VLOOKUP(SUBSTITUTE(BB412," ",""),Organizations!$1:$1048576,2,0)</f>
        <v>56</v>
      </c>
      <c r="BE412" s="1" t="s">
        <v>49</v>
      </c>
      <c r="BF412" s="1" t="s">
        <v>47</v>
      </c>
      <c r="BG412" t="s">
        <v>1931</v>
      </c>
    </row>
    <row r="413" spans="1:59" ht="24">
      <c r="A413" s="1" t="s">
        <v>1267</v>
      </c>
      <c r="B413" s="1" t="s">
        <v>2268</v>
      </c>
      <c r="C413" s="1" t="s">
        <v>2290</v>
      </c>
      <c r="D413" s="1" t="s">
        <v>2034</v>
      </c>
      <c r="E413" s="3">
        <v>200708</v>
      </c>
      <c r="F413" s="3" t="str">
        <f t="shared" si="60"/>
        <v>FA</v>
      </c>
      <c r="G413" s="3" t="str">
        <f t="shared" si="61"/>
        <v>2007-2008</v>
      </c>
      <c r="H413" s="3" t="str">
        <f t="shared" si="62"/>
        <v>kuali.atp.FA2007-2008</v>
      </c>
      <c r="I413" s="3">
        <v>20071116</v>
      </c>
      <c r="J413" s="1" t="str">
        <f t="shared" si="63"/>
        <v/>
      </c>
      <c r="L413" s="3" t="str">
        <f t="shared" si="64"/>
        <v/>
      </c>
      <c r="M413" s="3" t="str">
        <f t="shared" si="65"/>
        <v/>
      </c>
      <c r="N413" s="3" t="str">
        <f t="shared" si="66"/>
        <v/>
      </c>
      <c r="O413" s="3">
        <v>200901</v>
      </c>
      <c r="P413" s="3">
        <v>19770101</v>
      </c>
      <c r="R413" s="3">
        <v>20071116</v>
      </c>
      <c r="S413" s="2">
        <v>3</v>
      </c>
      <c r="T413" s="2">
        <v>3</v>
      </c>
      <c r="U413" s="1" t="s">
        <v>43</v>
      </c>
      <c r="V413" s="27" t="b">
        <f t="shared" si="67"/>
        <v>1</v>
      </c>
      <c r="W413" s="27" t="b">
        <f t="shared" si="68"/>
        <v>1</v>
      </c>
      <c r="X413" s="28" t="str">
        <f t="shared" si="69"/>
        <v>kuali.resultComponent.grade.letter kuali.resultComponent.grade.passFail</v>
      </c>
      <c r="Z413" s="3">
        <v>20071116</v>
      </c>
      <c r="AA413" s="1" t="s">
        <v>1268</v>
      </c>
      <c r="AB413" s="1" t="s">
        <v>1269</v>
      </c>
      <c r="AD413" s="1" t="s">
        <v>46</v>
      </c>
      <c r="AF413" s="1" t="s">
        <v>47</v>
      </c>
      <c r="AI413" s="1" t="s">
        <v>48</v>
      </c>
      <c r="AJ413" s="1" t="s">
        <v>48</v>
      </c>
      <c r="AN413" s="3">
        <v>1</v>
      </c>
      <c r="AO413" s="3">
        <v>0</v>
      </c>
      <c r="AP413" s="3">
        <v>0</v>
      </c>
      <c r="AQ413" s="3">
        <v>0</v>
      </c>
      <c r="AR413" s="3">
        <v>0</v>
      </c>
      <c r="AS413" s="3">
        <v>0</v>
      </c>
      <c r="AU413" s="3">
        <v>19991215</v>
      </c>
      <c r="AV413" s="3">
        <v>0</v>
      </c>
      <c r="AW413" s="1" t="s">
        <v>49</v>
      </c>
      <c r="AX413" s="3">
        <v>19940204</v>
      </c>
      <c r="AY413" s="1" t="s">
        <v>47</v>
      </c>
      <c r="AZ413" s="3">
        <v>20071116</v>
      </c>
      <c r="BA413" s="1" t="s">
        <v>1152</v>
      </c>
      <c r="BB413" s="22" t="s">
        <v>1152</v>
      </c>
      <c r="BC413" s="17">
        <f>VLOOKUP(SUBSTITUTE(BB413," ",""),Organizations!$1:$1048576,2,0)</f>
        <v>56</v>
      </c>
      <c r="BE413" s="1" t="s">
        <v>49</v>
      </c>
      <c r="BF413" s="1" t="s">
        <v>47</v>
      </c>
      <c r="BG413" t="s">
        <v>1932</v>
      </c>
    </row>
    <row r="414" spans="1:59" ht="24">
      <c r="A414" s="1" t="s">
        <v>1270</v>
      </c>
      <c r="B414" s="1" t="s">
        <v>2268</v>
      </c>
      <c r="C414" s="1" t="s">
        <v>2291</v>
      </c>
      <c r="D414" s="1" t="s">
        <v>2034</v>
      </c>
      <c r="E414" s="3">
        <v>200001</v>
      </c>
      <c r="F414" s="3" t="str">
        <f t="shared" si="60"/>
        <v>SP</v>
      </c>
      <c r="G414" s="3" t="str">
        <f t="shared" si="61"/>
        <v>1999-2000</v>
      </c>
      <c r="H414" s="3" t="str">
        <f t="shared" si="62"/>
        <v>kuali.atp.SP1999-2000</v>
      </c>
      <c r="I414" s="3">
        <v>19991201</v>
      </c>
      <c r="J414" s="1" t="str">
        <f t="shared" si="63"/>
        <v/>
      </c>
      <c r="L414" s="3" t="str">
        <f t="shared" si="64"/>
        <v/>
      </c>
      <c r="M414" s="3" t="str">
        <f t="shared" si="65"/>
        <v/>
      </c>
      <c r="N414" s="3" t="str">
        <f t="shared" si="66"/>
        <v/>
      </c>
      <c r="O414" s="3">
        <v>200908</v>
      </c>
      <c r="P414" s="3">
        <v>19990122</v>
      </c>
      <c r="R414" s="3">
        <v>19991201</v>
      </c>
      <c r="S414" s="2">
        <v>3</v>
      </c>
      <c r="T414" s="2">
        <v>3</v>
      </c>
      <c r="U414" s="1" t="s">
        <v>246</v>
      </c>
      <c r="V414" s="27" t="str">
        <f t="shared" si="67"/>
        <v/>
      </c>
      <c r="W414" s="27" t="b">
        <f t="shared" si="68"/>
        <v>1</v>
      </c>
      <c r="X414" s="28" t="str">
        <f t="shared" si="69"/>
        <v>kuali.resultComponent.grade.letter kuali.resultComponent.grade.passFail</v>
      </c>
      <c r="Z414" s="3">
        <v>19940223</v>
      </c>
      <c r="AA414" s="1" t="s">
        <v>1271</v>
      </c>
      <c r="AB414" s="1" t="s">
        <v>1272</v>
      </c>
      <c r="AC414" s="3">
        <v>19990513</v>
      </c>
      <c r="AD414" s="1" t="s">
        <v>46</v>
      </c>
      <c r="AF414" s="1" t="s">
        <v>47</v>
      </c>
      <c r="AI414" s="1" t="s">
        <v>48</v>
      </c>
      <c r="AJ414" s="1" t="s">
        <v>48</v>
      </c>
      <c r="AN414" s="3">
        <v>1</v>
      </c>
      <c r="AP414" s="3">
        <v>0</v>
      </c>
      <c r="AQ414" s="3">
        <v>0</v>
      </c>
      <c r="AR414" s="3">
        <v>0</v>
      </c>
      <c r="AS414" s="3">
        <v>0</v>
      </c>
      <c r="AU414" s="3">
        <v>20050330</v>
      </c>
      <c r="AV414" s="3">
        <v>0</v>
      </c>
      <c r="AW414" s="1" t="s">
        <v>49</v>
      </c>
      <c r="AX414" s="3">
        <v>19991201</v>
      </c>
      <c r="AY414" s="1" t="s">
        <v>47</v>
      </c>
      <c r="AZ414" s="3">
        <v>19991201</v>
      </c>
      <c r="BA414" s="1" t="s">
        <v>1152</v>
      </c>
      <c r="BB414" s="22" t="s">
        <v>1152</v>
      </c>
      <c r="BC414" s="17">
        <f>VLOOKUP(SUBSTITUTE(BB414," ",""),Organizations!$1:$1048576,2,0)</f>
        <v>56</v>
      </c>
      <c r="BE414" s="1" t="s">
        <v>49</v>
      </c>
      <c r="BF414" s="1" t="s">
        <v>47</v>
      </c>
      <c r="BG414" t="s">
        <v>1933</v>
      </c>
    </row>
    <row r="415" spans="1:59" ht="24">
      <c r="A415" s="1" t="s">
        <v>1273</v>
      </c>
      <c r="B415" s="1" t="s">
        <v>2292</v>
      </c>
      <c r="C415" s="1" t="s">
        <v>2033</v>
      </c>
      <c r="D415" s="1" t="s">
        <v>2034</v>
      </c>
      <c r="E415" s="3">
        <v>199508</v>
      </c>
      <c r="F415" s="3" t="str">
        <f t="shared" si="60"/>
        <v>FA</v>
      </c>
      <c r="G415" s="3" t="str">
        <f t="shared" si="61"/>
        <v>1995-1996</v>
      </c>
      <c r="H415" s="3" t="str">
        <f t="shared" si="62"/>
        <v>kuali.atp.FA1995-1996</v>
      </c>
      <c r="I415" s="3">
        <v>19950328</v>
      </c>
      <c r="J415" s="1" t="str">
        <f t="shared" si="63"/>
        <v/>
      </c>
      <c r="L415" s="3" t="str">
        <f t="shared" si="64"/>
        <v/>
      </c>
      <c r="M415" s="3" t="str">
        <f t="shared" si="65"/>
        <v/>
      </c>
      <c r="N415" s="3" t="str">
        <f t="shared" si="66"/>
        <v/>
      </c>
      <c r="O415" s="3">
        <v>200908</v>
      </c>
      <c r="P415" s="3">
        <v>19900413</v>
      </c>
      <c r="R415" s="3">
        <v>19950210</v>
      </c>
      <c r="S415" s="2">
        <v>1</v>
      </c>
      <c r="T415" s="2">
        <v>1</v>
      </c>
      <c r="U415" s="1" t="s">
        <v>43</v>
      </c>
      <c r="V415" s="27" t="b">
        <f t="shared" si="67"/>
        <v>1</v>
      </c>
      <c r="W415" s="27" t="b">
        <f t="shared" si="68"/>
        <v>1</v>
      </c>
      <c r="X415" s="28" t="str">
        <f t="shared" si="69"/>
        <v>kuali.resultComponent.grade.letter kuali.resultComponent.grade.passFail</v>
      </c>
      <c r="AA415" s="1" t="s">
        <v>1274</v>
      </c>
      <c r="AB415" s="1" t="s">
        <v>1275</v>
      </c>
      <c r="AD415" s="1" t="s">
        <v>46</v>
      </c>
      <c r="AF415" s="1" t="s">
        <v>47</v>
      </c>
      <c r="AI415" s="1" t="s">
        <v>48</v>
      </c>
      <c r="AJ415" s="1" t="s">
        <v>48</v>
      </c>
      <c r="AN415" s="3">
        <v>1</v>
      </c>
      <c r="AP415" s="3">
        <v>0</v>
      </c>
      <c r="AQ415" s="3">
        <v>0</v>
      </c>
      <c r="AR415" s="3">
        <v>0</v>
      </c>
      <c r="AS415" s="3">
        <v>0</v>
      </c>
      <c r="AU415" s="3">
        <v>19950328</v>
      </c>
      <c r="AV415" s="3">
        <v>0</v>
      </c>
      <c r="BA415" s="1" t="s">
        <v>1276</v>
      </c>
      <c r="BB415" s="14" t="s">
        <v>2542</v>
      </c>
      <c r="BC415" s="17">
        <f>VLOOKUP(SUBSTITUTE(BB415," ",""),Organizations!$1:$1048576,2,0)</f>
        <v>48</v>
      </c>
      <c r="BD415" s="1" t="s">
        <v>51</v>
      </c>
      <c r="BG415" t="s">
        <v>1934</v>
      </c>
    </row>
    <row r="416" spans="1:59" ht="24">
      <c r="A416" s="1" t="s">
        <v>1277</v>
      </c>
      <c r="B416" s="1" t="s">
        <v>2293</v>
      </c>
      <c r="C416" s="1" t="s">
        <v>2269</v>
      </c>
      <c r="D416" s="1" t="s">
        <v>2034</v>
      </c>
      <c r="E416" s="3">
        <v>199808</v>
      </c>
      <c r="F416" s="3" t="str">
        <f t="shared" si="60"/>
        <v>FA</v>
      </c>
      <c r="G416" s="3" t="str">
        <f t="shared" si="61"/>
        <v>1998-1999</v>
      </c>
      <c r="H416" s="3" t="str">
        <f t="shared" si="62"/>
        <v>kuali.atp.FA1998-1999</v>
      </c>
      <c r="I416" s="3">
        <v>19980206</v>
      </c>
      <c r="J416" s="1" t="str">
        <f t="shared" si="63"/>
        <v/>
      </c>
      <c r="L416" s="3" t="str">
        <f t="shared" si="64"/>
        <v/>
      </c>
      <c r="M416" s="3" t="str">
        <f t="shared" si="65"/>
        <v/>
      </c>
      <c r="N416" s="3" t="str">
        <f t="shared" si="66"/>
        <v/>
      </c>
      <c r="O416" s="3">
        <v>200908</v>
      </c>
      <c r="P416" s="3">
        <v>19770101</v>
      </c>
      <c r="R416" s="3">
        <v>19971212</v>
      </c>
      <c r="S416" s="2">
        <v>3</v>
      </c>
      <c r="T416" s="2">
        <v>3</v>
      </c>
      <c r="U416" s="1" t="s">
        <v>43</v>
      </c>
      <c r="V416" s="27" t="b">
        <f t="shared" si="67"/>
        <v>1</v>
      </c>
      <c r="W416" s="27" t="b">
        <f t="shared" si="68"/>
        <v>1</v>
      </c>
      <c r="X416" s="28" t="str">
        <f t="shared" si="69"/>
        <v>kuali.resultComponent.grade.letter kuali.resultComponent.grade.passFail</v>
      </c>
      <c r="AA416" s="1" t="s">
        <v>1278</v>
      </c>
      <c r="AB416" s="1" t="s">
        <v>1279</v>
      </c>
      <c r="AD416" s="1" t="s">
        <v>46</v>
      </c>
      <c r="AF416" s="1" t="s">
        <v>47</v>
      </c>
      <c r="AI416" s="1" t="s">
        <v>48</v>
      </c>
      <c r="AJ416" s="1" t="s">
        <v>48</v>
      </c>
      <c r="AN416" s="3">
        <v>1</v>
      </c>
      <c r="AO416" s="3">
        <v>0</v>
      </c>
      <c r="AP416" s="3">
        <v>0</v>
      </c>
      <c r="AQ416" s="3">
        <v>0</v>
      </c>
      <c r="AR416" s="3">
        <v>0</v>
      </c>
      <c r="AS416" s="3">
        <v>0</v>
      </c>
      <c r="AU416" s="3">
        <v>20050621</v>
      </c>
      <c r="AV416" s="3">
        <v>0</v>
      </c>
      <c r="BA416" s="1" t="s">
        <v>1280</v>
      </c>
      <c r="BB416" s="14" t="s">
        <v>1280</v>
      </c>
      <c r="BC416" s="17" t="str">
        <f>VLOOKUP(SUBSTITUTE(BB416," ",""),Organizations!$1:$1048576,2,0)</f>
        <v>TBD</v>
      </c>
      <c r="BE416" s="1" t="s">
        <v>1281</v>
      </c>
      <c r="BG416" t="s">
        <v>1935</v>
      </c>
    </row>
    <row r="417" spans="1:59" ht="24">
      <c r="A417" s="1" t="s">
        <v>1282</v>
      </c>
      <c r="B417" s="1" t="s">
        <v>2293</v>
      </c>
      <c r="C417" s="1" t="s">
        <v>2270</v>
      </c>
      <c r="D417" s="1" t="s">
        <v>2034</v>
      </c>
      <c r="E417" s="3">
        <v>200708</v>
      </c>
      <c r="F417" s="3" t="str">
        <f t="shared" si="60"/>
        <v>FA</v>
      </c>
      <c r="G417" s="3" t="str">
        <f t="shared" si="61"/>
        <v>2007-2008</v>
      </c>
      <c r="H417" s="3" t="str">
        <f t="shared" si="62"/>
        <v>kuali.atp.FA2007-2008</v>
      </c>
      <c r="I417" s="3">
        <v>20070222</v>
      </c>
      <c r="J417" s="1" t="str">
        <f t="shared" si="63"/>
        <v/>
      </c>
      <c r="L417" s="3" t="str">
        <f t="shared" si="64"/>
        <v/>
      </c>
      <c r="M417" s="3" t="str">
        <f t="shared" si="65"/>
        <v/>
      </c>
      <c r="N417" s="3" t="str">
        <f t="shared" si="66"/>
        <v/>
      </c>
      <c r="O417" s="3">
        <v>200908</v>
      </c>
      <c r="P417" s="3">
        <v>19750101</v>
      </c>
      <c r="R417" s="3">
        <v>20070222</v>
      </c>
      <c r="S417" s="2">
        <v>3</v>
      </c>
      <c r="T417" s="2">
        <v>3</v>
      </c>
      <c r="U417" s="1" t="s">
        <v>43</v>
      </c>
      <c r="V417" s="27" t="b">
        <f t="shared" si="67"/>
        <v>1</v>
      </c>
      <c r="W417" s="27" t="b">
        <f t="shared" si="68"/>
        <v>1</v>
      </c>
      <c r="X417" s="28" t="str">
        <f t="shared" si="69"/>
        <v>kuali.resultComponent.grade.letter kuali.resultComponent.grade.passFail</v>
      </c>
      <c r="Z417" s="3">
        <v>20070222</v>
      </c>
      <c r="AA417" s="1" t="s">
        <v>1283</v>
      </c>
      <c r="AB417" s="1" t="s">
        <v>1284</v>
      </c>
      <c r="AD417" s="1" t="s">
        <v>46</v>
      </c>
      <c r="AF417" s="1" t="s">
        <v>47</v>
      </c>
      <c r="AI417" s="1" t="s">
        <v>48</v>
      </c>
      <c r="AJ417" s="1" t="s">
        <v>48</v>
      </c>
      <c r="AN417" s="3">
        <v>1</v>
      </c>
      <c r="AO417" s="3">
        <v>0</v>
      </c>
      <c r="AP417" s="3">
        <v>0</v>
      </c>
      <c r="AQ417" s="3">
        <v>0</v>
      </c>
      <c r="AR417" s="3">
        <v>0</v>
      </c>
      <c r="AS417" s="3">
        <v>0</v>
      </c>
      <c r="AU417" s="3">
        <v>20070410</v>
      </c>
      <c r="AV417" s="3">
        <v>0</v>
      </c>
      <c r="AW417" s="1" t="s">
        <v>758</v>
      </c>
      <c r="BA417" s="1" t="s">
        <v>1280</v>
      </c>
      <c r="BB417" s="14" t="s">
        <v>1280</v>
      </c>
      <c r="BC417" s="17" t="str">
        <f>VLOOKUP(SUBSTITUTE(BB417," ",""),Organizations!$1:$1048576,2,0)</f>
        <v>TBD</v>
      </c>
      <c r="BD417" s="1" t="s">
        <v>51</v>
      </c>
      <c r="BE417" s="1" t="s">
        <v>758</v>
      </c>
      <c r="BG417" t="s">
        <v>1936</v>
      </c>
    </row>
    <row r="418" spans="1:59" ht="24">
      <c r="A418" s="1" t="s">
        <v>1285</v>
      </c>
      <c r="B418" s="1" t="s">
        <v>2293</v>
      </c>
      <c r="C418" s="1" t="s">
        <v>2271</v>
      </c>
      <c r="D418" s="1" t="s">
        <v>2034</v>
      </c>
      <c r="E418" s="3">
        <v>200408</v>
      </c>
      <c r="F418" s="3" t="str">
        <f t="shared" si="60"/>
        <v>FA</v>
      </c>
      <c r="G418" s="3" t="str">
        <f t="shared" si="61"/>
        <v>2004-2005</v>
      </c>
      <c r="H418" s="3" t="str">
        <f t="shared" si="62"/>
        <v>kuali.atp.FA2004-2005</v>
      </c>
      <c r="I418" s="3">
        <v>20050816</v>
      </c>
      <c r="J418" s="1" t="str">
        <f t="shared" si="63"/>
        <v/>
      </c>
      <c r="L418" s="3" t="str">
        <f t="shared" si="64"/>
        <v/>
      </c>
      <c r="M418" s="3" t="str">
        <f t="shared" si="65"/>
        <v/>
      </c>
      <c r="N418" s="3" t="str">
        <f t="shared" si="66"/>
        <v/>
      </c>
      <c r="O418" s="3">
        <v>200908</v>
      </c>
      <c r="P418" s="3">
        <v>20030318</v>
      </c>
      <c r="Q418" s="3">
        <v>20030411</v>
      </c>
      <c r="R418" s="3">
        <v>20040324</v>
      </c>
      <c r="S418" s="2">
        <v>3</v>
      </c>
      <c r="T418" s="2">
        <v>3</v>
      </c>
      <c r="U418" s="1" t="s">
        <v>43</v>
      </c>
      <c r="V418" s="27" t="b">
        <f t="shared" si="67"/>
        <v>1</v>
      </c>
      <c r="W418" s="27" t="b">
        <f t="shared" si="68"/>
        <v>1</v>
      </c>
      <c r="X418" s="28" t="str">
        <f t="shared" si="69"/>
        <v>kuali.resultComponent.grade.letter kuali.resultComponent.grade.passFail</v>
      </c>
      <c r="Z418" s="3">
        <v>20040429</v>
      </c>
      <c r="AA418" s="1" t="s">
        <v>1286</v>
      </c>
      <c r="AB418" s="1" t="s">
        <v>1287</v>
      </c>
      <c r="AC418" s="3">
        <v>20050816</v>
      </c>
      <c r="AD418" s="1" t="s">
        <v>46</v>
      </c>
      <c r="AF418" s="1" t="s">
        <v>47</v>
      </c>
      <c r="AI418" s="1" t="s">
        <v>48</v>
      </c>
      <c r="AJ418" s="1" t="s">
        <v>48</v>
      </c>
      <c r="AN418" s="3">
        <v>1</v>
      </c>
      <c r="AP418" s="3">
        <v>0</v>
      </c>
      <c r="AQ418" s="3">
        <v>0</v>
      </c>
      <c r="AR418" s="3">
        <v>0</v>
      </c>
      <c r="AS418" s="3">
        <v>0</v>
      </c>
      <c r="AU418" s="3">
        <v>20070410</v>
      </c>
      <c r="AV418" s="3">
        <v>0</v>
      </c>
      <c r="AX418" s="3">
        <v>20030318</v>
      </c>
      <c r="AZ418" s="3">
        <v>20030318</v>
      </c>
      <c r="BA418" s="1" t="s">
        <v>1280</v>
      </c>
      <c r="BB418" s="14" t="s">
        <v>1280</v>
      </c>
      <c r="BC418" s="17" t="str">
        <f>VLOOKUP(SUBSTITUTE(BB418," ",""),Organizations!$1:$1048576,2,0)</f>
        <v>TBD</v>
      </c>
      <c r="BE418" s="1" t="s">
        <v>1281</v>
      </c>
      <c r="BG418" t="s">
        <v>1937</v>
      </c>
    </row>
    <row r="419" spans="1:59" ht="24">
      <c r="A419" s="1" t="s">
        <v>1288</v>
      </c>
      <c r="B419" s="1" t="s">
        <v>2293</v>
      </c>
      <c r="C419" s="1" t="s">
        <v>2272</v>
      </c>
      <c r="D419" s="1" t="s">
        <v>2034</v>
      </c>
      <c r="E419" s="3">
        <v>199505</v>
      </c>
      <c r="F419" s="3" t="str">
        <f t="shared" si="60"/>
        <v>SU</v>
      </c>
      <c r="G419" s="3" t="str">
        <f t="shared" si="61"/>
        <v>1994-1995</v>
      </c>
      <c r="H419" s="3" t="str">
        <f t="shared" si="62"/>
        <v>kuali.atp.SU1994-1995</v>
      </c>
      <c r="I419" s="3">
        <v>20050816</v>
      </c>
      <c r="J419" s="1" t="str">
        <f t="shared" si="63"/>
        <v/>
      </c>
      <c r="L419" s="3" t="str">
        <f t="shared" si="64"/>
        <v/>
      </c>
      <c r="M419" s="3" t="str">
        <f t="shared" si="65"/>
        <v/>
      </c>
      <c r="N419" s="3" t="str">
        <f t="shared" si="66"/>
        <v/>
      </c>
      <c r="O419" s="3">
        <v>200908</v>
      </c>
      <c r="P419" s="3">
        <v>19941014</v>
      </c>
      <c r="R419" s="3">
        <v>19941014</v>
      </c>
      <c r="S419" s="2">
        <v>3</v>
      </c>
      <c r="T419" s="2">
        <v>3</v>
      </c>
      <c r="U419" s="1" t="s">
        <v>43</v>
      </c>
      <c r="V419" s="27" t="b">
        <f t="shared" si="67"/>
        <v>1</v>
      </c>
      <c r="W419" s="27" t="b">
        <f t="shared" si="68"/>
        <v>1</v>
      </c>
      <c r="X419" s="28" t="str">
        <f t="shared" si="69"/>
        <v>kuali.resultComponent.grade.letter kuali.resultComponent.grade.passFail</v>
      </c>
      <c r="Z419" s="3">
        <v>19930827</v>
      </c>
      <c r="AA419" s="1" t="s">
        <v>1289</v>
      </c>
      <c r="AB419" s="1" t="s">
        <v>1290</v>
      </c>
      <c r="AC419" s="3">
        <v>20050816</v>
      </c>
      <c r="AD419" s="1" t="s">
        <v>46</v>
      </c>
      <c r="AF419" s="1" t="s">
        <v>47</v>
      </c>
      <c r="AI419" s="1" t="s">
        <v>48</v>
      </c>
      <c r="AJ419" s="1" t="s">
        <v>48</v>
      </c>
      <c r="AN419" s="3">
        <v>1</v>
      </c>
      <c r="AP419" s="3">
        <v>0</v>
      </c>
      <c r="AQ419" s="3">
        <v>0</v>
      </c>
      <c r="AR419" s="3">
        <v>0</v>
      </c>
      <c r="AS419" s="3">
        <v>0</v>
      </c>
      <c r="AU419" s="3">
        <v>20060324</v>
      </c>
      <c r="AV419" s="3">
        <v>0</v>
      </c>
      <c r="AX419" s="3">
        <v>19930827</v>
      </c>
      <c r="AZ419" s="3">
        <v>19930827</v>
      </c>
      <c r="BA419" s="1" t="s">
        <v>1280</v>
      </c>
      <c r="BB419" s="14" t="s">
        <v>1280</v>
      </c>
      <c r="BC419" s="17" t="str">
        <f>VLOOKUP(SUBSTITUTE(BB419," ",""),Organizations!$1:$1048576,2,0)</f>
        <v>TBD</v>
      </c>
      <c r="BD419" s="1" t="s">
        <v>51</v>
      </c>
      <c r="BE419" s="1" t="s">
        <v>1281</v>
      </c>
      <c r="BG419" t="s">
        <v>1938</v>
      </c>
    </row>
    <row r="420" spans="1:59" ht="24">
      <c r="A420" s="1" t="s">
        <v>1291</v>
      </c>
      <c r="B420" s="1" t="s">
        <v>2293</v>
      </c>
      <c r="C420" s="1" t="s">
        <v>2294</v>
      </c>
      <c r="D420" s="1" t="s">
        <v>2034</v>
      </c>
      <c r="E420" s="3">
        <v>199808</v>
      </c>
      <c r="F420" s="3" t="str">
        <f t="shared" si="60"/>
        <v>FA</v>
      </c>
      <c r="G420" s="3" t="str">
        <f t="shared" si="61"/>
        <v>1998-1999</v>
      </c>
      <c r="H420" s="3" t="str">
        <f t="shared" si="62"/>
        <v>kuali.atp.FA1998-1999</v>
      </c>
      <c r="I420" s="3">
        <v>19980206</v>
      </c>
      <c r="J420" s="1" t="str">
        <f t="shared" si="63"/>
        <v/>
      </c>
      <c r="L420" s="3" t="str">
        <f t="shared" si="64"/>
        <v/>
      </c>
      <c r="M420" s="3" t="str">
        <f t="shared" si="65"/>
        <v/>
      </c>
      <c r="N420" s="3" t="str">
        <f t="shared" si="66"/>
        <v/>
      </c>
      <c r="O420" s="3">
        <v>200908</v>
      </c>
      <c r="P420" s="3">
        <v>19790101</v>
      </c>
      <c r="R420" s="3">
        <v>19971212</v>
      </c>
      <c r="S420" s="2">
        <v>3</v>
      </c>
      <c r="T420" s="2">
        <v>3</v>
      </c>
      <c r="U420" s="1" t="s">
        <v>43</v>
      </c>
      <c r="V420" s="27" t="b">
        <f t="shared" si="67"/>
        <v>1</v>
      </c>
      <c r="W420" s="27" t="b">
        <f t="shared" si="68"/>
        <v>1</v>
      </c>
      <c r="X420" s="28" t="str">
        <f t="shared" si="69"/>
        <v>kuali.resultComponent.grade.letter kuali.resultComponent.grade.passFail</v>
      </c>
      <c r="AA420" s="1" t="s">
        <v>1292</v>
      </c>
      <c r="AB420" s="1" t="s">
        <v>1293</v>
      </c>
      <c r="AD420" s="1" t="s">
        <v>46</v>
      </c>
      <c r="AF420" s="1" t="s">
        <v>47</v>
      </c>
      <c r="AI420" s="1" t="s">
        <v>48</v>
      </c>
      <c r="AJ420" s="1" t="s">
        <v>48</v>
      </c>
      <c r="AN420" s="3">
        <v>1</v>
      </c>
      <c r="AO420" s="3">
        <v>0</v>
      </c>
      <c r="AP420" s="3">
        <v>0</v>
      </c>
      <c r="AQ420" s="3">
        <v>0</v>
      </c>
      <c r="AR420" s="3">
        <v>0</v>
      </c>
      <c r="AS420" s="3">
        <v>0</v>
      </c>
      <c r="AU420" s="3">
        <v>20070410</v>
      </c>
      <c r="AV420" s="3">
        <v>0</v>
      </c>
      <c r="BA420" s="1" t="s">
        <v>1280</v>
      </c>
      <c r="BB420" s="14" t="s">
        <v>1280</v>
      </c>
      <c r="BC420" s="17" t="str">
        <f>VLOOKUP(SUBSTITUTE(BB420," ",""),Organizations!$1:$1048576,2,0)</f>
        <v>TBD</v>
      </c>
      <c r="BD420" s="1" t="s">
        <v>51</v>
      </c>
      <c r="BE420" s="1" t="s">
        <v>1281</v>
      </c>
      <c r="BG420" t="s">
        <v>1939</v>
      </c>
    </row>
    <row r="421" spans="1:59" ht="24">
      <c r="A421" s="1" t="s">
        <v>1294</v>
      </c>
      <c r="B421" s="1" t="s">
        <v>2293</v>
      </c>
      <c r="C421" s="1" t="s">
        <v>2208</v>
      </c>
      <c r="D421" s="1" t="s">
        <v>2034</v>
      </c>
      <c r="E421" s="3">
        <v>200901</v>
      </c>
      <c r="F421" s="3" t="str">
        <f t="shared" si="60"/>
        <v>SP</v>
      </c>
      <c r="G421" s="3" t="str">
        <f t="shared" si="61"/>
        <v>2008-2009</v>
      </c>
      <c r="H421" s="3" t="str">
        <f t="shared" si="62"/>
        <v>kuali.atp.SP2008-2009</v>
      </c>
      <c r="I421" s="3">
        <v>20090107</v>
      </c>
      <c r="J421" s="1" t="str">
        <f t="shared" si="63"/>
        <v/>
      </c>
      <c r="L421" s="3" t="str">
        <f t="shared" si="64"/>
        <v/>
      </c>
      <c r="M421" s="3" t="str">
        <f t="shared" si="65"/>
        <v/>
      </c>
      <c r="N421" s="3" t="str">
        <f t="shared" si="66"/>
        <v/>
      </c>
      <c r="O421" s="3">
        <v>200908</v>
      </c>
      <c r="P421" s="3">
        <v>20081212</v>
      </c>
      <c r="R421" s="3">
        <v>20090106</v>
      </c>
      <c r="S421" s="2">
        <v>4</v>
      </c>
      <c r="T421" s="2">
        <v>4</v>
      </c>
      <c r="U421" s="1" t="s">
        <v>43</v>
      </c>
      <c r="V421" s="27" t="b">
        <f t="shared" si="67"/>
        <v>1</v>
      </c>
      <c r="W421" s="27" t="b">
        <f t="shared" si="68"/>
        <v>1</v>
      </c>
      <c r="X421" s="28" t="str">
        <f t="shared" si="69"/>
        <v>kuali.resultComponent.grade.letter kuali.resultComponent.grade.passFail</v>
      </c>
      <c r="Z421" s="3">
        <v>20070608</v>
      </c>
      <c r="AA421" s="1" t="s">
        <v>1295</v>
      </c>
      <c r="AB421" s="1" t="s">
        <v>1296</v>
      </c>
      <c r="AC421" s="3">
        <v>20090107</v>
      </c>
      <c r="AD421" s="1" t="s">
        <v>46</v>
      </c>
      <c r="AF421" s="1" t="s">
        <v>47</v>
      </c>
      <c r="AI421" s="1" t="s">
        <v>48</v>
      </c>
      <c r="AJ421" s="1" t="s">
        <v>48</v>
      </c>
      <c r="AN421" s="3">
        <v>1</v>
      </c>
      <c r="AP421" s="3">
        <v>0</v>
      </c>
      <c r="AQ421" s="3">
        <v>0</v>
      </c>
      <c r="AR421" s="3">
        <v>0</v>
      </c>
      <c r="AS421" s="3">
        <v>0</v>
      </c>
      <c r="AU421" s="3">
        <v>20090218</v>
      </c>
      <c r="AV421" s="3">
        <v>0</v>
      </c>
      <c r="AW421" s="1" t="s">
        <v>758</v>
      </c>
      <c r="AX421" s="3">
        <v>20081223</v>
      </c>
      <c r="AZ421" s="3">
        <v>20070608</v>
      </c>
      <c r="BA421" s="1" t="s">
        <v>1280</v>
      </c>
      <c r="BB421" s="14" t="s">
        <v>1280</v>
      </c>
      <c r="BC421" s="17" t="str">
        <f>VLOOKUP(SUBSTITUTE(BB421," ",""),Organizations!$1:$1048576,2,0)</f>
        <v>TBD</v>
      </c>
      <c r="BD421" s="1" t="s">
        <v>51</v>
      </c>
      <c r="BE421" s="1" t="s">
        <v>758</v>
      </c>
      <c r="BG421" t="s">
        <v>1940</v>
      </c>
    </row>
    <row r="422" spans="1:59" ht="24">
      <c r="A422" s="1" t="s">
        <v>1297</v>
      </c>
      <c r="B422" s="1" t="s">
        <v>2293</v>
      </c>
      <c r="C422" s="1" t="s">
        <v>2171</v>
      </c>
      <c r="D422" s="1" t="s">
        <v>2034</v>
      </c>
      <c r="E422" s="3">
        <v>200901</v>
      </c>
      <c r="F422" s="3" t="str">
        <f t="shared" si="60"/>
        <v>SP</v>
      </c>
      <c r="G422" s="3" t="str">
        <f t="shared" si="61"/>
        <v>2008-2009</v>
      </c>
      <c r="H422" s="3" t="str">
        <f t="shared" si="62"/>
        <v>kuali.atp.SP2008-2009</v>
      </c>
      <c r="I422" s="3">
        <v>20090728</v>
      </c>
      <c r="J422" s="1" t="str">
        <f t="shared" si="63"/>
        <v/>
      </c>
      <c r="L422" s="3" t="str">
        <f t="shared" si="64"/>
        <v/>
      </c>
      <c r="M422" s="3" t="str">
        <f t="shared" si="65"/>
        <v/>
      </c>
      <c r="N422" s="3" t="str">
        <f t="shared" si="66"/>
        <v/>
      </c>
      <c r="O422" s="3">
        <v>200908</v>
      </c>
      <c r="P422" s="3">
        <v>20091212</v>
      </c>
      <c r="R422" s="3">
        <v>20090106</v>
      </c>
      <c r="S422" s="2">
        <v>4</v>
      </c>
      <c r="T422" s="2">
        <v>4</v>
      </c>
      <c r="U422" s="1" t="s">
        <v>43</v>
      </c>
      <c r="V422" s="27" t="b">
        <f t="shared" si="67"/>
        <v>1</v>
      </c>
      <c r="W422" s="27" t="b">
        <f t="shared" si="68"/>
        <v>1</v>
      </c>
      <c r="X422" s="28" t="str">
        <f t="shared" si="69"/>
        <v>kuali.resultComponent.grade.letter kuali.resultComponent.grade.passFail</v>
      </c>
      <c r="Z422" s="3">
        <v>20071029</v>
      </c>
      <c r="AA422" s="1" t="s">
        <v>1298</v>
      </c>
      <c r="AB422" s="1" t="s">
        <v>1299</v>
      </c>
      <c r="AC422" s="3">
        <v>20090107</v>
      </c>
      <c r="AD422" s="1" t="s">
        <v>46</v>
      </c>
      <c r="AF422" s="1" t="s">
        <v>47</v>
      </c>
      <c r="AI422" s="1" t="s">
        <v>48</v>
      </c>
      <c r="AJ422" s="1" t="s">
        <v>48</v>
      </c>
      <c r="AN422" s="3">
        <v>1</v>
      </c>
      <c r="AP422" s="3">
        <v>0</v>
      </c>
      <c r="AQ422" s="3">
        <v>0</v>
      </c>
      <c r="AR422" s="3">
        <v>0</v>
      </c>
      <c r="AS422" s="3">
        <v>0</v>
      </c>
      <c r="AU422" s="3">
        <v>20090520</v>
      </c>
      <c r="AV422" s="3">
        <v>0</v>
      </c>
      <c r="AW422" s="1" t="s">
        <v>758</v>
      </c>
      <c r="AX422" s="3">
        <v>20081223</v>
      </c>
      <c r="AZ422" s="3">
        <v>20071029</v>
      </c>
      <c r="BA422" s="1" t="s">
        <v>1280</v>
      </c>
      <c r="BB422" s="14" t="s">
        <v>1280</v>
      </c>
      <c r="BC422" s="17" t="str">
        <f>VLOOKUP(SUBSTITUTE(BB422," ",""),Organizations!$1:$1048576,2,0)</f>
        <v>TBD</v>
      </c>
      <c r="BD422" s="1" t="s">
        <v>51</v>
      </c>
      <c r="BE422" s="1" t="s">
        <v>758</v>
      </c>
      <c r="BG422" t="s">
        <v>1941</v>
      </c>
    </row>
    <row r="423" spans="1:59" ht="24">
      <c r="A423" s="1" t="s">
        <v>1300</v>
      </c>
      <c r="B423" s="1" t="s">
        <v>2293</v>
      </c>
      <c r="C423" s="1" t="s">
        <v>2209</v>
      </c>
      <c r="D423" s="1" t="s">
        <v>2034</v>
      </c>
      <c r="E423" s="3">
        <v>200708</v>
      </c>
      <c r="F423" s="3" t="str">
        <f t="shared" si="60"/>
        <v>FA</v>
      </c>
      <c r="G423" s="3" t="str">
        <f t="shared" si="61"/>
        <v>2007-2008</v>
      </c>
      <c r="H423" s="3" t="str">
        <f t="shared" si="62"/>
        <v>kuali.atp.FA2007-2008</v>
      </c>
      <c r="I423" s="3">
        <v>20070222</v>
      </c>
      <c r="J423" s="1" t="str">
        <f t="shared" si="63"/>
        <v/>
      </c>
      <c r="L423" s="3" t="str">
        <f t="shared" si="64"/>
        <v/>
      </c>
      <c r="M423" s="3" t="str">
        <f t="shared" si="65"/>
        <v/>
      </c>
      <c r="N423" s="3" t="str">
        <f t="shared" si="66"/>
        <v/>
      </c>
      <c r="O423" s="3">
        <v>200908</v>
      </c>
      <c r="P423" s="3">
        <v>19790101</v>
      </c>
      <c r="R423" s="3">
        <v>20070222</v>
      </c>
      <c r="S423" s="2">
        <v>4</v>
      </c>
      <c r="T423" s="2">
        <v>4</v>
      </c>
      <c r="U423" s="1" t="s">
        <v>43</v>
      </c>
      <c r="V423" s="27" t="b">
        <f t="shared" si="67"/>
        <v>1</v>
      </c>
      <c r="W423" s="27" t="b">
        <f t="shared" si="68"/>
        <v>1</v>
      </c>
      <c r="X423" s="28" t="str">
        <f t="shared" si="69"/>
        <v>kuali.resultComponent.grade.letter kuali.resultComponent.grade.passFail</v>
      </c>
      <c r="Z423" s="3">
        <v>20070222</v>
      </c>
      <c r="AA423" s="1" t="s">
        <v>1301</v>
      </c>
      <c r="AB423" s="1" t="s">
        <v>1302</v>
      </c>
      <c r="AC423" s="3">
        <v>20030905</v>
      </c>
      <c r="AD423" s="1" t="s">
        <v>46</v>
      </c>
      <c r="AF423" s="1" t="s">
        <v>47</v>
      </c>
      <c r="AI423" s="1" t="s">
        <v>48</v>
      </c>
      <c r="AJ423" s="1" t="s">
        <v>48</v>
      </c>
      <c r="AN423" s="3">
        <v>1</v>
      </c>
      <c r="AP423" s="3">
        <v>0</v>
      </c>
      <c r="AQ423" s="3">
        <v>0</v>
      </c>
      <c r="AR423" s="3">
        <v>0</v>
      </c>
      <c r="AS423" s="3">
        <v>0</v>
      </c>
      <c r="AU423" s="3">
        <v>20081205</v>
      </c>
      <c r="AV423" s="3">
        <v>0</v>
      </c>
      <c r="AW423" s="1" t="s">
        <v>758</v>
      </c>
      <c r="AX423" s="3">
        <v>20030905</v>
      </c>
      <c r="AZ423" s="3">
        <v>20030905</v>
      </c>
      <c r="BA423" s="1" t="s">
        <v>1280</v>
      </c>
      <c r="BB423" s="14" t="s">
        <v>1280</v>
      </c>
      <c r="BC423" s="17" t="str">
        <f>VLOOKUP(SUBSTITUTE(BB423," ",""),Organizations!$1:$1048576,2,0)</f>
        <v>TBD</v>
      </c>
      <c r="BD423" s="1" t="s">
        <v>51</v>
      </c>
      <c r="BE423" s="1" t="s">
        <v>758</v>
      </c>
      <c r="BG423" t="s">
        <v>1942</v>
      </c>
    </row>
    <row r="424" spans="1:59" ht="24">
      <c r="A424" s="1" t="s">
        <v>1303</v>
      </c>
      <c r="B424" s="1" t="s">
        <v>2293</v>
      </c>
      <c r="C424" s="1" t="s">
        <v>2295</v>
      </c>
      <c r="D424" s="1" t="s">
        <v>2034</v>
      </c>
      <c r="E424" s="3">
        <v>200708</v>
      </c>
      <c r="F424" s="3" t="str">
        <f t="shared" si="60"/>
        <v>FA</v>
      </c>
      <c r="G424" s="3" t="str">
        <f t="shared" si="61"/>
        <v>2007-2008</v>
      </c>
      <c r="H424" s="3" t="str">
        <f t="shared" si="62"/>
        <v>kuali.atp.FA2007-2008</v>
      </c>
      <c r="I424" s="3">
        <v>20070222</v>
      </c>
      <c r="J424" s="1" t="str">
        <f t="shared" si="63"/>
        <v/>
      </c>
      <c r="L424" s="3" t="str">
        <f t="shared" si="64"/>
        <v/>
      </c>
      <c r="M424" s="3" t="str">
        <f t="shared" si="65"/>
        <v/>
      </c>
      <c r="N424" s="3" t="str">
        <f t="shared" si="66"/>
        <v/>
      </c>
      <c r="O424" s="3">
        <v>200908</v>
      </c>
      <c r="P424" s="3">
        <v>19790101</v>
      </c>
      <c r="R424" s="3">
        <v>20070222</v>
      </c>
      <c r="S424" s="2">
        <v>4</v>
      </c>
      <c r="T424" s="2">
        <v>4</v>
      </c>
      <c r="U424" s="1" t="s">
        <v>43</v>
      </c>
      <c r="V424" s="27" t="b">
        <f t="shared" si="67"/>
        <v>1</v>
      </c>
      <c r="W424" s="27" t="b">
        <f t="shared" si="68"/>
        <v>1</v>
      </c>
      <c r="X424" s="28" t="str">
        <f t="shared" si="69"/>
        <v>kuali.resultComponent.grade.letter kuali.resultComponent.grade.passFail</v>
      </c>
      <c r="Z424" s="3">
        <v>20070222</v>
      </c>
      <c r="AA424" s="1" t="s">
        <v>1304</v>
      </c>
      <c r="AB424" s="1" t="s">
        <v>1305</v>
      </c>
      <c r="AD424" s="1" t="s">
        <v>46</v>
      </c>
      <c r="AF424" s="1" t="s">
        <v>47</v>
      </c>
      <c r="AI424" s="1" t="s">
        <v>48</v>
      </c>
      <c r="AJ424" s="1" t="s">
        <v>48</v>
      </c>
      <c r="AN424" s="3">
        <v>1</v>
      </c>
      <c r="AO424" s="3">
        <v>0</v>
      </c>
      <c r="AP424" s="3">
        <v>0</v>
      </c>
      <c r="AQ424" s="3">
        <v>0</v>
      </c>
      <c r="AR424" s="3">
        <v>0</v>
      </c>
      <c r="AS424" s="3">
        <v>0</v>
      </c>
      <c r="AU424" s="3">
        <v>20100405</v>
      </c>
      <c r="AV424" s="3">
        <v>0</v>
      </c>
      <c r="AW424" s="1" t="s">
        <v>758</v>
      </c>
      <c r="BA424" s="1" t="s">
        <v>1280</v>
      </c>
      <c r="BB424" s="14" t="s">
        <v>1280</v>
      </c>
      <c r="BC424" s="17" t="str">
        <f>VLOOKUP(SUBSTITUTE(BB424," ",""),Organizations!$1:$1048576,2,0)</f>
        <v>TBD</v>
      </c>
      <c r="BD424" s="1" t="s">
        <v>51</v>
      </c>
      <c r="BE424" s="1" t="s">
        <v>758</v>
      </c>
      <c r="BG424" t="s">
        <v>1943</v>
      </c>
    </row>
    <row r="425" spans="1:59" ht="24">
      <c r="A425" s="1" t="s">
        <v>1306</v>
      </c>
      <c r="B425" s="1" t="s">
        <v>2293</v>
      </c>
      <c r="C425" s="1" t="s">
        <v>2296</v>
      </c>
      <c r="D425" s="1" t="s">
        <v>2034</v>
      </c>
      <c r="E425" s="3">
        <v>198205</v>
      </c>
      <c r="F425" s="3" t="str">
        <f t="shared" si="60"/>
        <v>SU</v>
      </c>
      <c r="G425" s="3" t="str">
        <f t="shared" si="61"/>
        <v>1990-1991</v>
      </c>
      <c r="H425" s="3" t="str">
        <f t="shared" si="62"/>
        <v>kuali.atp.SU1990-1991</v>
      </c>
      <c r="I425" s="3">
        <v>19871120</v>
      </c>
      <c r="J425" s="1" t="str">
        <f t="shared" si="63"/>
        <v/>
      </c>
      <c r="K425" s="3">
        <v>198708</v>
      </c>
      <c r="L425" s="3" t="str">
        <f t="shared" si="64"/>
        <v>FA</v>
      </c>
      <c r="M425" s="3" t="str">
        <f t="shared" si="65"/>
        <v>1990-1991</v>
      </c>
      <c r="N425" s="3" t="str">
        <f t="shared" si="66"/>
        <v>kuali.atp.FA1990-1991</v>
      </c>
      <c r="O425" s="3">
        <v>198701</v>
      </c>
      <c r="P425" s="3">
        <v>19790101</v>
      </c>
      <c r="Q425" s="3">
        <v>19871021</v>
      </c>
      <c r="R425" s="3">
        <v>19010101</v>
      </c>
      <c r="S425" s="2">
        <v>2</v>
      </c>
      <c r="T425" s="2">
        <v>2</v>
      </c>
      <c r="U425" s="1" t="s">
        <v>43</v>
      </c>
      <c r="V425" s="27" t="b">
        <f t="shared" si="67"/>
        <v>1</v>
      </c>
      <c r="W425" s="27" t="b">
        <f t="shared" si="68"/>
        <v>1</v>
      </c>
      <c r="X425" s="28" t="str">
        <f t="shared" si="69"/>
        <v>kuali.resultComponent.grade.letter kuali.resultComponent.grade.passFail</v>
      </c>
      <c r="AA425" s="1" t="s">
        <v>1307</v>
      </c>
      <c r="AB425" s="1" t="s">
        <v>1308</v>
      </c>
      <c r="AD425" s="1" t="s">
        <v>46</v>
      </c>
      <c r="AF425" s="1" t="s">
        <v>47</v>
      </c>
      <c r="AI425" s="1" t="s">
        <v>48</v>
      </c>
      <c r="AJ425" s="1" t="s">
        <v>48</v>
      </c>
      <c r="AN425" s="3">
        <v>1</v>
      </c>
      <c r="AO425" s="3">
        <v>0</v>
      </c>
      <c r="AP425" s="3">
        <v>0</v>
      </c>
      <c r="AQ425" s="3">
        <v>0</v>
      </c>
      <c r="AR425" s="3">
        <v>0</v>
      </c>
      <c r="AS425" s="3">
        <v>0</v>
      </c>
      <c r="AV425" s="3">
        <v>0</v>
      </c>
      <c r="BA425" s="1" t="s">
        <v>1280</v>
      </c>
      <c r="BB425" s="14" t="s">
        <v>1280</v>
      </c>
      <c r="BC425" s="17" t="str">
        <f>VLOOKUP(SUBSTITUTE(BB425," ",""),Organizations!$1:$1048576,2,0)</f>
        <v>TBD</v>
      </c>
      <c r="BE425" s="1" t="s">
        <v>758</v>
      </c>
      <c r="BG425" t="s">
        <v>1944</v>
      </c>
    </row>
    <row r="426" spans="1:59" ht="24">
      <c r="A426" s="1" t="s">
        <v>1309</v>
      </c>
      <c r="B426" s="1" t="s">
        <v>2293</v>
      </c>
      <c r="C426" s="1" t="s">
        <v>2210</v>
      </c>
      <c r="D426" s="1" t="s">
        <v>2034</v>
      </c>
      <c r="E426" s="3">
        <v>198001</v>
      </c>
      <c r="F426" s="3" t="str">
        <f t="shared" si="60"/>
        <v>SP</v>
      </c>
      <c r="G426" s="3" t="str">
        <f t="shared" si="61"/>
        <v>1990-1991</v>
      </c>
      <c r="H426" s="3" t="str">
        <f t="shared" si="62"/>
        <v>kuali.atp.SP1990-1991</v>
      </c>
      <c r="I426" s="3">
        <v>19900130</v>
      </c>
      <c r="J426" s="1" t="str">
        <f t="shared" si="63"/>
        <v/>
      </c>
      <c r="K426" s="3">
        <v>199005</v>
      </c>
      <c r="L426" s="3" t="str">
        <f t="shared" si="64"/>
        <v>SU</v>
      </c>
      <c r="M426" s="3" t="str">
        <f t="shared" si="65"/>
        <v>1989-1990</v>
      </c>
      <c r="N426" s="3" t="str">
        <f t="shared" si="66"/>
        <v>kuali.atp.SU1989-1990</v>
      </c>
      <c r="O426" s="3">
        <v>198708</v>
      </c>
      <c r="P426" s="3">
        <v>19720101</v>
      </c>
      <c r="Q426" s="3">
        <v>19891208</v>
      </c>
      <c r="R426" s="3">
        <v>19010101</v>
      </c>
      <c r="S426" s="2">
        <v>4</v>
      </c>
      <c r="T426" s="2">
        <v>4</v>
      </c>
      <c r="U426" s="1" t="s">
        <v>43</v>
      </c>
      <c r="V426" s="27" t="b">
        <f t="shared" si="67"/>
        <v>1</v>
      </c>
      <c r="W426" s="27" t="b">
        <f t="shared" si="68"/>
        <v>1</v>
      </c>
      <c r="X426" s="28" t="str">
        <f t="shared" si="69"/>
        <v>kuali.resultComponent.grade.letter kuali.resultComponent.grade.passFail</v>
      </c>
      <c r="Y426" s="1" t="s">
        <v>1310</v>
      </c>
      <c r="AA426" s="1" t="s">
        <v>1311</v>
      </c>
      <c r="AB426" s="1" t="s">
        <v>1312</v>
      </c>
      <c r="AD426" s="1" t="s">
        <v>46</v>
      </c>
      <c r="AF426" s="1" t="s">
        <v>47</v>
      </c>
      <c r="AI426" s="1" t="s">
        <v>48</v>
      </c>
      <c r="AJ426" s="1" t="s">
        <v>48</v>
      </c>
      <c r="AN426" s="3">
        <v>1</v>
      </c>
      <c r="AO426" s="3">
        <v>0</v>
      </c>
      <c r="AP426" s="3">
        <v>0</v>
      </c>
      <c r="AQ426" s="3">
        <v>0</v>
      </c>
      <c r="AR426" s="3">
        <v>0</v>
      </c>
      <c r="AS426" s="3">
        <v>0</v>
      </c>
      <c r="AU426" s="3">
        <v>19890531</v>
      </c>
      <c r="AV426" s="3">
        <v>0</v>
      </c>
      <c r="BA426" s="1" t="s">
        <v>1280</v>
      </c>
      <c r="BB426" s="14" t="s">
        <v>1280</v>
      </c>
      <c r="BC426" s="17" t="str">
        <f>VLOOKUP(SUBSTITUTE(BB426," ",""),Organizations!$1:$1048576,2,0)</f>
        <v>TBD</v>
      </c>
      <c r="BE426" s="1" t="s">
        <v>758</v>
      </c>
      <c r="BG426" t="s">
        <v>1945</v>
      </c>
    </row>
    <row r="427" spans="1:59" ht="24">
      <c r="A427" s="1" t="s">
        <v>1313</v>
      </c>
      <c r="B427" s="1" t="s">
        <v>2293</v>
      </c>
      <c r="C427" s="1" t="s">
        <v>2297</v>
      </c>
      <c r="D427" s="1" t="s">
        <v>2034</v>
      </c>
      <c r="E427" s="3">
        <v>198001</v>
      </c>
      <c r="F427" s="3" t="str">
        <f t="shared" si="60"/>
        <v>SP</v>
      </c>
      <c r="G427" s="3" t="str">
        <f t="shared" si="61"/>
        <v>1990-1991</v>
      </c>
      <c r="H427" s="3" t="str">
        <f t="shared" si="62"/>
        <v>kuali.atp.SP1990-1991</v>
      </c>
      <c r="I427" s="3">
        <v>19900130</v>
      </c>
      <c r="J427" s="1" t="str">
        <f t="shared" si="63"/>
        <v/>
      </c>
      <c r="K427" s="3">
        <v>199005</v>
      </c>
      <c r="L427" s="3" t="str">
        <f t="shared" si="64"/>
        <v>SU</v>
      </c>
      <c r="M427" s="3" t="str">
        <f t="shared" si="65"/>
        <v>1989-1990</v>
      </c>
      <c r="N427" s="3" t="str">
        <f t="shared" si="66"/>
        <v>kuali.atp.SU1989-1990</v>
      </c>
      <c r="O427" s="3">
        <v>198801</v>
      </c>
      <c r="P427" s="3">
        <v>19720101</v>
      </c>
      <c r="Q427" s="3">
        <v>19891208</v>
      </c>
      <c r="R427" s="3">
        <v>19010101</v>
      </c>
      <c r="S427" s="2">
        <v>4</v>
      </c>
      <c r="T427" s="2">
        <v>4</v>
      </c>
      <c r="U427" s="1" t="s">
        <v>43</v>
      </c>
      <c r="V427" s="27" t="b">
        <f t="shared" si="67"/>
        <v>1</v>
      </c>
      <c r="W427" s="27" t="b">
        <f t="shared" si="68"/>
        <v>1</v>
      </c>
      <c r="X427" s="28" t="str">
        <f t="shared" si="69"/>
        <v>kuali.resultComponent.grade.letter kuali.resultComponent.grade.passFail</v>
      </c>
      <c r="Y427" s="1" t="s">
        <v>1310</v>
      </c>
      <c r="AA427" s="1" t="s">
        <v>1314</v>
      </c>
      <c r="AB427" s="1" t="s">
        <v>1315</v>
      </c>
      <c r="AD427" s="1" t="s">
        <v>46</v>
      </c>
      <c r="AF427" s="1" t="s">
        <v>47</v>
      </c>
      <c r="AI427" s="1" t="s">
        <v>48</v>
      </c>
      <c r="AJ427" s="1" t="s">
        <v>48</v>
      </c>
      <c r="AN427" s="3">
        <v>1</v>
      </c>
      <c r="AO427" s="3">
        <v>0</v>
      </c>
      <c r="AP427" s="3">
        <v>0</v>
      </c>
      <c r="AQ427" s="3">
        <v>0</v>
      </c>
      <c r="AR427" s="3">
        <v>0</v>
      </c>
      <c r="AS427" s="3">
        <v>0</v>
      </c>
      <c r="AU427" s="3">
        <v>19890531</v>
      </c>
      <c r="AV427" s="3">
        <v>0</v>
      </c>
      <c r="BA427" s="1" t="s">
        <v>1280</v>
      </c>
      <c r="BB427" s="14" t="s">
        <v>1280</v>
      </c>
      <c r="BC427" s="17" t="str">
        <f>VLOOKUP(SUBSTITUTE(BB427," ",""),Organizations!$1:$1048576,2,0)</f>
        <v>TBD</v>
      </c>
      <c r="BE427" s="1" t="s">
        <v>758</v>
      </c>
      <c r="BG427" t="s">
        <v>1945</v>
      </c>
    </row>
    <row r="428" spans="1:59" ht="24">
      <c r="A428" s="1" t="s">
        <v>1316</v>
      </c>
      <c r="B428" s="1" t="s">
        <v>2293</v>
      </c>
      <c r="C428" s="1" t="s">
        <v>2191</v>
      </c>
      <c r="D428" s="1" t="s">
        <v>2034</v>
      </c>
      <c r="E428" s="3">
        <v>199608</v>
      </c>
      <c r="F428" s="3" t="str">
        <f t="shared" si="60"/>
        <v>FA</v>
      </c>
      <c r="G428" s="3" t="str">
        <f t="shared" si="61"/>
        <v>1996-1997</v>
      </c>
      <c r="H428" s="3" t="str">
        <f t="shared" si="62"/>
        <v>kuali.atp.FA1996-1997</v>
      </c>
      <c r="I428" s="3">
        <v>20041118</v>
      </c>
      <c r="J428" s="1" t="str">
        <f t="shared" si="63"/>
        <v/>
      </c>
      <c r="K428" s="3">
        <v>200501</v>
      </c>
      <c r="L428" s="3" t="str">
        <f t="shared" si="64"/>
        <v>SP</v>
      </c>
      <c r="M428" s="3" t="str">
        <f t="shared" si="65"/>
        <v>2004-2005</v>
      </c>
      <c r="N428" s="3" t="str">
        <f t="shared" si="66"/>
        <v>kuali.atp.SP2004-2005</v>
      </c>
      <c r="O428" s="3">
        <v>200401</v>
      </c>
      <c r="P428" s="3">
        <v>19730101</v>
      </c>
      <c r="Q428" s="3">
        <v>20041112</v>
      </c>
      <c r="R428" s="3">
        <v>20010101</v>
      </c>
      <c r="S428" s="2">
        <v>4</v>
      </c>
      <c r="T428" s="2">
        <v>4</v>
      </c>
      <c r="U428" s="1" t="s">
        <v>43</v>
      </c>
      <c r="V428" s="27" t="b">
        <f t="shared" si="67"/>
        <v>1</v>
      </c>
      <c r="W428" s="27" t="b">
        <f t="shared" si="68"/>
        <v>1</v>
      </c>
      <c r="X428" s="28" t="str">
        <f t="shared" si="69"/>
        <v>kuali.resultComponent.grade.letter kuali.resultComponent.grade.passFail</v>
      </c>
      <c r="Y428" s="1" t="s">
        <v>1310</v>
      </c>
      <c r="Z428" s="3">
        <v>19971016</v>
      </c>
      <c r="AA428" s="1" t="s">
        <v>1317</v>
      </c>
      <c r="AB428" s="1" t="s">
        <v>1318</v>
      </c>
      <c r="AD428" s="1" t="s">
        <v>46</v>
      </c>
      <c r="AF428" s="1" t="s">
        <v>47</v>
      </c>
      <c r="AI428" s="1" t="s">
        <v>48</v>
      </c>
      <c r="AJ428" s="1" t="s">
        <v>48</v>
      </c>
      <c r="AN428" s="3">
        <v>1</v>
      </c>
      <c r="AO428" s="3">
        <v>0</v>
      </c>
      <c r="AP428" s="3">
        <v>0</v>
      </c>
      <c r="AQ428" s="3">
        <v>0</v>
      </c>
      <c r="AR428" s="3">
        <v>0</v>
      </c>
      <c r="AS428" s="3">
        <v>0</v>
      </c>
      <c r="AU428" s="3">
        <v>19890531</v>
      </c>
      <c r="AV428" s="3">
        <v>0</v>
      </c>
      <c r="BA428" s="1" t="s">
        <v>1280</v>
      </c>
      <c r="BB428" s="14" t="s">
        <v>1280</v>
      </c>
      <c r="BC428" s="17" t="str">
        <f>VLOOKUP(SUBSTITUTE(BB428," ",""),Organizations!$1:$1048576,2,0)</f>
        <v>TBD</v>
      </c>
      <c r="BE428" s="1" t="s">
        <v>758</v>
      </c>
      <c r="BG428" t="s">
        <v>1946</v>
      </c>
    </row>
    <row r="429" spans="1:59" ht="24">
      <c r="A429" s="1" t="s">
        <v>1319</v>
      </c>
      <c r="B429" s="1" t="s">
        <v>2293</v>
      </c>
      <c r="C429" s="1" t="s">
        <v>2192</v>
      </c>
      <c r="D429" s="1" t="s">
        <v>2034</v>
      </c>
      <c r="E429" s="3">
        <v>199608</v>
      </c>
      <c r="F429" s="3" t="str">
        <f t="shared" si="60"/>
        <v>FA</v>
      </c>
      <c r="G429" s="3" t="str">
        <f t="shared" si="61"/>
        <v>1996-1997</v>
      </c>
      <c r="H429" s="3" t="str">
        <f t="shared" si="62"/>
        <v>kuali.atp.FA1996-1997</v>
      </c>
      <c r="I429" s="3">
        <v>20060228</v>
      </c>
      <c r="J429" s="1" t="str">
        <f t="shared" si="63"/>
        <v/>
      </c>
      <c r="K429" s="3">
        <v>200501</v>
      </c>
      <c r="L429" s="3" t="str">
        <f t="shared" si="64"/>
        <v>SP</v>
      </c>
      <c r="M429" s="3" t="str">
        <f t="shared" si="65"/>
        <v>2004-2005</v>
      </c>
      <c r="N429" s="3" t="str">
        <f t="shared" si="66"/>
        <v>kuali.atp.SP2004-2005</v>
      </c>
      <c r="O429" s="3">
        <v>200408</v>
      </c>
      <c r="P429" s="3">
        <v>19730101</v>
      </c>
      <c r="Q429" s="3">
        <v>20060228</v>
      </c>
      <c r="R429" s="3">
        <v>19930205</v>
      </c>
      <c r="S429" s="2">
        <v>4</v>
      </c>
      <c r="T429" s="2">
        <v>4</v>
      </c>
      <c r="U429" s="1" t="s">
        <v>43</v>
      </c>
      <c r="V429" s="27" t="b">
        <f t="shared" si="67"/>
        <v>1</v>
      </c>
      <c r="W429" s="27" t="b">
        <f t="shared" si="68"/>
        <v>1</v>
      </c>
      <c r="X429" s="28" t="str">
        <f t="shared" si="69"/>
        <v>kuali.resultComponent.grade.letter kuali.resultComponent.grade.passFail</v>
      </c>
      <c r="Y429" s="1" t="s">
        <v>1310</v>
      </c>
      <c r="Z429" s="3">
        <v>19971016</v>
      </c>
      <c r="AA429" s="1" t="s">
        <v>1320</v>
      </c>
      <c r="AB429" s="1" t="s">
        <v>1321</v>
      </c>
      <c r="AC429" s="3">
        <v>20030227</v>
      </c>
      <c r="AD429" s="1" t="s">
        <v>46</v>
      </c>
      <c r="AF429" s="1" t="s">
        <v>47</v>
      </c>
      <c r="AI429" s="1" t="s">
        <v>48</v>
      </c>
      <c r="AJ429" s="1" t="s">
        <v>48</v>
      </c>
      <c r="AN429" s="3">
        <v>1</v>
      </c>
      <c r="AO429" s="3">
        <v>0</v>
      </c>
      <c r="AP429" s="3">
        <v>0</v>
      </c>
      <c r="AQ429" s="3">
        <v>0</v>
      </c>
      <c r="AR429" s="3">
        <v>0</v>
      </c>
      <c r="AS429" s="3">
        <v>0</v>
      </c>
      <c r="AU429" s="3">
        <v>20050411</v>
      </c>
      <c r="AV429" s="3">
        <v>0</v>
      </c>
      <c r="BA429" s="1" t="s">
        <v>1280</v>
      </c>
      <c r="BB429" s="14" t="s">
        <v>1280</v>
      </c>
      <c r="BC429" s="17" t="str">
        <f>VLOOKUP(SUBSTITUTE(BB429," ",""),Organizations!$1:$1048576,2,0)</f>
        <v>TBD</v>
      </c>
      <c r="BE429" s="1" t="s">
        <v>758</v>
      </c>
      <c r="BG429" t="s">
        <v>1947</v>
      </c>
    </row>
    <row r="430" spans="1:59" ht="24">
      <c r="A430" s="1" t="s">
        <v>1322</v>
      </c>
      <c r="B430" s="1" t="s">
        <v>2293</v>
      </c>
      <c r="C430" s="1" t="s">
        <v>2193</v>
      </c>
      <c r="D430" s="1" t="s">
        <v>2034</v>
      </c>
      <c r="E430" s="3">
        <v>200308</v>
      </c>
      <c r="F430" s="3" t="str">
        <f t="shared" si="60"/>
        <v>FA</v>
      </c>
      <c r="G430" s="3" t="str">
        <f t="shared" si="61"/>
        <v>2003-2004</v>
      </c>
      <c r="H430" s="3" t="str">
        <f t="shared" si="62"/>
        <v>kuali.atp.FA2003-2004</v>
      </c>
      <c r="I430" s="3">
        <v>20050816</v>
      </c>
      <c r="J430" s="1" t="str">
        <f t="shared" si="63"/>
        <v/>
      </c>
      <c r="L430" s="3" t="str">
        <f t="shared" si="64"/>
        <v/>
      </c>
      <c r="M430" s="3" t="str">
        <f t="shared" si="65"/>
        <v/>
      </c>
      <c r="N430" s="3" t="str">
        <f t="shared" si="66"/>
        <v/>
      </c>
      <c r="O430" s="3">
        <v>200908</v>
      </c>
      <c r="P430" s="3">
        <v>20030314</v>
      </c>
      <c r="R430" s="3">
        <v>20030327</v>
      </c>
      <c r="S430" s="2">
        <v>3</v>
      </c>
      <c r="T430" s="2">
        <v>3</v>
      </c>
      <c r="U430" s="1" t="s">
        <v>157</v>
      </c>
      <c r="V430" s="27" t="b">
        <f t="shared" si="67"/>
        <v>1</v>
      </c>
      <c r="W430" s="27" t="str">
        <f t="shared" si="68"/>
        <v/>
      </c>
      <c r="X430" s="28" t="str">
        <f t="shared" si="69"/>
        <v>kuali.resultComponent.grade.letter</v>
      </c>
      <c r="Z430" s="3">
        <v>20030318</v>
      </c>
      <c r="AA430" s="1" t="s">
        <v>1323</v>
      </c>
      <c r="AB430" s="1" t="s">
        <v>1324</v>
      </c>
      <c r="AC430" s="3">
        <v>20050816</v>
      </c>
      <c r="AD430" s="1" t="s">
        <v>46</v>
      </c>
      <c r="AF430" s="1" t="s">
        <v>47</v>
      </c>
      <c r="AI430" s="1" t="s">
        <v>48</v>
      </c>
      <c r="AJ430" s="1" t="s">
        <v>48</v>
      </c>
      <c r="AN430" s="3">
        <v>1</v>
      </c>
      <c r="AP430" s="3">
        <v>0</v>
      </c>
      <c r="AQ430" s="3">
        <v>0</v>
      </c>
      <c r="AR430" s="3">
        <v>0</v>
      </c>
      <c r="AS430" s="3">
        <v>0</v>
      </c>
      <c r="AU430" s="3">
        <v>20050411</v>
      </c>
      <c r="AV430" s="3">
        <v>0</v>
      </c>
      <c r="AX430" s="3">
        <v>20030318</v>
      </c>
      <c r="AZ430" s="3">
        <v>20030318</v>
      </c>
      <c r="BA430" s="1" t="s">
        <v>1280</v>
      </c>
      <c r="BB430" s="14" t="s">
        <v>1280</v>
      </c>
      <c r="BC430" s="17" t="str">
        <f>VLOOKUP(SUBSTITUTE(BB430," ",""),Organizations!$1:$1048576,2,0)</f>
        <v>TBD</v>
      </c>
      <c r="BE430" s="1" t="s">
        <v>758</v>
      </c>
      <c r="BG430" t="s">
        <v>1948</v>
      </c>
    </row>
    <row r="431" spans="1:59" ht="24">
      <c r="A431" s="1" t="s">
        <v>1325</v>
      </c>
      <c r="B431" s="1" t="s">
        <v>2293</v>
      </c>
      <c r="C431" s="1" t="s">
        <v>2277</v>
      </c>
      <c r="D431" s="1" t="s">
        <v>2034</v>
      </c>
      <c r="E431" s="3">
        <v>200308</v>
      </c>
      <c r="F431" s="3" t="str">
        <f t="shared" si="60"/>
        <v>FA</v>
      </c>
      <c r="G431" s="3" t="str">
        <f t="shared" si="61"/>
        <v>2003-2004</v>
      </c>
      <c r="H431" s="3" t="str">
        <f t="shared" si="62"/>
        <v>kuali.atp.FA2003-2004</v>
      </c>
      <c r="I431" s="3">
        <v>20050816</v>
      </c>
      <c r="J431" s="1" t="str">
        <f t="shared" si="63"/>
        <v/>
      </c>
      <c r="L431" s="3" t="str">
        <f t="shared" si="64"/>
        <v/>
      </c>
      <c r="M431" s="3" t="str">
        <f t="shared" si="65"/>
        <v/>
      </c>
      <c r="N431" s="3" t="str">
        <f t="shared" si="66"/>
        <v/>
      </c>
      <c r="O431" s="3">
        <v>200908</v>
      </c>
      <c r="P431" s="3">
        <v>20030318</v>
      </c>
      <c r="S431" s="2">
        <v>3</v>
      </c>
      <c r="T431" s="2">
        <v>3</v>
      </c>
      <c r="U431" s="1" t="s">
        <v>157</v>
      </c>
      <c r="V431" s="27" t="b">
        <f t="shared" si="67"/>
        <v>1</v>
      </c>
      <c r="W431" s="27" t="str">
        <f t="shared" si="68"/>
        <v/>
      </c>
      <c r="X431" s="28" t="str">
        <f t="shared" si="69"/>
        <v>kuali.resultComponent.grade.letter</v>
      </c>
      <c r="Z431" s="3">
        <v>20030318</v>
      </c>
      <c r="AA431" s="1" t="s">
        <v>1326</v>
      </c>
      <c r="AB431" s="1" t="s">
        <v>1327</v>
      </c>
      <c r="AC431" s="3">
        <v>20050816</v>
      </c>
      <c r="AD431" s="1" t="s">
        <v>46</v>
      </c>
      <c r="AF431" s="1" t="s">
        <v>47</v>
      </c>
      <c r="AI431" s="1" t="s">
        <v>48</v>
      </c>
      <c r="AJ431" s="1" t="s">
        <v>48</v>
      </c>
      <c r="AN431" s="3">
        <v>1</v>
      </c>
      <c r="AP431" s="3">
        <v>0</v>
      </c>
      <c r="AQ431" s="3">
        <v>0</v>
      </c>
      <c r="AR431" s="3">
        <v>0</v>
      </c>
      <c r="AS431" s="3">
        <v>0</v>
      </c>
      <c r="AU431" s="3">
        <v>20050621</v>
      </c>
      <c r="AV431" s="3">
        <v>0</v>
      </c>
      <c r="AX431" s="3">
        <v>20030318</v>
      </c>
      <c r="AZ431" s="3">
        <v>20030318</v>
      </c>
      <c r="BA431" s="1" t="s">
        <v>1280</v>
      </c>
      <c r="BB431" s="14" t="s">
        <v>1280</v>
      </c>
      <c r="BC431" s="17" t="str">
        <f>VLOOKUP(SUBSTITUTE(BB431," ",""),Organizations!$1:$1048576,2,0)</f>
        <v>TBD</v>
      </c>
      <c r="BE431" s="1" t="s">
        <v>758</v>
      </c>
      <c r="BG431" t="s">
        <v>1949</v>
      </c>
    </row>
    <row r="432" spans="1:59" ht="24">
      <c r="A432" s="1" t="s">
        <v>1328</v>
      </c>
      <c r="B432" s="1" t="s">
        <v>2293</v>
      </c>
      <c r="C432" s="1" t="s">
        <v>2298</v>
      </c>
      <c r="D432" s="1" t="s">
        <v>2034</v>
      </c>
      <c r="E432" s="3">
        <v>200308</v>
      </c>
      <c r="F432" s="3" t="str">
        <f t="shared" si="60"/>
        <v>FA</v>
      </c>
      <c r="G432" s="3" t="str">
        <f t="shared" si="61"/>
        <v>2003-2004</v>
      </c>
      <c r="H432" s="3" t="str">
        <f t="shared" si="62"/>
        <v>kuali.atp.FA2003-2004</v>
      </c>
      <c r="I432" s="3">
        <v>20030319</v>
      </c>
      <c r="J432" s="1" t="str">
        <f t="shared" si="63"/>
        <v/>
      </c>
      <c r="L432" s="3" t="str">
        <f t="shared" si="64"/>
        <v/>
      </c>
      <c r="M432" s="3" t="str">
        <f t="shared" si="65"/>
        <v/>
      </c>
      <c r="N432" s="3" t="str">
        <f t="shared" si="66"/>
        <v/>
      </c>
      <c r="O432" s="3">
        <v>200908</v>
      </c>
      <c r="P432" s="3">
        <v>20030314</v>
      </c>
      <c r="S432" s="2">
        <v>3</v>
      </c>
      <c r="T432" s="2">
        <v>3</v>
      </c>
      <c r="U432" s="1" t="s">
        <v>157</v>
      </c>
      <c r="V432" s="27" t="b">
        <f t="shared" si="67"/>
        <v>1</v>
      </c>
      <c r="W432" s="27" t="str">
        <f t="shared" si="68"/>
        <v/>
      </c>
      <c r="X432" s="28" t="str">
        <f t="shared" si="69"/>
        <v>kuali.resultComponent.grade.letter</v>
      </c>
      <c r="Z432" s="3">
        <v>20030318</v>
      </c>
      <c r="AA432" s="1" t="s">
        <v>1329</v>
      </c>
      <c r="AB432" s="1" t="s">
        <v>1330</v>
      </c>
      <c r="AC432" s="3">
        <v>20030318</v>
      </c>
      <c r="AD432" s="1" t="s">
        <v>46</v>
      </c>
      <c r="AF432" s="1" t="s">
        <v>47</v>
      </c>
      <c r="AI432" s="1" t="s">
        <v>48</v>
      </c>
      <c r="AJ432" s="1" t="s">
        <v>48</v>
      </c>
      <c r="AN432" s="3">
        <v>1</v>
      </c>
      <c r="AP432" s="3">
        <v>0</v>
      </c>
      <c r="AQ432" s="3">
        <v>0</v>
      </c>
      <c r="AR432" s="3">
        <v>0</v>
      </c>
      <c r="AS432" s="3">
        <v>0</v>
      </c>
      <c r="AU432" s="3">
        <v>20070410</v>
      </c>
      <c r="AV432" s="3">
        <v>0</v>
      </c>
      <c r="AX432" s="3">
        <v>20030318</v>
      </c>
      <c r="AZ432" s="3">
        <v>20030318</v>
      </c>
      <c r="BA432" s="1" t="s">
        <v>1280</v>
      </c>
      <c r="BB432" s="14" t="s">
        <v>1280</v>
      </c>
      <c r="BC432" s="17" t="str">
        <f>VLOOKUP(SUBSTITUTE(BB432," ",""),Organizations!$1:$1048576,2,0)</f>
        <v>TBD</v>
      </c>
      <c r="BE432" s="1" t="s">
        <v>758</v>
      </c>
      <c r="BG432" t="s">
        <v>1950</v>
      </c>
    </row>
    <row r="433" spans="1:59" ht="24">
      <c r="A433" s="1" t="s">
        <v>1331</v>
      </c>
      <c r="B433" s="1" t="s">
        <v>2293</v>
      </c>
      <c r="C433" s="1" t="s">
        <v>2299</v>
      </c>
      <c r="D433" s="1" t="s">
        <v>2034</v>
      </c>
      <c r="E433" s="3">
        <v>200708</v>
      </c>
      <c r="F433" s="3" t="str">
        <f t="shared" si="60"/>
        <v>FA</v>
      </c>
      <c r="G433" s="3" t="str">
        <f t="shared" si="61"/>
        <v>2007-2008</v>
      </c>
      <c r="H433" s="3" t="str">
        <f t="shared" si="62"/>
        <v>kuali.atp.FA2007-2008</v>
      </c>
      <c r="I433" s="3">
        <v>20070222</v>
      </c>
      <c r="J433" s="1" t="str">
        <f t="shared" si="63"/>
        <v/>
      </c>
      <c r="L433" s="3" t="str">
        <f t="shared" si="64"/>
        <v/>
      </c>
      <c r="M433" s="3" t="str">
        <f t="shared" si="65"/>
        <v/>
      </c>
      <c r="N433" s="3" t="str">
        <f t="shared" si="66"/>
        <v/>
      </c>
      <c r="O433" s="3">
        <v>200908</v>
      </c>
      <c r="P433" s="3">
        <v>19770101</v>
      </c>
      <c r="R433" s="3">
        <v>20070222</v>
      </c>
      <c r="S433" s="2">
        <v>3</v>
      </c>
      <c r="T433" s="2">
        <v>3</v>
      </c>
      <c r="U433" s="1" t="s">
        <v>43</v>
      </c>
      <c r="V433" s="27" t="b">
        <f t="shared" si="67"/>
        <v>1</v>
      </c>
      <c r="W433" s="27" t="b">
        <f t="shared" si="68"/>
        <v>1</v>
      </c>
      <c r="X433" s="28" t="str">
        <f t="shared" si="69"/>
        <v>kuali.resultComponent.grade.letter kuali.resultComponent.grade.passFail</v>
      </c>
      <c r="Z433" s="3">
        <v>20070222</v>
      </c>
      <c r="AA433" s="1" t="s">
        <v>1332</v>
      </c>
      <c r="AB433" s="1" t="s">
        <v>1333</v>
      </c>
      <c r="AC433" s="3">
        <v>20030306</v>
      </c>
      <c r="AD433" s="1" t="s">
        <v>46</v>
      </c>
      <c r="AF433" s="1" t="s">
        <v>47</v>
      </c>
      <c r="AI433" s="1" t="s">
        <v>48</v>
      </c>
      <c r="AJ433" s="1" t="s">
        <v>48</v>
      </c>
      <c r="AN433" s="3">
        <v>1</v>
      </c>
      <c r="AO433" s="3">
        <v>0</v>
      </c>
      <c r="AP433" s="3">
        <v>0</v>
      </c>
      <c r="AQ433" s="3">
        <v>0</v>
      </c>
      <c r="AR433" s="3">
        <v>0</v>
      </c>
      <c r="AS433" s="3">
        <v>0</v>
      </c>
      <c r="AU433" s="3">
        <v>20081205</v>
      </c>
      <c r="AV433" s="3">
        <v>0</v>
      </c>
      <c r="AW433" s="1" t="s">
        <v>758</v>
      </c>
      <c r="BA433" s="1" t="s">
        <v>1280</v>
      </c>
      <c r="BB433" s="14" t="s">
        <v>1280</v>
      </c>
      <c r="BC433" s="17" t="str">
        <f>VLOOKUP(SUBSTITUTE(BB433," ",""),Organizations!$1:$1048576,2,0)</f>
        <v>TBD</v>
      </c>
      <c r="BD433" s="1" t="s">
        <v>51</v>
      </c>
      <c r="BE433" s="1" t="s">
        <v>758</v>
      </c>
      <c r="BG433" t="s">
        <v>1951</v>
      </c>
    </row>
    <row r="434" spans="1:59" ht="24">
      <c r="A434" s="1" t="s">
        <v>1334</v>
      </c>
      <c r="B434" s="1" t="s">
        <v>2293</v>
      </c>
      <c r="C434" s="1" t="s">
        <v>2194</v>
      </c>
      <c r="D434" s="1" t="s">
        <v>2034</v>
      </c>
      <c r="E434" s="3">
        <v>200708</v>
      </c>
      <c r="F434" s="3" t="str">
        <f t="shared" si="60"/>
        <v>FA</v>
      </c>
      <c r="G434" s="3" t="str">
        <f t="shared" si="61"/>
        <v>2007-2008</v>
      </c>
      <c r="H434" s="3" t="str">
        <f t="shared" si="62"/>
        <v>kuali.atp.FA2007-2008</v>
      </c>
      <c r="I434" s="3">
        <v>20070222</v>
      </c>
      <c r="J434" s="1" t="str">
        <f t="shared" si="63"/>
        <v/>
      </c>
      <c r="L434" s="3" t="str">
        <f t="shared" si="64"/>
        <v/>
      </c>
      <c r="M434" s="3" t="str">
        <f t="shared" si="65"/>
        <v/>
      </c>
      <c r="N434" s="3" t="str">
        <f t="shared" si="66"/>
        <v/>
      </c>
      <c r="O434" s="3">
        <v>200908</v>
      </c>
      <c r="P434" s="3">
        <v>19770101</v>
      </c>
      <c r="R434" s="3">
        <v>20070222</v>
      </c>
      <c r="S434" s="2">
        <v>3</v>
      </c>
      <c r="T434" s="2">
        <v>3</v>
      </c>
      <c r="U434" s="1" t="s">
        <v>43</v>
      </c>
      <c r="V434" s="27" t="b">
        <f t="shared" si="67"/>
        <v>1</v>
      </c>
      <c r="W434" s="27" t="b">
        <f t="shared" si="68"/>
        <v>1</v>
      </c>
      <c r="X434" s="28" t="str">
        <f t="shared" si="69"/>
        <v>kuali.resultComponent.grade.letter kuali.resultComponent.grade.passFail</v>
      </c>
      <c r="Z434" s="3">
        <v>20070222</v>
      </c>
      <c r="AA434" s="1" t="s">
        <v>1335</v>
      </c>
      <c r="AB434" s="1" t="s">
        <v>1336</v>
      </c>
      <c r="AD434" s="1" t="s">
        <v>46</v>
      </c>
      <c r="AF434" s="1" t="s">
        <v>47</v>
      </c>
      <c r="AI434" s="1" t="s">
        <v>48</v>
      </c>
      <c r="AJ434" s="1" t="s">
        <v>48</v>
      </c>
      <c r="AN434" s="3">
        <v>1</v>
      </c>
      <c r="AO434" s="3">
        <v>0</v>
      </c>
      <c r="AP434" s="3">
        <v>0</v>
      </c>
      <c r="AQ434" s="3">
        <v>0</v>
      </c>
      <c r="AR434" s="3">
        <v>0</v>
      </c>
      <c r="AS434" s="3">
        <v>0</v>
      </c>
      <c r="AU434" s="3">
        <v>20090107</v>
      </c>
      <c r="AV434" s="3">
        <v>0</v>
      </c>
      <c r="AW434" s="1" t="s">
        <v>758</v>
      </c>
      <c r="BA434" s="1" t="s">
        <v>1280</v>
      </c>
      <c r="BB434" s="14" t="s">
        <v>1280</v>
      </c>
      <c r="BC434" s="17" t="str">
        <f>VLOOKUP(SUBSTITUTE(BB434," ",""),Organizations!$1:$1048576,2,0)</f>
        <v>TBD</v>
      </c>
      <c r="BE434" s="1" t="s">
        <v>758</v>
      </c>
      <c r="BG434" t="s">
        <v>1952</v>
      </c>
    </row>
    <row r="435" spans="1:59" ht="24">
      <c r="A435" s="1" t="s">
        <v>1337</v>
      </c>
      <c r="B435" s="1" t="s">
        <v>2293</v>
      </c>
      <c r="C435" s="1" t="s">
        <v>2197</v>
      </c>
      <c r="D435" s="1" t="s">
        <v>2034</v>
      </c>
      <c r="E435" s="3">
        <v>200708</v>
      </c>
      <c r="F435" s="3" t="str">
        <f t="shared" si="60"/>
        <v>FA</v>
      </c>
      <c r="G435" s="3" t="str">
        <f t="shared" si="61"/>
        <v>2007-2008</v>
      </c>
      <c r="H435" s="3" t="str">
        <f t="shared" si="62"/>
        <v>kuali.atp.FA2007-2008</v>
      </c>
      <c r="I435" s="3">
        <v>20070222</v>
      </c>
      <c r="J435" s="1" t="str">
        <f t="shared" si="63"/>
        <v/>
      </c>
      <c r="L435" s="3" t="str">
        <f t="shared" si="64"/>
        <v/>
      </c>
      <c r="M435" s="3" t="str">
        <f t="shared" si="65"/>
        <v/>
      </c>
      <c r="N435" s="3" t="str">
        <f t="shared" si="66"/>
        <v/>
      </c>
      <c r="O435" s="3">
        <v>200908</v>
      </c>
      <c r="P435" s="3">
        <v>19730101</v>
      </c>
      <c r="R435" s="3">
        <v>20070202</v>
      </c>
      <c r="S435" s="2">
        <v>4</v>
      </c>
      <c r="T435" s="2">
        <v>4</v>
      </c>
      <c r="U435" s="1" t="s">
        <v>43</v>
      </c>
      <c r="V435" s="27" t="b">
        <f t="shared" si="67"/>
        <v>1</v>
      </c>
      <c r="W435" s="27" t="b">
        <f t="shared" si="68"/>
        <v>1</v>
      </c>
      <c r="X435" s="28" t="str">
        <f t="shared" si="69"/>
        <v>kuali.resultComponent.grade.letter kuali.resultComponent.grade.passFail</v>
      </c>
      <c r="Z435" s="3">
        <v>20070222</v>
      </c>
      <c r="AA435" s="1" t="s">
        <v>1338</v>
      </c>
      <c r="AB435" s="1" t="s">
        <v>1339</v>
      </c>
      <c r="AC435" s="3">
        <v>20030227</v>
      </c>
      <c r="AD435" s="1" t="s">
        <v>46</v>
      </c>
      <c r="AF435" s="1" t="s">
        <v>47</v>
      </c>
      <c r="AI435" s="1" t="s">
        <v>48</v>
      </c>
      <c r="AJ435" s="1" t="s">
        <v>48</v>
      </c>
      <c r="AN435" s="3">
        <v>1</v>
      </c>
      <c r="AO435" s="3">
        <v>0</v>
      </c>
      <c r="AP435" s="3">
        <v>0</v>
      </c>
      <c r="AQ435" s="3">
        <v>0</v>
      </c>
      <c r="AR435" s="3">
        <v>0</v>
      </c>
      <c r="AS435" s="3">
        <v>0</v>
      </c>
      <c r="AU435" s="3">
        <v>20090107</v>
      </c>
      <c r="AV435" s="3">
        <v>0</v>
      </c>
      <c r="AX435" s="3">
        <v>19990317</v>
      </c>
      <c r="BA435" s="1" t="s">
        <v>1280</v>
      </c>
      <c r="BB435" s="14" t="s">
        <v>1280</v>
      </c>
      <c r="BC435" s="17" t="str">
        <f>VLOOKUP(SUBSTITUTE(BB435," ",""),Organizations!$1:$1048576,2,0)</f>
        <v>TBD</v>
      </c>
      <c r="BE435" s="1" t="s">
        <v>758</v>
      </c>
      <c r="BG435" t="s">
        <v>1953</v>
      </c>
    </row>
    <row r="436" spans="1:59" ht="24">
      <c r="A436" s="1" t="s">
        <v>1340</v>
      </c>
      <c r="B436" s="1" t="s">
        <v>2293</v>
      </c>
      <c r="C436" s="1" t="s">
        <v>2175</v>
      </c>
      <c r="D436" s="1" t="s">
        <v>2034</v>
      </c>
      <c r="E436" s="3">
        <v>200708</v>
      </c>
      <c r="F436" s="3" t="str">
        <f t="shared" si="60"/>
        <v>FA</v>
      </c>
      <c r="G436" s="3" t="str">
        <f t="shared" si="61"/>
        <v>2007-2008</v>
      </c>
      <c r="H436" s="3" t="str">
        <f t="shared" si="62"/>
        <v>kuali.atp.FA2007-2008</v>
      </c>
      <c r="I436" s="3">
        <v>20070222</v>
      </c>
      <c r="J436" s="1" t="str">
        <f t="shared" si="63"/>
        <v/>
      </c>
      <c r="L436" s="3" t="str">
        <f t="shared" si="64"/>
        <v/>
      </c>
      <c r="M436" s="3" t="str">
        <f t="shared" si="65"/>
        <v/>
      </c>
      <c r="N436" s="3" t="str">
        <f t="shared" si="66"/>
        <v/>
      </c>
      <c r="O436" s="3">
        <v>200908</v>
      </c>
      <c r="P436" s="3">
        <v>19790101</v>
      </c>
      <c r="R436" s="3">
        <v>20070222</v>
      </c>
      <c r="S436" s="2">
        <v>4</v>
      </c>
      <c r="T436" s="2">
        <v>4</v>
      </c>
      <c r="U436" s="1" t="s">
        <v>43</v>
      </c>
      <c r="V436" s="27" t="b">
        <f t="shared" si="67"/>
        <v>1</v>
      </c>
      <c r="W436" s="27" t="b">
        <f t="shared" si="68"/>
        <v>1</v>
      </c>
      <c r="X436" s="28" t="str">
        <f t="shared" si="69"/>
        <v>kuali.resultComponent.grade.letter kuali.resultComponent.grade.passFail</v>
      </c>
      <c r="Z436" s="3">
        <v>20070222</v>
      </c>
      <c r="AA436" s="1" t="s">
        <v>1341</v>
      </c>
      <c r="AB436" s="1" t="s">
        <v>1342</v>
      </c>
      <c r="AD436" s="1" t="s">
        <v>46</v>
      </c>
      <c r="AF436" s="1" t="s">
        <v>47</v>
      </c>
      <c r="AI436" s="1" t="s">
        <v>48</v>
      </c>
      <c r="AJ436" s="1" t="s">
        <v>48</v>
      </c>
      <c r="AN436" s="3">
        <v>1</v>
      </c>
      <c r="AO436" s="3">
        <v>0</v>
      </c>
      <c r="AP436" s="3">
        <v>0</v>
      </c>
      <c r="AQ436" s="3">
        <v>0</v>
      </c>
      <c r="AR436" s="3">
        <v>0</v>
      </c>
      <c r="AS436" s="3">
        <v>0</v>
      </c>
      <c r="AU436" s="3">
        <v>20060324</v>
      </c>
      <c r="AV436" s="3">
        <v>0</v>
      </c>
      <c r="BA436" s="1" t="s">
        <v>1280</v>
      </c>
      <c r="BB436" s="14" t="s">
        <v>1280</v>
      </c>
      <c r="BC436" s="17" t="str">
        <f>VLOOKUP(SUBSTITUTE(BB436," ",""),Organizations!$1:$1048576,2,0)</f>
        <v>TBD</v>
      </c>
      <c r="BE436" s="1" t="s">
        <v>758</v>
      </c>
      <c r="BG436" t="s">
        <v>1954</v>
      </c>
    </row>
    <row r="437" spans="1:59" ht="24">
      <c r="A437" s="1" t="s">
        <v>1343</v>
      </c>
      <c r="B437" s="1" t="s">
        <v>2300</v>
      </c>
      <c r="C437" s="1" t="s">
        <v>2033</v>
      </c>
      <c r="D437" s="1" t="s">
        <v>2034</v>
      </c>
      <c r="E437" s="3">
        <v>200708</v>
      </c>
      <c r="F437" s="3" t="str">
        <f t="shared" si="60"/>
        <v>FA</v>
      </c>
      <c r="G437" s="3" t="str">
        <f t="shared" si="61"/>
        <v>2007-2008</v>
      </c>
      <c r="H437" s="3" t="str">
        <f t="shared" si="62"/>
        <v>kuali.atp.FA2007-2008</v>
      </c>
      <c r="I437" s="3">
        <v>20070222</v>
      </c>
      <c r="J437" s="1" t="str">
        <f t="shared" si="63"/>
        <v/>
      </c>
      <c r="L437" s="3" t="str">
        <f t="shared" si="64"/>
        <v/>
      </c>
      <c r="M437" s="3" t="str">
        <f t="shared" si="65"/>
        <v/>
      </c>
      <c r="N437" s="3" t="str">
        <f t="shared" si="66"/>
        <v/>
      </c>
      <c r="O437" s="3">
        <v>200908</v>
      </c>
      <c r="P437" s="3">
        <v>19810101</v>
      </c>
      <c r="R437" s="3">
        <v>20070222</v>
      </c>
      <c r="S437" s="2">
        <v>3</v>
      </c>
      <c r="T437" s="2">
        <v>3</v>
      </c>
      <c r="U437" s="1" t="s">
        <v>43</v>
      </c>
      <c r="V437" s="27" t="b">
        <f t="shared" si="67"/>
        <v>1</v>
      </c>
      <c r="W437" s="27" t="b">
        <f t="shared" si="68"/>
        <v>1</v>
      </c>
      <c r="X437" s="28" t="str">
        <f t="shared" si="69"/>
        <v>kuali.resultComponent.grade.letter kuali.resultComponent.grade.passFail</v>
      </c>
      <c r="Z437" s="3">
        <v>20070222</v>
      </c>
      <c r="AA437" s="1" t="s">
        <v>1344</v>
      </c>
      <c r="AB437" s="1" t="s">
        <v>1345</v>
      </c>
      <c r="AD437" s="1" t="s">
        <v>46</v>
      </c>
      <c r="AF437" s="1" t="s">
        <v>47</v>
      </c>
      <c r="AI437" s="1" t="s">
        <v>48</v>
      </c>
      <c r="AJ437" s="1" t="s">
        <v>48</v>
      </c>
      <c r="AN437" s="3">
        <v>1</v>
      </c>
      <c r="AO437" s="3">
        <v>0</v>
      </c>
      <c r="AP437" s="3">
        <v>0</v>
      </c>
      <c r="AQ437" s="3">
        <v>0</v>
      </c>
      <c r="AR437" s="3">
        <v>0</v>
      </c>
      <c r="AS437" s="3">
        <v>0</v>
      </c>
      <c r="AV437" s="3">
        <v>0</v>
      </c>
      <c r="AW437" s="1" t="s">
        <v>59</v>
      </c>
      <c r="BA437" s="1" t="s">
        <v>1346</v>
      </c>
      <c r="BB437" s="14" t="s">
        <v>1346</v>
      </c>
      <c r="BC437" s="17" t="str">
        <f>VLOOKUP(SUBSTITUTE(BB437," ",""),Organizations!$1:$1048576,2,0)</f>
        <v>TBD</v>
      </c>
      <c r="BE437" s="1" t="s">
        <v>59</v>
      </c>
      <c r="BG437" t="s">
        <v>1955</v>
      </c>
    </row>
    <row r="438" spans="1:59" ht="24">
      <c r="A438" s="1" t="s">
        <v>1347</v>
      </c>
      <c r="B438" s="1" t="s">
        <v>2300</v>
      </c>
      <c r="C438" s="1" t="s">
        <v>2209</v>
      </c>
      <c r="D438" s="1" t="s">
        <v>2034</v>
      </c>
      <c r="E438" s="3">
        <v>200708</v>
      </c>
      <c r="F438" s="3" t="str">
        <f t="shared" si="60"/>
        <v>FA</v>
      </c>
      <c r="G438" s="3" t="str">
        <f t="shared" si="61"/>
        <v>2007-2008</v>
      </c>
      <c r="H438" s="3" t="str">
        <f t="shared" si="62"/>
        <v>kuali.atp.FA2007-2008</v>
      </c>
      <c r="I438" s="3">
        <v>20070222</v>
      </c>
      <c r="J438" s="1" t="str">
        <f t="shared" si="63"/>
        <v/>
      </c>
      <c r="L438" s="3" t="str">
        <f t="shared" si="64"/>
        <v/>
      </c>
      <c r="M438" s="3" t="str">
        <f t="shared" si="65"/>
        <v/>
      </c>
      <c r="N438" s="3" t="str">
        <f t="shared" si="66"/>
        <v/>
      </c>
      <c r="O438" s="3">
        <v>200908</v>
      </c>
      <c r="P438" s="3">
        <v>19730101</v>
      </c>
      <c r="R438" s="3">
        <v>20070222</v>
      </c>
      <c r="S438" s="2">
        <v>3</v>
      </c>
      <c r="T438" s="2">
        <v>3</v>
      </c>
      <c r="U438" s="1" t="s">
        <v>43</v>
      </c>
      <c r="V438" s="27" t="b">
        <f t="shared" si="67"/>
        <v>1</v>
      </c>
      <c r="W438" s="27" t="b">
        <f t="shared" si="68"/>
        <v>1</v>
      </c>
      <c r="X438" s="28" t="str">
        <f t="shared" si="69"/>
        <v>kuali.resultComponent.grade.letter kuali.resultComponent.grade.passFail</v>
      </c>
      <c r="Z438" s="3">
        <v>20070222</v>
      </c>
      <c r="AA438" s="1" t="s">
        <v>1348</v>
      </c>
      <c r="AB438" s="1" t="s">
        <v>1349</v>
      </c>
      <c r="AC438" s="3">
        <v>20050816</v>
      </c>
      <c r="AD438" s="1" t="s">
        <v>46</v>
      </c>
      <c r="AF438" s="1" t="s">
        <v>47</v>
      </c>
      <c r="AI438" s="1" t="s">
        <v>48</v>
      </c>
      <c r="AJ438" s="1" t="s">
        <v>48</v>
      </c>
      <c r="AN438" s="3">
        <v>1</v>
      </c>
      <c r="AO438" s="3">
        <v>0</v>
      </c>
      <c r="AP438" s="3">
        <v>0</v>
      </c>
      <c r="AQ438" s="3">
        <v>0</v>
      </c>
      <c r="AR438" s="3">
        <v>0</v>
      </c>
      <c r="AS438" s="3">
        <v>0</v>
      </c>
      <c r="AV438" s="3">
        <v>0</v>
      </c>
      <c r="AW438" s="1" t="s">
        <v>59</v>
      </c>
      <c r="BA438" s="1" t="s">
        <v>1346</v>
      </c>
      <c r="BB438" s="14" t="s">
        <v>1346</v>
      </c>
      <c r="BC438" s="17" t="str">
        <f>VLOOKUP(SUBSTITUTE(BB438," ",""),Organizations!$1:$1048576,2,0)</f>
        <v>TBD</v>
      </c>
      <c r="BE438" s="1" t="s">
        <v>59</v>
      </c>
      <c r="BG438" t="s">
        <v>1956</v>
      </c>
    </row>
    <row r="439" spans="1:59" ht="24">
      <c r="A439" s="1" t="s">
        <v>1350</v>
      </c>
      <c r="B439" s="1" t="s">
        <v>2300</v>
      </c>
      <c r="C439" s="1" t="s">
        <v>2212</v>
      </c>
      <c r="D439" s="1" t="s">
        <v>2034</v>
      </c>
      <c r="E439" s="3">
        <v>199908</v>
      </c>
      <c r="F439" s="3" t="str">
        <f t="shared" si="60"/>
        <v>FA</v>
      </c>
      <c r="G439" s="3" t="str">
        <f t="shared" si="61"/>
        <v>1999-2000</v>
      </c>
      <c r="H439" s="3" t="str">
        <f t="shared" si="62"/>
        <v>kuali.atp.FA1999-2000</v>
      </c>
      <c r="I439" s="3">
        <v>19971215</v>
      </c>
      <c r="J439" s="1" t="str">
        <f t="shared" si="63"/>
        <v/>
      </c>
      <c r="L439" s="3" t="str">
        <f t="shared" si="64"/>
        <v/>
      </c>
      <c r="M439" s="3" t="str">
        <f t="shared" si="65"/>
        <v/>
      </c>
      <c r="N439" s="3" t="str">
        <f t="shared" si="66"/>
        <v/>
      </c>
      <c r="O439" s="3">
        <v>200908</v>
      </c>
      <c r="P439" s="3">
        <v>19790101</v>
      </c>
      <c r="R439" s="3">
        <v>19971211</v>
      </c>
      <c r="S439" s="2">
        <v>3</v>
      </c>
      <c r="T439" s="2">
        <v>3</v>
      </c>
      <c r="U439" s="1" t="s">
        <v>43</v>
      </c>
      <c r="V439" s="27" t="b">
        <f t="shared" si="67"/>
        <v>1</v>
      </c>
      <c r="W439" s="27" t="b">
        <f t="shared" si="68"/>
        <v>1</v>
      </c>
      <c r="X439" s="28" t="str">
        <f t="shared" si="69"/>
        <v>kuali.resultComponent.grade.letter kuali.resultComponent.grade.passFail</v>
      </c>
      <c r="AA439" s="1" t="s">
        <v>1351</v>
      </c>
      <c r="AB439" s="1" t="s">
        <v>1352</v>
      </c>
      <c r="AD439" s="1" t="s">
        <v>46</v>
      </c>
      <c r="AF439" s="1" t="s">
        <v>47</v>
      </c>
      <c r="AI439" s="1" t="s">
        <v>48</v>
      </c>
      <c r="AJ439" s="1" t="s">
        <v>48</v>
      </c>
      <c r="AN439" s="3">
        <v>1</v>
      </c>
      <c r="AO439" s="3">
        <v>0</v>
      </c>
      <c r="AP439" s="3">
        <v>0</v>
      </c>
      <c r="AQ439" s="3">
        <v>0</v>
      </c>
      <c r="AR439" s="3">
        <v>0</v>
      </c>
      <c r="AS439" s="3">
        <v>0</v>
      </c>
      <c r="AU439" s="3">
        <v>19970922</v>
      </c>
      <c r="AV439" s="3">
        <v>0</v>
      </c>
      <c r="AW439" s="1" t="s">
        <v>758</v>
      </c>
      <c r="AX439" s="3">
        <v>19971215</v>
      </c>
      <c r="BA439" s="1" t="s">
        <v>1346</v>
      </c>
      <c r="BB439" s="14" t="s">
        <v>1346</v>
      </c>
      <c r="BC439" s="17" t="str">
        <f>VLOOKUP(SUBSTITUTE(BB439," ",""),Organizations!$1:$1048576,2,0)</f>
        <v>TBD</v>
      </c>
      <c r="BE439" s="1" t="s">
        <v>758</v>
      </c>
      <c r="BG439" t="s">
        <v>1957</v>
      </c>
    </row>
    <row r="440" spans="1:59" ht="24">
      <c r="A440" s="1" t="s">
        <v>1353</v>
      </c>
      <c r="B440" s="1" t="s">
        <v>2300</v>
      </c>
      <c r="C440" s="1" t="s">
        <v>2301</v>
      </c>
      <c r="D440" s="1" t="s">
        <v>2034</v>
      </c>
      <c r="E440" s="3">
        <v>198001</v>
      </c>
      <c r="F440" s="3" t="str">
        <f t="shared" si="60"/>
        <v>SP</v>
      </c>
      <c r="G440" s="3" t="str">
        <f t="shared" si="61"/>
        <v>1990-1991</v>
      </c>
      <c r="H440" s="3" t="str">
        <f t="shared" si="62"/>
        <v>kuali.atp.SP1990-1991</v>
      </c>
      <c r="I440" s="3">
        <v>20050413</v>
      </c>
      <c r="J440" s="1" t="str">
        <f t="shared" si="63"/>
        <v/>
      </c>
      <c r="L440" s="3" t="str">
        <f t="shared" si="64"/>
        <v/>
      </c>
      <c r="M440" s="3" t="str">
        <f t="shared" si="65"/>
        <v/>
      </c>
      <c r="N440" s="3" t="str">
        <f t="shared" si="66"/>
        <v/>
      </c>
      <c r="O440" s="3">
        <v>200908</v>
      </c>
      <c r="P440" s="3">
        <v>19740101</v>
      </c>
      <c r="R440" s="3">
        <v>20010101</v>
      </c>
      <c r="S440" s="2">
        <v>3</v>
      </c>
      <c r="T440" s="2">
        <v>3</v>
      </c>
      <c r="U440" s="1" t="s">
        <v>43</v>
      </c>
      <c r="V440" s="27" t="b">
        <f t="shared" si="67"/>
        <v>1</v>
      </c>
      <c r="W440" s="27" t="b">
        <f t="shared" si="68"/>
        <v>1</v>
      </c>
      <c r="X440" s="28" t="str">
        <f t="shared" si="69"/>
        <v>kuali.resultComponent.grade.letter kuali.resultComponent.grade.passFail</v>
      </c>
      <c r="AA440" s="1" t="s">
        <v>1354</v>
      </c>
      <c r="AB440" s="1" t="s">
        <v>1355</v>
      </c>
      <c r="AD440" s="1" t="s">
        <v>46</v>
      </c>
      <c r="AF440" s="1" t="s">
        <v>47</v>
      </c>
      <c r="AI440" s="1" t="s">
        <v>48</v>
      </c>
      <c r="AJ440" s="1" t="s">
        <v>48</v>
      </c>
      <c r="AM440" s="1" t="s">
        <v>66</v>
      </c>
      <c r="AN440" s="3">
        <v>1</v>
      </c>
      <c r="AO440" s="3">
        <v>0</v>
      </c>
      <c r="AP440" s="3">
        <v>0</v>
      </c>
      <c r="AQ440" s="3">
        <v>0</v>
      </c>
      <c r="AR440" s="3">
        <v>0</v>
      </c>
      <c r="AS440" s="3">
        <v>0</v>
      </c>
      <c r="AU440" s="3">
        <v>20060331</v>
      </c>
      <c r="AV440" s="3">
        <v>6</v>
      </c>
      <c r="BA440" s="1" t="s">
        <v>1346</v>
      </c>
      <c r="BB440" s="14" t="s">
        <v>1346</v>
      </c>
      <c r="BC440" s="17" t="str">
        <f>VLOOKUP(SUBSTITUTE(BB440," ",""),Organizations!$1:$1048576,2,0)</f>
        <v>TBD</v>
      </c>
      <c r="BE440" s="1" t="s">
        <v>1200</v>
      </c>
      <c r="BG440" t="s">
        <v>1958</v>
      </c>
    </row>
    <row r="441" spans="1:59" ht="24">
      <c r="A441" s="1" t="s">
        <v>1356</v>
      </c>
      <c r="B441" s="1" t="s">
        <v>2300</v>
      </c>
      <c r="C441" s="1" t="s">
        <v>2301</v>
      </c>
      <c r="D441" s="1" t="s">
        <v>196</v>
      </c>
      <c r="E441" s="3">
        <v>199608</v>
      </c>
      <c r="F441" s="3" t="str">
        <f t="shared" si="60"/>
        <v>FA</v>
      </c>
      <c r="G441" s="3" t="str">
        <f t="shared" si="61"/>
        <v>1996-1997</v>
      </c>
      <c r="H441" s="3" t="str">
        <f t="shared" si="62"/>
        <v>kuali.atp.FA1996-1997</v>
      </c>
      <c r="I441" s="3">
        <v>19960521</v>
      </c>
      <c r="J441" s="1" t="str">
        <f t="shared" si="63"/>
        <v/>
      </c>
      <c r="L441" s="3" t="str">
        <f t="shared" si="64"/>
        <v/>
      </c>
      <c r="M441" s="3" t="str">
        <f t="shared" si="65"/>
        <v/>
      </c>
      <c r="N441" s="3" t="str">
        <f t="shared" si="66"/>
        <v/>
      </c>
      <c r="O441" s="3">
        <v>200208</v>
      </c>
      <c r="P441" s="3">
        <v>19950414</v>
      </c>
      <c r="R441" s="3">
        <v>19960521</v>
      </c>
      <c r="S441" s="2">
        <v>3</v>
      </c>
      <c r="T441" s="2">
        <v>3</v>
      </c>
      <c r="U441" s="1" t="s">
        <v>43</v>
      </c>
      <c r="V441" s="27" t="b">
        <f t="shared" si="67"/>
        <v>1</v>
      </c>
      <c r="W441" s="27" t="b">
        <f t="shared" si="68"/>
        <v>1</v>
      </c>
      <c r="X441" s="28" t="str">
        <f t="shared" si="69"/>
        <v>kuali.resultComponent.grade.letter kuali.resultComponent.grade.passFail</v>
      </c>
      <c r="Z441" s="3">
        <v>19950414</v>
      </c>
      <c r="AA441" s="1" t="s">
        <v>1357</v>
      </c>
      <c r="AB441" s="1" t="s">
        <v>1358</v>
      </c>
      <c r="AC441" s="3">
        <v>19950414</v>
      </c>
      <c r="AD441" s="1" t="s">
        <v>70</v>
      </c>
      <c r="AF441" s="1" t="s">
        <v>70</v>
      </c>
      <c r="AI441" s="1" t="s">
        <v>48</v>
      </c>
      <c r="AJ441" s="1" t="s">
        <v>48</v>
      </c>
      <c r="AN441" s="3">
        <v>1</v>
      </c>
      <c r="AP441" s="3">
        <v>0</v>
      </c>
      <c r="AQ441" s="3">
        <v>0</v>
      </c>
      <c r="AR441" s="3">
        <v>0</v>
      </c>
      <c r="AS441" s="3">
        <v>0</v>
      </c>
      <c r="AT441" s="1" t="s">
        <v>71</v>
      </c>
      <c r="AV441" s="3">
        <v>0</v>
      </c>
      <c r="AW441" s="1" t="s">
        <v>758</v>
      </c>
      <c r="AX441" s="3">
        <v>19960521</v>
      </c>
      <c r="AZ441" s="3">
        <v>19950414</v>
      </c>
      <c r="BA441" s="1" t="s">
        <v>1346</v>
      </c>
      <c r="BB441" s="14" t="s">
        <v>1346</v>
      </c>
      <c r="BC441" s="17" t="str">
        <f>VLOOKUP(SUBSTITUTE(BB441," ",""),Organizations!$1:$1048576,2,0)</f>
        <v>TBD</v>
      </c>
      <c r="BE441" s="1" t="s">
        <v>758</v>
      </c>
      <c r="BG441" t="s">
        <v>1571</v>
      </c>
    </row>
    <row r="442" spans="1:59" ht="24">
      <c r="A442" s="1" t="s">
        <v>1359</v>
      </c>
      <c r="B442" s="1" t="s">
        <v>2300</v>
      </c>
      <c r="C442" s="1" t="s">
        <v>2195</v>
      </c>
      <c r="D442" s="1" t="s">
        <v>2034</v>
      </c>
      <c r="E442" s="3">
        <v>200208</v>
      </c>
      <c r="F442" s="3" t="str">
        <f t="shared" si="60"/>
        <v>FA</v>
      </c>
      <c r="G442" s="3" t="str">
        <f t="shared" si="61"/>
        <v>2002-2003</v>
      </c>
      <c r="H442" s="3" t="str">
        <f t="shared" si="62"/>
        <v>kuali.atp.FA2002-2003</v>
      </c>
      <c r="I442" s="3">
        <v>20020211</v>
      </c>
      <c r="J442" s="1" t="str">
        <f t="shared" si="63"/>
        <v/>
      </c>
      <c r="L442" s="3" t="str">
        <f t="shared" si="64"/>
        <v/>
      </c>
      <c r="M442" s="3" t="str">
        <f t="shared" si="65"/>
        <v/>
      </c>
      <c r="N442" s="3" t="str">
        <f t="shared" si="66"/>
        <v/>
      </c>
      <c r="O442" s="3">
        <v>200808</v>
      </c>
      <c r="P442" s="3">
        <v>20020204</v>
      </c>
      <c r="R442" s="3">
        <v>20020204</v>
      </c>
      <c r="S442" s="2">
        <v>3</v>
      </c>
      <c r="T442" s="2">
        <v>3</v>
      </c>
      <c r="U442" s="1" t="s">
        <v>43</v>
      </c>
      <c r="V442" s="27" t="b">
        <f t="shared" si="67"/>
        <v>1</v>
      </c>
      <c r="W442" s="27" t="b">
        <f t="shared" si="68"/>
        <v>1</v>
      </c>
      <c r="X442" s="28" t="str">
        <f t="shared" si="69"/>
        <v>kuali.resultComponent.grade.letter kuali.resultComponent.grade.passFail</v>
      </c>
      <c r="AA442" s="1" t="s">
        <v>1360</v>
      </c>
      <c r="AB442" s="1" t="s">
        <v>1361</v>
      </c>
      <c r="AD442" s="1" t="s">
        <v>46</v>
      </c>
      <c r="AF442" s="1" t="s">
        <v>47</v>
      </c>
      <c r="AI442" s="1" t="s">
        <v>48</v>
      </c>
      <c r="AJ442" s="1" t="s">
        <v>48</v>
      </c>
      <c r="AN442" s="3">
        <v>1</v>
      </c>
      <c r="AO442" s="3">
        <v>0</v>
      </c>
      <c r="AP442" s="3">
        <v>0</v>
      </c>
      <c r="AQ442" s="3">
        <v>0</v>
      </c>
      <c r="AR442" s="3">
        <v>0</v>
      </c>
      <c r="AS442" s="3">
        <v>0</v>
      </c>
      <c r="AV442" s="3">
        <v>0</v>
      </c>
      <c r="AW442" s="1" t="s">
        <v>59</v>
      </c>
      <c r="AX442" s="3">
        <v>20020211</v>
      </c>
      <c r="BA442" s="1" t="s">
        <v>1346</v>
      </c>
      <c r="BB442" s="14" t="s">
        <v>1346</v>
      </c>
      <c r="BC442" s="17" t="str">
        <f>VLOOKUP(SUBSTITUTE(BB442," ",""),Organizations!$1:$1048576,2,0)</f>
        <v>TBD</v>
      </c>
      <c r="BE442" s="1" t="s">
        <v>59</v>
      </c>
      <c r="BG442" t="s">
        <v>1959</v>
      </c>
    </row>
    <row r="443" spans="1:59" ht="24">
      <c r="A443" s="1" t="s">
        <v>1362</v>
      </c>
      <c r="B443" s="1" t="s">
        <v>2300</v>
      </c>
      <c r="C443" s="1" t="s">
        <v>2148</v>
      </c>
      <c r="D443" s="1" t="s">
        <v>2034</v>
      </c>
      <c r="E443" s="3">
        <v>199801</v>
      </c>
      <c r="F443" s="3" t="str">
        <f t="shared" si="60"/>
        <v>SP</v>
      </c>
      <c r="G443" s="3" t="str">
        <f t="shared" si="61"/>
        <v>1997-1998</v>
      </c>
      <c r="H443" s="3" t="str">
        <f t="shared" si="62"/>
        <v>kuali.atp.SP1997-1998</v>
      </c>
      <c r="I443" s="3">
        <v>19970925</v>
      </c>
      <c r="J443" s="1" t="str">
        <f t="shared" si="63"/>
        <v/>
      </c>
      <c r="L443" s="3" t="str">
        <f t="shared" si="64"/>
        <v/>
      </c>
      <c r="M443" s="3" t="str">
        <f t="shared" si="65"/>
        <v/>
      </c>
      <c r="N443" s="3" t="str">
        <f t="shared" si="66"/>
        <v/>
      </c>
      <c r="O443" s="3">
        <v>200908</v>
      </c>
      <c r="P443" s="3">
        <v>19970912</v>
      </c>
      <c r="S443" s="2">
        <v>3</v>
      </c>
      <c r="T443" s="2">
        <v>3</v>
      </c>
      <c r="U443" s="1" t="s">
        <v>43</v>
      </c>
      <c r="V443" s="27" t="b">
        <f t="shared" si="67"/>
        <v>1</v>
      </c>
      <c r="W443" s="27" t="b">
        <f t="shared" si="68"/>
        <v>1</v>
      </c>
      <c r="X443" s="28" t="str">
        <f t="shared" si="69"/>
        <v>kuali.resultComponent.grade.letter kuali.resultComponent.grade.passFail</v>
      </c>
      <c r="Z443" s="3">
        <v>19960214</v>
      </c>
      <c r="AA443" s="1" t="s">
        <v>1363</v>
      </c>
      <c r="AB443" s="1" t="s">
        <v>1364</v>
      </c>
      <c r="AC443" s="3">
        <v>19960214</v>
      </c>
      <c r="AD443" s="1" t="s">
        <v>46</v>
      </c>
      <c r="AF443" s="1" t="s">
        <v>47</v>
      </c>
      <c r="AI443" s="1" t="s">
        <v>48</v>
      </c>
      <c r="AJ443" s="1" t="s">
        <v>48</v>
      </c>
      <c r="AN443" s="3">
        <v>1</v>
      </c>
      <c r="AP443" s="3">
        <v>0</v>
      </c>
      <c r="AQ443" s="3">
        <v>0</v>
      </c>
      <c r="AR443" s="3">
        <v>0</v>
      </c>
      <c r="AS443" s="3">
        <v>0</v>
      </c>
      <c r="AU443" s="3">
        <v>20050413</v>
      </c>
      <c r="AV443" s="3">
        <v>0</v>
      </c>
      <c r="AW443" s="1" t="s">
        <v>59</v>
      </c>
      <c r="AX443" s="3">
        <v>19961018</v>
      </c>
      <c r="AZ443" s="3">
        <v>19960214</v>
      </c>
      <c r="BA443" s="1" t="s">
        <v>1346</v>
      </c>
      <c r="BB443" s="14" t="s">
        <v>1346</v>
      </c>
      <c r="BC443" s="17" t="str">
        <f>VLOOKUP(SUBSTITUTE(BB443," ",""),Organizations!$1:$1048576,2,0)</f>
        <v>TBD</v>
      </c>
      <c r="BE443" s="1" t="s">
        <v>59</v>
      </c>
      <c r="BG443" t="s">
        <v>1960</v>
      </c>
    </row>
    <row r="444" spans="1:59" ht="24">
      <c r="A444" s="1" t="s">
        <v>1365</v>
      </c>
      <c r="B444" s="1" t="s">
        <v>2300</v>
      </c>
      <c r="C444" s="1" t="s">
        <v>2281</v>
      </c>
      <c r="D444" s="1" t="s">
        <v>2034</v>
      </c>
      <c r="E444" s="3">
        <v>200301</v>
      </c>
      <c r="F444" s="3" t="str">
        <f t="shared" si="60"/>
        <v>SP</v>
      </c>
      <c r="G444" s="3" t="str">
        <f t="shared" si="61"/>
        <v>2002-2003</v>
      </c>
      <c r="H444" s="3" t="str">
        <f t="shared" si="62"/>
        <v>kuali.atp.SP2002-2003</v>
      </c>
      <c r="I444" s="3">
        <v>20021120</v>
      </c>
      <c r="J444" s="1" t="str">
        <f t="shared" si="63"/>
        <v/>
      </c>
      <c r="L444" s="3" t="str">
        <f t="shared" si="64"/>
        <v/>
      </c>
      <c r="M444" s="3" t="str">
        <f t="shared" si="65"/>
        <v/>
      </c>
      <c r="N444" s="3" t="str">
        <f t="shared" si="66"/>
        <v/>
      </c>
      <c r="O444" s="3">
        <v>200908</v>
      </c>
      <c r="P444" s="3">
        <v>19810101</v>
      </c>
      <c r="R444" s="3">
        <v>20021120</v>
      </c>
      <c r="S444" s="2">
        <v>3</v>
      </c>
      <c r="T444" s="2">
        <v>3</v>
      </c>
      <c r="U444" s="1" t="s">
        <v>43</v>
      </c>
      <c r="V444" s="27" t="b">
        <f t="shared" si="67"/>
        <v>1</v>
      </c>
      <c r="W444" s="27" t="b">
        <f t="shared" si="68"/>
        <v>1</v>
      </c>
      <c r="X444" s="28" t="str">
        <f t="shared" si="69"/>
        <v>kuali.resultComponent.grade.letter kuali.resultComponent.grade.passFail</v>
      </c>
      <c r="AA444" s="1" t="s">
        <v>1366</v>
      </c>
      <c r="AB444" s="1" t="s">
        <v>1367</v>
      </c>
      <c r="AC444" s="3">
        <v>20021010</v>
      </c>
      <c r="AD444" s="1" t="s">
        <v>46</v>
      </c>
      <c r="AF444" s="1" t="s">
        <v>47</v>
      </c>
      <c r="AI444" s="1" t="s">
        <v>48</v>
      </c>
      <c r="AJ444" s="1" t="s">
        <v>48</v>
      </c>
      <c r="AN444" s="3">
        <v>1</v>
      </c>
      <c r="AO444" s="3">
        <v>0</v>
      </c>
      <c r="AP444" s="3">
        <v>0</v>
      </c>
      <c r="AQ444" s="3">
        <v>0</v>
      </c>
      <c r="AR444" s="3">
        <v>0</v>
      </c>
      <c r="AS444" s="3">
        <v>0</v>
      </c>
      <c r="AU444" s="3">
        <v>20100412</v>
      </c>
      <c r="AV444" s="3">
        <v>0</v>
      </c>
      <c r="AW444" s="1" t="s">
        <v>59</v>
      </c>
      <c r="AX444" s="3">
        <v>20021010</v>
      </c>
      <c r="BA444" s="1" t="s">
        <v>1346</v>
      </c>
      <c r="BB444" s="14" t="s">
        <v>1346</v>
      </c>
      <c r="BC444" s="17" t="str">
        <f>VLOOKUP(SUBSTITUTE(BB444," ",""),Organizations!$1:$1048576,2,0)</f>
        <v>TBD</v>
      </c>
      <c r="BE444" s="1" t="s">
        <v>59</v>
      </c>
      <c r="BG444" t="s">
        <v>1961</v>
      </c>
    </row>
    <row r="445" spans="1:59" ht="24">
      <c r="A445" s="1" t="s">
        <v>1368</v>
      </c>
      <c r="B445" s="1" t="s">
        <v>2300</v>
      </c>
      <c r="C445" s="1" t="s">
        <v>2302</v>
      </c>
      <c r="D445" s="1" t="s">
        <v>2034</v>
      </c>
      <c r="E445" s="3">
        <v>200708</v>
      </c>
      <c r="F445" s="3" t="str">
        <f t="shared" si="60"/>
        <v>FA</v>
      </c>
      <c r="G445" s="3" t="str">
        <f t="shared" si="61"/>
        <v>2007-2008</v>
      </c>
      <c r="H445" s="3" t="str">
        <f t="shared" si="62"/>
        <v>kuali.atp.FA2007-2008</v>
      </c>
      <c r="I445" s="3">
        <v>20070419</v>
      </c>
      <c r="J445" s="1" t="str">
        <f t="shared" si="63"/>
        <v/>
      </c>
      <c r="L445" s="3" t="str">
        <f t="shared" si="64"/>
        <v/>
      </c>
      <c r="M445" s="3" t="str">
        <f t="shared" si="65"/>
        <v/>
      </c>
      <c r="N445" s="3" t="str">
        <f t="shared" si="66"/>
        <v/>
      </c>
      <c r="O445" s="3">
        <v>200908</v>
      </c>
      <c r="P445" s="3">
        <v>19900529</v>
      </c>
      <c r="R445" s="3">
        <v>20070419</v>
      </c>
      <c r="S445" s="2">
        <v>3</v>
      </c>
      <c r="T445" s="2">
        <v>3</v>
      </c>
      <c r="U445" s="1" t="s">
        <v>43</v>
      </c>
      <c r="V445" s="27" t="b">
        <f t="shared" si="67"/>
        <v>1</v>
      </c>
      <c r="W445" s="27" t="b">
        <f t="shared" si="68"/>
        <v>1</v>
      </c>
      <c r="X445" s="28" t="str">
        <f t="shared" si="69"/>
        <v>kuali.resultComponent.grade.letter kuali.resultComponent.grade.passFail</v>
      </c>
      <c r="Z445" s="3">
        <v>20070419</v>
      </c>
      <c r="AA445" s="1" t="s">
        <v>1369</v>
      </c>
      <c r="AB445" s="1" t="s">
        <v>1370</v>
      </c>
      <c r="AC445" s="3">
        <v>20050816</v>
      </c>
      <c r="AD445" s="1" t="s">
        <v>46</v>
      </c>
      <c r="AF445" s="1" t="s">
        <v>47</v>
      </c>
      <c r="AI445" s="1" t="s">
        <v>48</v>
      </c>
      <c r="AJ445" s="1" t="s">
        <v>48</v>
      </c>
      <c r="AN445" s="3">
        <v>1</v>
      </c>
      <c r="AO445" s="3">
        <v>0</v>
      </c>
      <c r="AP445" s="3">
        <v>0</v>
      </c>
      <c r="AQ445" s="3">
        <v>0</v>
      </c>
      <c r="AR445" s="3">
        <v>0</v>
      </c>
      <c r="AS445" s="3">
        <v>0</v>
      </c>
      <c r="AU445" s="3">
        <v>20011019</v>
      </c>
      <c r="AV445" s="3">
        <v>0</v>
      </c>
      <c r="AW445" s="1" t="s">
        <v>59</v>
      </c>
      <c r="BA445" s="1" t="s">
        <v>1346</v>
      </c>
      <c r="BB445" s="14" t="s">
        <v>1346</v>
      </c>
      <c r="BC445" s="17" t="str">
        <f>VLOOKUP(SUBSTITUTE(BB445," ",""),Organizations!$1:$1048576,2,0)</f>
        <v>TBD</v>
      </c>
      <c r="BE445" s="1" t="s">
        <v>59</v>
      </c>
      <c r="BG445" t="s">
        <v>1962</v>
      </c>
    </row>
    <row r="446" spans="1:59" ht="24">
      <c r="A446" s="1" t="s">
        <v>1371</v>
      </c>
      <c r="B446" s="1" t="s">
        <v>2300</v>
      </c>
      <c r="C446" s="1" t="s">
        <v>2058</v>
      </c>
      <c r="D446" s="1" t="s">
        <v>2034</v>
      </c>
      <c r="E446" s="3">
        <v>200708</v>
      </c>
      <c r="F446" s="3" t="str">
        <f t="shared" si="60"/>
        <v>FA</v>
      </c>
      <c r="G446" s="3" t="str">
        <f t="shared" si="61"/>
        <v>2007-2008</v>
      </c>
      <c r="H446" s="3" t="str">
        <f t="shared" si="62"/>
        <v>kuali.atp.FA2007-2008</v>
      </c>
      <c r="I446" s="3">
        <v>20070222</v>
      </c>
      <c r="J446" s="1" t="str">
        <f t="shared" si="63"/>
        <v/>
      </c>
      <c r="L446" s="3" t="str">
        <f t="shared" si="64"/>
        <v/>
      </c>
      <c r="M446" s="3" t="str">
        <f t="shared" si="65"/>
        <v/>
      </c>
      <c r="N446" s="3" t="str">
        <f t="shared" si="66"/>
        <v/>
      </c>
      <c r="O446" s="3">
        <v>200901</v>
      </c>
      <c r="P446" s="3">
        <v>20280101</v>
      </c>
      <c r="R446" s="3">
        <v>20070222</v>
      </c>
      <c r="S446" s="2">
        <v>3</v>
      </c>
      <c r="T446" s="2">
        <v>3</v>
      </c>
      <c r="U446" s="1" t="s">
        <v>43</v>
      </c>
      <c r="V446" s="27" t="b">
        <f t="shared" si="67"/>
        <v>1</v>
      </c>
      <c r="W446" s="27" t="b">
        <f t="shared" si="68"/>
        <v>1</v>
      </c>
      <c r="X446" s="28" t="str">
        <f t="shared" si="69"/>
        <v>kuali.resultComponent.grade.letter kuali.resultComponent.grade.passFail</v>
      </c>
      <c r="Z446" s="3">
        <v>20070222</v>
      </c>
      <c r="AA446" s="1" t="s">
        <v>1372</v>
      </c>
      <c r="AB446" s="1" t="s">
        <v>1373</v>
      </c>
      <c r="AC446" s="3">
        <v>20050816</v>
      </c>
      <c r="AD446" s="1" t="s">
        <v>46</v>
      </c>
      <c r="AF446" s="1" t="s">
        <v>47</v>
      </c>
      <c r="AI446" s="1" t="s">
        <v>48</v>
      </c>
      <c r="AJ446" s="1" t="s">
        <v>48</v>
      </c>
      <c r="AN446" s="3">
        <v>1</v>
      </c>
      <c r="AO446" s="3">
        <v>0</v>
      </c>
      <c r="AP446" s="3">
        <v>0</v>
      </c>
      <c r="AQ446" s="3">
        <v>0</v>
      </c>
      <c r="AR446" s="3">
        <v>0</v>
      </c>
      <c r="AS446" s="3">
        <v>0</v>
      </c>
      <c r="AU446" s="3">
        <v>19911104</v>
      </c>
      <c r="AV446" s="3">
        <v>0</v>
      </c>
      <c r="AW446" s="1" t="s">
        <v>59</v>
      </c>
      <c r="BA446" s="1" t="s">
        <v>1346</v>
      </c>
      <c r="BB446" s="14" t="s">
        <v>1346</v>
      </c>
      <c r="BC446" s="17" t="str">
        <f>VLOOKUP(SUBSTITUTE(BB446," ",""),Organizations!$1:$1048576,2,0)</f>
        <v>TBD</v>
      </c>
      <c r="BE446" s="1" t="s">
        <v>59</v>
      </c>
      <c r="BG446" t="s">
        <v>1963</v>
      </c>
    </row>
    <row r="447" spans="1:59" ht="24">
      <c r="A447" s="1" t="s">
        <v>1374</v>
      </c>
      <c r="B447" s="1" t="s">
        <v>2300</v>
      </c>
      <c r="C447" s="1" t="s">
        <v>2303</v>
      </c>
      <c r="D447" s="1" t="s">
        <v>2034</v>
      </c>
      <c r="E447" s="3">
        <v>199701</v>
      </c>
      <c r="F447" s="3" t="str">
        <f t="shared" si="60"/>
        <v>SP</v>
      </c>
      <c r="G447" s="3" t="str">
        <f t="shared" si="61"/>
        <v>1996-1997</v>
      </c>
      <c r="H447" s="3" t="str">
        <f t="shared" si="62"/>
        <v>kuali.atp.SP1996-1997</v>
      </c>
      <c r="I447" s="3">
        <v>19970107</v>
      </c>
      <c r="J447" s="1" t="str">
        <f t="shared" si="63"/>
        <v/>
      </c>
      <c r="L447" s="3" t="str">
        <f t="shared" si="64"/>
        <v/>
      </c>
      <c r="M447" s="3" t="str">
        <f t="shared" si="65"/>
        <v/>
      </c>
      <c r="N447" s="3" t="str">
        <f t="shared" si="66"/>
        <v/>
      </c>
      <c r="O447" s="3">
        <v>200901</v>
      </c>
      <c r="P447" s="3">
        <v>19961205</v>
      </c>
      <c r="R447" s="3">
        <v>19961213</v>
      </c>
      <c r="S447" s="2">
        <v>3</v>
      </c>
      <c r="T447" s="2">
        <v>3</v>
      </c>
      <c r="U447" s="1" t="s">
        <v>157</v>
      </c>
      <c r="V447" s="27" t="b">
        <f t="shared" si="67"/>
        <v>1</v>
      </c>
      <c r="W447" s="27" t="str">
        <f t="shared" si="68"/>
        <v/>
      </c>
      <c r="X447" s="28" t="str">
        <f t="shared" si="69"/>
        <v>kuali.resultComponent.grade.letter</v>
      </c>
      <c r="Z447" s="3">
        <v>19961206</v>
      </c>
      <c r="AA447" s="1" t="s">
        <v>1375</v>
      </c>
      <c r="AB447" s="1" t="s">
        <v>1376</v>
      </c>
      <c r="AC447" s="3">
        <v>19961206</v>
      </c>
      <c r="AD447" s="1" t="s">
        <v>46</v>
      </c>
      <c r="AF447" s="1" t="s">
        <v>47</v>
      </c>
      <c r="AI447" s="1" t="s">
        <v>48</v>
      </c>
      <c r="AJ447" s="1" t="s">
        <v>48</v>
      </c>
      <c r="AN447" s="3">
        <v>1</v>
      </c>
      <c r="AP447" s="3">
        <v>0</v>
      </c>
      <c r="AQ447" s="3">
        <v>0</v>
      </c>
      <c r="AR447" s="3">
        <v>0</v>
      </c>
      <c r="AS447" s="3">
        <v>0</v>
      </c>
      <c r="AU447" s="3">
        <v>19970107</v>
      </c>
      <c r="AV447" s="3">
        <v>0</v>
      </c>
      <c r="AW447" s="1" t="s">
        <v>59</v>
      </c>
      <c r="AX447" s="3">
        <v>19961206</v>
      </c>
      <c r="AZ447" s="3">
        <v>19961206</v>
      </c>
      <c r="BA447" s="1" t="s">
        <v>1346</v>
      </c>
      <c r="BB447" s="14" t="s">
        <v>1346</v>
      </c>
      <c r="BC447" s="17" t="str">
        <f>VLOOKUP(SUBSTITUTE(BB447," ",""),Organizations!$1:$1048576,2,0)</f>
        <v>TBD</v>
      </c>
      <c r="BE447" s="1" t="s">
        <v>59</v>
      </c>
      <c r="BG447" t="s">
        <v>1964</v>
      </c>
    </row>
    <row r="448" spans="1:59" ht="24">
      <c r="A448" s="1" t="s">
        <v>1377</v>
      </c>
      <c r="B448" s="1" t="s">
        <v>2300</v>
      </c>
      <c r="C448" s="1" t="s">
        <v>2287</v>
      </c>
      <c r="D448" s="1" t="s">
        <v>2034</v>
      </c>
      <c r="E448" s="3">
        <v>200208</v>
      </c>
      <c r="F448" s="3" t="str">
        <f t="shared" si="60"/>
        <v>FA</v>
      </c>
      <c r="G448" s="3" t="str">
        <f t="shared" si="61"/>
        <v>2002-2003</v>
      </c>
      <c r="H448" s="3" t="str">
        <f t="shared" si="62"/>
        <v>kuali.atp.FA2002-2003</v>
      </c>
      <c r="I448" s="3">
        <v>20020204</v>
      </c>
      <c r="J448" s="1" t="str">
        <f t="shared" si="63"/>
        <v/>
      </c>
      <c r="L448" s="3" t="str">
        <f t="shared" si="64"/>
        <v/>
      </c>
      <c r="M448" s="3" t="str">
        <f t="shared" si="65"/>
        <v/>
      </c>
      <c r="N448" s="3" t="str">
        <f t="shared" si="66"/>
        <v/>
      </c>
      <c r="O448" s="3">
        <v>200901</v>
      </c>
      <c r="P448" s="3">
        <v>20020114</v>
      </c>
      <c r="S448" s="2">
        <v>3</v>
      </c>
      <c r="T448" s="2">
        <v>3</v>
      </c>
      <c r="U448" s="1" t="s">
        <v>43</v>
      </c>
      <c r="V448" s="27" t="b">
        <f t="shared" si="67"/>
        <v>1</v>
      </c>
      <c r="W448" s="27" t="b">
        <f t="shared" si="68"/>
        <v>1</v>
      </c>
      <c r="X448" s="28" t="str">
        <f t="shared" si="69"/>
        <v>kuali.resultComponent.grade.letter kuali.resultComponent.grade.passFail</v>
      </c>
      <c r="Z448" s="3">
        <v>20020114</v>
      </c>
      <c r="AA448" s="1" t="s">
        <v>1378</v>
      </c>
      <c r="AB448" s="1" t="s">
        <v>1379</v>
      </c>
      <c r="AC448" s="3">
        <v>20020114</v>
      </c>
      <c r="AD448" s="1" t="s">
        <v>46</v>
      </c>
      <c r="AF448" s="1" t="s">
        <v>47</v>
      </c>
      <c r="AI448" s="1" t="s">
        <v>48</v>
      </c>
      <c r="AJ448" s="1" t="s">
        <v>48</v>
      </c>
      <c r="AN448" s="3">
        <v>1</v>
      </c>
      <c r="AP448" s="3">
        <v>0</v>
      </c>
      <c r="AQ448" s="3">
        <v>0</v>
      </c>
      <c r="AR448" s="3">
        <v>0</v>
      </c>
      <c r="AS448" s="3">
        <v>0</v>
      </c>
      <c r="AU448" s="3">
        <v>20060413</v>
      </c>
      <c r="AV448" s="3">
        <v>0</v>
      </c>
      <c r="AW448" s="1" t="s">
        <v>59</v>
      </c>
      <c r="AX448" s="3">
        <v>20020204</v>
      </c>
      <c r="AZ448" s="3">
        <v>20020114</v>
      </c>
      <c r="BA448" s="1" t="s">
        <v>1346</v>
      </c>
      <c r="BB448" s="14" t="s">
        <v>1346</v>
      </c>
      <c r="BC448" s="17" t="str">
        <f>VLOOKUP(SUBSTITUTE(BB448," ",""),Organizations!$1:$1048576,2,0)</f>
        <v>TBD</v>
      </c>
      <c r="BE448" s="1" t="s">
        <v>59</v>
      </c>
      <c r="BG448" t="s">
        <v>1965</v>
      </c>
    </row>
    <row r="449" spans="1:59" ht="24">
      <c r="A449" s="1" t="s">
        <v>1380</v>
      </c>
      <c r="B449" s="1" t="s">
        <v>2304</v>
      </c>
      <c r="C449" s="1" t="s">
        <v>2305</v>
      </c>
      <c r="D449" s="1" t="s">
        <v>2034</v>
      </c>
      <c r="E449" s="3">
        <v>200001</v>
      </c>
      <c r="F449" s="3" t="str">
        <f t="shared" si="60"/>
        <v>SP</v>
      </c>
      <c r="G449" s="3" t="str">
        <f t="shared" si="61"/>
        <v>1999-2000</v>
      </c>
      <c r="H449" s="3" t="str">
        <f t="shared" si="62"/>
        <v>kuali.atp.SP1999-2000</v>
      </c>
      <c r="I449" s="3">
        <v>19991027</v>
      </c>
      <c r="J449" s="1" t="str">
        <f t="shared" si="63"/>
        <v/>
      </c>
      <c r="L449" s="3" t="str">
        <f t="shared" si="64"/>
        <v/>
      </c>
      <c r="M449" s="3" t="str">
        <f t="shared" si="65"/>
        <v/>
      </c>
      <c r="N449" s="3" t="str">
        <f t="shared" si="66"/>
        <v/>
      </c>
      <c r="O449" s="3">
        <v>200908</v>
      </c>
      <c r="P449" s="3">
        <v>19980804</v>
      </c>
      <c r="R449" s="3">
        <v>19990414</v>
      </c>
      <c r="S449" s="2">
        <v>3</v>
      </c>
      <c r="T449" s="2">
        <v>3</v>
      </c>
      <c r="U449" s="1" t="s">
        <v>43</v>
      </c>
      <c r="V449" s="27" t="b">
        <f t="shared" si="67"/>
        <v>1</v>
      </c>
      <c r="W449" s="27" t="b">
        <f t="shared" si="68"/>
        <v>1</v>
      </c>
      <c r="X449" s="28" t="str">
        <f t="shared" si="69"/>
        <v>kuali.resultComponent.grade.letter kuali.resultComponent.grade.passFail</v>
      </c>
      <c r="Z449" s="3">
        <v>19980814</v>
      </c>
      <c r="AA449" s="1" t="s">
        <v>1381</v>
      </c>
      <c r="AB449" s="1" t="s">
        <v>1382</v>
      </c>
      <c r="AC449" s="3">
        <v>19990611</v>
      </c>
      <c r="AD449" s="1" t="s">
        <v>46</v>
      </c>
      <c r="AF449" s="1" t="s">
        <v>47</v>
      </c>
      <c r="AI449" s="1" t="s">
        <v>48</v>
      </c>
      <c r="AJ449" s="1" t="s">
        <v>48</v>
      </c>
      <c r="AN449" s="3">
        <v>1</v>
      </c>
      <c r="AP449" s="3">
        <v>0</v>
      </c>
      <c r="AQ449" s="3">
        <v>0</v>
      </c>
      <c r="AR449" s="3">
        <v>0</v>
      </c>
      <c r="AS449" s="3">
        <v>0</v>
      </c>
      <c r="AU449" s="3">
        <v>20100706</v>
      </c>
      <c r="AV449" s="3">
        <v>0</v>
      </c>
      <c r="AW449" s="1" t="s">
        <v>742</v>
      </c>
      <c r="AX449" s="3">
        <v>19991027</v>
      </c>
      <c r="AZ449" s="3">
        <v>19980814</v>
      </c>
      <c r="BA449" s="1" t="s">
        <v>1383</v>
      </c>
      <c r="BB449" s="14" t="s">
        <v>1383</v>
      </c>
      <c r="BC449" s="17" t="str">
        <f>VLOOKUP(SUBSTITUTE(BB449," ",""),Organizations!$1:$1048576,2,0)</f>
        <v>TBD</v>
      </c>
      <c r="BE449" s="1" t="s">
        <v>742</v>
      </c>
      <c r="BG449" t="s">
        <v>1966</v>
      </c>
    </row>
    <row r="450" spans="1:59" ht="24">
      <c r="A450" s="1" t="s">
        <v>1384</v>
      </c>
      <c r="B450" s="1" t="s">
        <v>2304</v>
      </c>
      <c r="C450" s="1" t="s">
        <v>2055</v>
      </c>
      <c r="D450" s="1" t="s">
        <v>2034</v>
      </c>
      <c r="E450" s="3">
        <v>200901</v>
      </c>
      <c r="F450" s="3" t="str">
        <f t="shared" ref="F450:F513" si="70">IF(RIGHT(E450,2)="01","SP",IF(RIGHT(E450,2)="05","SU",IF(RIGHT(E450,2)="08","FA",IF(RIGHT(E450,2)="12","WI","ERROR"))))</f>
        <v>SP</v>
      </c>
      <c r="G450" s="3" t="str">
        <f t="shared" ref="G450:G509" si="71">IF(E450&lt;199000,"1990-1991",IF(OR(RIGHT(E450,2)="01",RIGHT(E450,2)="05"),LEFT(E450,4)-1&amp;"-"&amp;LEFT(E450,4),LEFT(E450,4)&amp;"-"&amp;LEFT(E450,4)+1))</f>
        <v>2008-2009</v>
      </c>
      <c r="H450" s="3" t="str">
        <f t="shared" ref="H450:H513" si="72">"kuali.atp."&amp;F450&amp;G450</f>
        <v>kuali.atp.SP2008-2009</v>
      </c>
      <c r="I450" s="3">
        <v>20081017</v>
      </c>
      <c r="J450" s="1" t="str">
        <f t="shared" ref="J450:J513" si="73">IF(ISBLANK(K450),"",IF(E450&gt;K450,"BAD",""))</f>
        <v/>
      </c>
      <c r="L450" s="3" t="str">
        <f t="shared" ref="L450:L513" si="74">IF(ISBLANK(K450),"",IF(RIGHT(K450,2)="01","SP",IF(RIGHT(K450,2)="05","SU",IF(RIGHT(K450,2)="08","FA",IF(RIGHT(K450,2)="12","WI","ERROR")))))</f>
        <v/>
      </c>
      <c r="M450" s="3" t="str">
        <f t="shared" ref="M450:M509" si="75">IF(ISBLANK(K450),"",IF(K450&lt;199000,"1990-1991",IF(OR(RIGHT(K450,2)="01",RIGHT(K450,2)="05"),LEFT(K450,4)-1&amp;"-"&amp;LEFT(K450,4),LEFT(K450,4)&amp;"-"&amp;LEFT(K450,4)+1)))</f>
        <v/>
      </c>
      <c r="N450" s="3" t="str">
        <f t="shared" ref="N450:N513" si="76">IF(ISBLANK(K450),"","kuali.atp."&amp;L450&amp;M450)</f>
        <v/>
      </c>
      <c r="O450" s="3">
        <v>200908</v>
      </c>
      <c r="P450" s="3">
        <v>20081017</v>
      </c>
      <c r="R450" s="3">
        <v>20081017</v>
      </c>
      <c r="S450" s="2">
        <v>3</v>
      </c>
      <c r="T450" s="2">
        <v>3</v>
      </c>
      <c r="U450" s="1" t="s">
        <v>43</v>
      </c>
      <c r="V450" s="27" t="b">
        <f t="shared" si="67"/>
        <v>1</v>
      </c>
      <c r="W450" s="27" t="b">
        <f t="shared" si="68"/>
        <v>1</v>
      </c>
      <c r="X450" s="28" t="str">
        <f t="shared" si="69"/>
        <v>kuali.resultComponent.grade.letter kuali.resultComponent.grade.passFail</v>
      </c>
      <c r="Z450" s="3">
        <v>20071005</v>
      </c>
      <c r="AA450" s="1" t="s">
        <v>1385</v>
      </c>
      <c r="AB450" s="1" t="s">
        <v>1386</v>
      </c>
      <c r="AC450" s="3">
        <v>20081017</v>
      </c>
      <c r="AD450" s="1" t="s">
        <v>46</v>
      </c>
      <c r="AF450" s="1" t="s">
        <v>47</v>
      </c>
      <c r="AI450" s="1" t="s">
        <v>48</v>
      </c>
      <c r="AJ450" s="1" t="s">
        <v>48</v>
      </c>
      <c r="AN450" s="3">
        <v>1</v>
      </c>
      <c r="AP450" s="3">
        <v>0</v>
      </c>
      <c r="AQ450" s="3">
        <v>0</v>
      </c>
      <c r="AR450" s="3">
        <v>0</v>
      </c>
      <c r="AS450" s="3">
        <v>0</v>
      </c>
      <c r="AU450" s="3">
        <v>20081017</v>
      </c>
      <c r="AV450" s="3">
        <v>0</v>
      </c>
      <c r="AW450" s="1" t="s">
        <v>742</v>
      </c>
      <c r="AX450" s="3">
        <v>20071015</v>
      </c>
      <c r="AZ450" s="3">
        <v>20071005</v>
      </c>
      <c r="BA450" s="1" t="s">
        <v>1383</v>
      </c>
      <c r="BB450" s="14" t="s">
        <v>1383</v>
      </c>
      <c r="BC450" s="17" t="str">
        <f>VLOOKUP(SUBSTITUTE(BB450," ",""),Organizations!$1:$1048576,2,0)</f>
        <v>TBD</v>
      </c>
      <c r="BE450" s="1" t="s">
        <v>742</v>
      </c>
      <c r="BG450" t="s">
        <v>1967</v>
      </c>
    </row>
    <row r="451" spans="1:59" ht="24">
      <c r="A451" s="1" t="s">
        <v>1387</v>
      </c>
      <c r="B451" s="1" t="s">
        <v>2304</v>
      </c>
      <c r="C451" s="1" t="s">
        <v>2270</v>
      </c>
      <c r="D451" s="1" t="s">
        <v>2034</v>
      </c>
      <c r="E451" s="3">
        <v>200708</v>
      </c>
      <c r="F451" s="3" t="str">
        <f t="shared" si="70"/>
        <v>FA</v>
      </c>
      <c r="G451" s="3" t="str">
        <f t="shared" si="71"/>
        <v>2007-2008</v>
      </c>
      <c r="H451" s="3" t="str">
        <f t="shared" si="72"/>
        <v>kuali.atp.FA2007-2008</v>
      </c>
      <c r="I451" s="3">
        <v>20070222</v>
      </c>
      <c r="J451" s="1" t="str">
        <f t="shared" si="73"/>
        <v/>
      </c>
      <c r="L451" s="3" t="str">
        <f t="shared" si="74"/>
        <v/>
      </c>
      <c r="M451" s="3" t="str">
        <f t="shared" si="75"/>
        <v/>
      </c>
      <c r="N451" s="3" t="str">
        <f t="shared" si="76"/>
        <v/>
      </c>
      <c r="O451" s="3">
        <v>200901</v>
      </c>
      <c r="P451" s="3">
        <v>19730101</v>
      </c>
      <c r="R451" s="3">
        <v>20070222</v>
      </c>
      <c r="S451" s="2">
        <v>3</v>
      </c>
      <c r="T451" s="2">
        <v>3</v>
      </c>
      <c r="U451" s="1" t="s">
        <v>43</v>
      </c>
      <c r="V451" s="27" t="b">
        <f t="shared" ref="V451:V509" si="77">IF(ISERROR(FIND("A",U451)),"",TRUE)</f>
        <v>1</v>
      </c>
      <c r="W451" s="27" t="b">
        <f t="shared" ref="W451:W509" si="78">IF(ISERROR(FIND("P",U451)),"",TRUE)</f>
        <v>1</v>
      </c>
      <c r="X451" s="28" t="str">
        <f t="shared" ref="X451:X509" si="79">IF(OR(U451="R",U451="RA"),"kuali.resultComponent.grade.letter",IF(OR(U451="RP",U451="RPA"),"kuali.resultComponent.grade.letter kuali.resultComponent.grade.passFail",IF(U451="S","kuali.resultComponent.grade.satisfactory","")))</f>
        <v>kuali.resultComponent.grade.letter kuali.resultComponent.grade.passFail</v>
      </c>
      <c r="Z451" s="3">
        <v>20070222</v>
      </c>
      <c r="AA451" s="1" t="s">
        <v>1388</v>
      </c>
      <c r="AB451" s="1" t="s">
        <v>1389</v>
      </c>
      <c r="AD451" s="1" t="s">
        <v>46</v>
      </c>
      <c r="AF451" s="1" t="s">
        <v>47</v>
      </c>
      <c r="AI451" s="1" t="s">
        <v>48</v>
      </c>
      <c r="AJ451" s="1" t="s">
        <v>48</v>
      </c>
      <c r="AN451" s="3">
        <v>1</v>
      </c>
      <c r="AO451" s="3">
        <v>0</v>
      </c>
      <c r="AP451" s="3">
        <v>0</v>
      </c>
      <c r="AQ451" s="3">
        <v>0</v>
      </c>
      <c r="AR451" s="3">
        <v>0</v>
      </c>
      <c r="AS451" s="3">
        <v>0</v>
      </c>
      <c r="AU451" s="3">
        <v>20030313</v>
      </c>
      <c r="AV451" s="3">
        <v>0</v>
      </c>
      <c r="AW451" s="1" t="s">
        <v>742</v>
      </c>
      <c r="BA451" s="1" t="s">
        <v>1383</v>
      </c>
      <c r="BB451" s="14" t="s">
        <v>1383</v>
      </c>
      <c r="BC451" s="17" t="str">
        <f>VLOOKUP(SUBSTITUTE(BB451," ",""),Organizations!$1:$1048576,2,0)</f>
        <v>TBD</v>
      </c>
      <c r="BE451" s="1" t="s">
        <v>742</v>
      </c>
      <c r="BG451" t="s">
        <v>1968</v>
      </c>
    </row>
    <row r="452" spans="1:59" ht="24">
      <c r="A452" s="1" t="s">
        <v>1390</v>
      </c>
      <c r="B452" s="1" t="s">
        <v>2304</v>
      </c>
      <c r="C452" s="1" t="s">
        <v>2294</v>
      </c>
      <c r="D452" s="1" t="s">
        <v>2034</v>
      </c>
      <c r="E452" s="3">
        <v>199908</v>
      </c>
      <c r="F452" s="3" t="str">
        <f t="shared" si="70"/>
        <v>FA</v>
      </c>
      <c r="G452" s="3" t="str">
        <f t="shared" si="71"/>
        <v>1999-2000</v>
      </c>
      <c r="H452" s="3" t="str">
        <f t="shared" si="72"/>
        <v>kuali.atp.FA1999-2000</v>
      </c>
      <c r="I452" s="3">
        <v>19990414</v>
      </c>
      <c r="J452" s="1" t="str">
        <f t="shared" si="73"/>
        <v/>
      </c>
      <c r="L452" s="3" t="str">
        <f t="shared" si="74"/>
        <v/>
      </c>
      <c r="M452" s="3" t="str">
        <f t="shared" si="75"/>
        <v/>
      </c>
      <c r="N452" s="3" t="str">
        <f t="shared" si="76"/>
        <v/>
      </c>
      <c r="O452" s="3">
        <v>200908</v>
      </c>
      <c r="P452" s="3">
        <v>19971114</v>
      </c>
      <c r="R452" s="3">
        <v>19990414</v>
      </c>
      <c r="S452" s="2">
        <v>4</v>
      </c>
      <c r="T452" s="2">
        <v>4</v>
      </c>
      <c r="U452" s="1" t="s">
        <v>43</v>
      </c>
      <c r="V452" s="27" t="b">
        <f t="shared" si="77"/>
        <v>1</v>
      </c>
      <c r="W452" s="27" t="b">
        <f t="shared" si="78"/>
        <v>1</v>
      </c>
      <c r="X452" s="28" t="str">
        <f t="shared" si="79"/>
        <v>kuali.resultComponent.grade.letter kuali.resultComponent.grade.passFail</v>
      </c>
      <c r="Z452" s="3">
        <v>19980217</v>
      </c>
      <c r="AA452" s="1" t="s">
        <v>1391</v>
      </c>
      <c r="AB452" s="1" t="s">
        <v>1392</v>
      </c>
      <c r="AC452" s="3">
        <v>19980217</v>
      </c>
      <c r="AD452" s="1" t="s">
        <v>46</v>
      </c>
      <c r="AF452" s="1" t="s">
        <v>47</v>
      </c>
      <c r="AI452" s="1" t="s">
        <v>48</v>
      </c>
      <c r="AJ452" s="1" t="s">
        <v>48</v>
      </c>
      <c r="AN452" s="3">
        <v>1</v>
      </c>
      <c r="AP452" s="3">
        <v>0</v>
      </c>
      <c r="AQ452" s="3">
        <v>0</v>
      </c>
      <c r="AR452" s="3">
        <v>0</v>
      </c>
      <c r="AS452" s="3">
        <v>0</v>
      </c>
      <c r="AU452" s="3">
        <v>20060412</v>
      </c>
      <c r="AV452" s="3">
        <v>0</v>
      </c>
      <c r="AW452" s="1" t="s">
        <v>1393</v>
      </c>
      <c r="AX452" s="3">
        <v>19990414</v>
      </c>
      <c r="AZ452" s="3">
        <v>19980217</v>
      </c>
      <c r="BA452" s="1" t="s">
        <v>1383</v>
      </c>
      <c r="BB452" s="14" t="s">
        <v>1383</v>
      </c>
      <c r="BC452" s="17" t="str">
        <f>VLOOKUP(SUBSTITUTE(BB452," ",""),Organizations!$1:$1048576,2,0)</f>
        <v>TBD</v>
      </c>
      <c r="BE452" s="1" t="s">
        <v>1393</v>
      </c>
      <c r="BG452" t="s">
        <v>1969</v>
      </c>
    </row>
    <row r="453" spans="1:59" ht="24">
      <c r="A453" s="1" t="s">
        <v>1394</v>
      </c>
      <c r="B453" s="1" t="s">
        <v>2304</v>
      </c>
      <c r="C453" s="1" t="s">
        <v>2306</v>
      </c>
      <c r="D453" s="1" t="s">
        <v>2034</v>
      </c>
      <c r="E453" s="3">
        <v>199608</v>
      </c>
      <c r="F453" s="3" t="str">
        <f t="shared" si="70"/>
        <v>FA</v>
      </c>
      <c r="G453" s="3" t="str">
        <f t="shared" si="71"/>
        <v>1996-1997</v>
      </c>
      <c r="H453" s="3" t="str">
        <f t="shared" si="72"/>
        <v>kuali.atp.FA1996-1997</v>
      </c>
      <c r="I453" s="3">
        <v>19981207</v>
      </c>
      <c r="J453" s="1" t="str">
        <f t="shared" si="73"/>
        <v/>
      </c>
      <c r="L453" s="3" t="str">
        <f t="shared" si="74"/>
        <v/>
      </c>
      <c r="M453" s="3" t="str">
        <f t="shared" si="75"/>
        <v/>
      </c>
      <c r="N453" s="3" t="str">
        <f t="shared" si="76"/>
        <v/>
      </c>
      <c r="O453" s="3">
        <v>200808</v>
      </c>
      <c r="P453" s="3">
        <v>19720101</v>
      </c>
      <c r="R453" s="3">
        <v>20010101</v>
      </c>
      <c r="S453" s="2">
        <v>4</v>
      </c>
      <c r="T453" s="2">
        <v>4</v>
      </c>
      <c r="U453" s="1" t="s">
        <v>43</v>
      </c>
      <c r="V453" s="27" t="b">
        <f t="shared" si="77"/>
        <v>1</v>
      </c>
      <c r="W453" s="27" t="b">
        <f t="shared" si="78"/>
        <v>1</v>
      </c>
      <c r="X453" s="28" t="str">
        <f t="shared" si="79"/>
        <v>kuali.resultComponent.grade.letter kuali.resultComponent.grade.passFail</v>
      </c>
      <c r="Z453" s="3">
        <v>19971009</v>
      </c>
      <c r="AA453" s="1" t="s">
        <v>1395</v>
      </c>
      <c r="AB453" s="1" t="s">
        <v>1396</v>
      </c>
      <c r="AD453" s="1" t="s">
        <v>46</v>
      </c>
      <c r="AF453" s="1" t="s">
        <v>47</v>
      </c>
      <c r="AI453" s="1" t="s">
        <v>48</v>
      </c>
      <c r="AJ453" s="1" t="s">
        <v>48</v>
      </c>
      <c r="AN453" s="3">
        <v>1</v>
      </c>
      <c r="AO453" s="3">
        <v>0</v>
      </c>
      <c r="AP453" s="3">
        <v>0</v>
      </c>
      <c r="AQ453" s="3">
        <v>0</v>
      </c>
      <c r="AR453" s="3">
        <v>0</v>
      </c>
      <c r="AS453" s="3">
        <v>0</v>
      </c>
      <c r="AU453" s="3">
        <v>20050413</v>
      </c>
      <c r="AV453" s="3">
        <v>0</v>
      </c>
      <c r="AW453" s="1" t="s">
        <v>1393</v>
      </c>
      <c r="BA453" s="1" t="s">
        <v>1383</v>
      </c>
      <c r="BB453" s="14" t="s">
        <v>1383</v>
      </c>
      <c r="BC453" s="17" t="str">
        <f>VLOOKUP(SUBSTITUTE(BB453," ",""),Organizations!$1:$1048576,2,0)</f>
        <v>TBD</v>
      </c>
      <c r="BE453" s="1" t="s">
        <v>1393</v>
      </c>
      <c r="BG453" t="s">
        <v>1970</v>
      </c>
    </row>
    <row r="454" spans="1:59" ht="24">
      <c r="A454" s="1" t="s">
        <v>1397</v>
      </c>
      <c r="B454" s="1" t="s">
        <v>2304</v>
      </c>
      <c r="C454" s="1" t="s">
        <v>2307</v>
      </c>
      <c r="D454" s="1" t="s">
        <v>2034</v>
      </c>
      <c r="E454" s="3">
        <v>200708</v>
      </c>
      <c r="F454" s="3" t="str">
        <f t="shared" si="70"/>
        <v>FA</v>
      </c>
      <c r="G454" s="3" t="str">
        <f t="shared" si="71"/>
        <v>2007-2008</v>
      </c>
      <c r="H454" s="3" t="str">
        <f t="shared" si="72"/>
        <v>kuali.atp.FA2007-2008</v>
      </c>
      <c r="I454" s="3">
        <v>20070222</v>
      </c>
      <c r="J454" s="1" t="str">
        <f t="shared" si="73"/>
        <v/>
      </c>
      <c r="L454" s="3" t="str">
        <f t="shared" si="74"/>
        <v/>
      </c>
      <c r="M454" s="3" t="str">
        <f t="shared" si="75"/>
        <v/>
      </c>
      <c r="N454" s="3" t="str">
        <f t="shared" si="76"/>
        <v/>
      </c>
      <c r="O454" s="3">
        <v>200908</v>
      </c>
      <c r="P454" s="3">
        <v>19760101</v>
      </c>
      <c r="R454" s="3">
        <v>20070222</v>
      </c>
      <c r="S454" s="2">
        <v>4</v>
      </c>
      <c r="T454" s="2">
        <v>4</v>
      </c>
      <c r="U454" s="1" t="s">
        <v>43</v>
      </c>
      <c r="V454" s="27" t="b">
        <f t="shared" si="77"/>
        <v>1</v>
      </c>
      <c r="W454" s="27" t="b">
        <f t="shared" si="78"/>
        <v>1</v>
      </c>
      <c r="X454" s="28" t="str">
        <f t="shared" si="79"/>
        <v>kuali.resultComponent.grade.letter kuali.resultComponent.grade.passFail</v>
      </c>
      <c r="Z454" s="3">
        <v>20070222</v>
      </c>
      <c r="AA454" s="1" t="s">
        <v>1398</v>
      </c>
      <c r="AB454" s="1" t="s">
        <v>1399</v>
      </c>
      <c r="AD454" s="1" t="s">
        <v>46</v>
      </c>
      <c r="AF454" s="1" t="s">
        <v>47</v>
      </c>
      <c r="AI454" s="1" t="s">
        <v>48</v>
      </c>
      <c r="AJ454" s="1" t="s">
        <v>48</v>
      </c>
      <c r="AN454" s="3">
        <v>1</v>
      </c>
      <c r="AO454" s="3">
        <v>0</v>
      </c>
      <c r="AP454" s="3">
        <v>0</v>
      </c>
      <c r="AQ454" s="3">
        <v>0</v>
      </c>
      <c r="AR454" s="3">
        <v>0</v>
      </c>
      <c r="AS454" s="3">
        <v>0</v>
      </c>
      <c r="AU454" s="3">
        <v>20050413</v>
      </c>
      <c r="AV454" s="3">
        <v>0</v>
      </c>
      <c r="AW454" s="1" t="s">
        <v>1393</v>
      </c>
      <c r="BA454" s="1" t="s">
        <v>1383</v>
      </c>
      <c r="BB454" s="14" t="s">
        <v>1383</v>
      </c>
      <c r="BC454" s="17" t="str">
        <f>VLOOKUP(SUBSTITUTE(BB454," ",""),Organizations!$1:$1048576,2,0)</f>
        <v>TBD</v>
      </c>
      <c r="BD454" s="1" t="s">
        <v>51</v>
      </c>
      <c r="BE454" s="1" t="s">
        <v>1393</v>
      </c>
      <c r="BG454" t="s">
        <v>1971</v>
      </c>
    </row>
    <row r="455" spans="1:59" ht="24">
      <c r="A455" s="1" t="s">
        <v>1400</v>
      </c>
      <c r="B455" s="1" t="s">
        <v>2304</v>
      </c>
      <c r="C455" s="1" t="s">
        <v>2074</v>
      </c>
      <c r="D455" s="1" t="s">
        <v>2034</v>
      </c>
      <c r="E455" s="3">
        <v>200708</v>
      </c>
      <c r="F455" s="3" t="str">
        <f t="shared" si="70"/>
        <v>FA</v>
      </c>
      <c r="G455" s="3" t="str">
        <f t="shared" si="71"/>
        <v>2007-2008</v>
      </c>
      <c r="H455" s="3" t="str">
        <f t="shared" si="72"/>
        <v>kuali.atp.FA2007-2008</v>
      </c>
      <c r="I455" s="3">
        <v>20070222</v>
      </c>
      <c r="J455" s="1" t="str">
        <f t="shared" si="73"/>
        <v/>
      </c>
      <c r="L455" s="3" t="str">
        <f t="shared" si="74"/>
        <v/>
      </c>
      <c r="M455" s="3" t="str">
        <f t="shared" si="75"/>
        <v/>
      </c>
      <c r="N455" s="3" t="str">
        <f t="shared" si="76"/>
        <v/>
      </c>
      <c r="O455" s="3">
        <v>200908</v>
      </c>
      <c r="P455" s="3">
        <v>19730101</v>
      </c>
      <c r="R455" s="3">
        <v>20070222</v>
      </c>
      <c r="S455" s="2">
        <v>4</v>
      </c>
      <c r="T455" s="2">
        <v>4</v>
      </c>
      <c r="U455" s="1" t="s">
        <v>43</v>
      </c>
      <c r="V455" s="27" t="b">
        <f t="shared" si="77"/>
        <v>1</v>
      </c>
      <c r="W455" s="27" t="b">
        <f t="shared" si="78"/>
        <v>1</v>
      </c>
      <c r="X455" s="28" t="str">
        <f t="shared" si="79"/>
        <v>kuali.resultComponent.grade.letter kuali.resultComponent.grade.passFail</v>
      </c>
      <c r="Z455" s="3">
        <v>20070222</v>
      </c>
      <c r="AA455" s="1" t="s">
        <v>1401</v>
      </c>
      <c r="AB455" s="1" t="s">
        <v>1402</v>
      </c>
      <c r="AD455" s="1" t="s">
        <v>46</v>
      </c>
      <c r="AF455" s="1" t="s">
        <v>47</v>
      </c>
      <c r="AI455" s="1" t="s">
        <v>48</v>
      </c>
      <c r="AJ455" s="1" t="s">
        <v>48</v>
      </c>
      <c r="AN455" s="3">
        <v>1</v>
      </c>
      <c r="AO455" s="3">
        <v>0</v>
      </c>
      <c r="AP455" s="3">
        <v>0</v>
      </c>
      <c r="AQ455" s="3">
        <v>0</v>
      </c>
      <c r="AR455" s="3">
        <v>0</v>
      </c>
      <c r="AS455" s="3">
        <v>0</v>
      </c>
      <c r="AU455" s="3">
        <v>20070410</v>
      </c>
      <c r="AV455" s="3">
        <v>0</v>
      </c>
      <c r="AW455" s="1" t="s">
        <v>1393</v>
      </c>
      <c r="BA455" s="1" t="s">
        <v>1383</v>
      </c>
      <c r="BB455" s="14" t="s">
        <v>1383</v>
      </c>
      <c r="BC455" s="17" t="str">
        <f>VLOOKUP(SUBSTITUTE(BB455," ",""),Organizations!$1:$1048576,2,0)</f>
        <v>TBD</v>
      </c>
      <c r="BD455" s="1" t="s">
        <v>51</v>
      </c>
      <c r="BE455" s="1" t="s">
        <v>1393</v>
      </c>
      <c r="BG455" t="s">
        <v>1972</v>
      </c>
    </row>
    <row r="456" spans="1:59" ht="24">
      <c r="A456" s="1" t="s">
        <v>1403</v>
      </c>
      <c r="B456" s="1" t="s">
        <v>2304</v>
      </c>
      <c r="C456" s="1" t="s">
        <v>2295</v>
      </c>
      <c r="D456" s="1" t="s">
        <v>2034</v>
      </c>
      <c r="E456" s="3">
        <v>200708</v>
      </c>
      <c r="F456" s="3" t="str">
        <f t="shared" si="70"/>
        <v>FA</v>
      </c>
      <c r="G456" s="3" t="str">
        <f t="shared" si="71"/>
        <v>2007-2008</v>
      </c>
      <c r="H456" s="3" t="str">
        <f t="shared" si="72"/>
        <v>kuali.atp.FA2007-2008</v>
      </c>
      <c r="I456" s="3">
        <v>20070222</v>
      </c>
      <c r="J456" s="1" t="str">
        <f t="shared" si="73"/>
        <v/>
      </c>
      <c r="L456" s="3" t="str">
        <f t="shared" si="74"/>
        <v/>
      </c>
      <c r="M456" s="3" t="str">
        <f t="shared" si="75"/>
        <v/>
      </c>
      <c r="N456" s="3" t="str">
        <f t="shared" si="76"/>
        <v/>
      </c>
      <c r="O456" s="3">
        <v>200908</v>
      </c>
      <c r="P456" s="3">
        <v>19730101</v>
      </c>
      <c r="R456" s="3">
        <v>20070222</v>
      </c>
      <c r="S456" s="2">
        <v>4</v>
      </c>
      <c r="T456" s="2">
        <v>4</v>
      </c>
      <c r="U456" s="1" t="s">
        <v>43</v>
      </c>
      <c r="V456" s="27" t="b">
        <f t="shared" si="77"/>
        <v>1</v>
      </c>
      <c r="W456" s="27" t="b">
        <f t="shared" si="78"/>
        <v>1</v>
      </c>
      <c r="X456" s="28" t="str">
        <f t="shared" si="79"/>
        <v>kuali.resultComponent.grade.letter kuali.resultComponent.grade.passFail</v>
      </c>
      <c r="Z456" s="3">
        <v>20070222</v>
      </c>
      <c r="AA456" s="1" t="s">
        <v>1404</v>
      </c>
      <c r="AB456" s="1" t="s">
        <v>1405</v>
      </c>
      <c r="AD456" s="1" t="s">
        <v>46</v>
      </c>
      <c r="AF456" s="1" t="s">
        <v>47</v>
      </c>
      <c r="AI456" s="1" t="s">
        <v>48</v>
      </c>
      <c r="AJ456" s="1" t="s">
        <v>48</v>
      </c>
      <c r="AN456" s="3">
        <v>1</v>
      </c>
      <c r="AO456" s="3">
        <v>0</v>
      </c>
      <c r="AP456" s="3">
        <v>0</v>
      </c>
      <c r="AQ456" s="3">
        <v>0</v>
      </c>
      <c r="AR456" s="3">
        <v>0</v>
      </c>
      <c r="AS456" s="3">
        <v>0</v>
      </c>
      <c r="AU456" s="3">
        <v>20050413</v>
      </c>
      <c r="AV456" s="3">
        <v>0</v>
      </c>
      <c r="AW456" s="1" t="s">
        <v>1393</v>
      </c>
      <c r="BA456" s="1" t="s">
        <v>1383</v>
      </c>
      <c r="BB456" s="14" t="s">
        <v>1383</v>
      </c>
      <c r="BC456" s="17" t="str">
        <f>VLOOKUP(SUBSTITUTE(BB456," ",""),Organizations!$1:$1048576,2,0)</f>
        <v>TBD</v>
      </c>
      <c r="BD456" s="1" t="s">
        <v>51</v>
      </c>
      <c r="BE456" s="1" t="s">
        <v>1393</v>
      </c>
      <c r="BG456" t="s">
        <v>1973</v>
      </c>
    </row>
    <row r="457" spans="1:59" ht="24">
      <c r="A457" s="1" t="s">
        <v>1406</v>
      </c>
      <c r="B457" s="1" t="s">
        <v>2304</v>
      </c>
      <c r="C457" s="1" t="s">
        <v>2308</v>
      </c>
      <c r="D457" s="1" t="s">
        <v>2034</v>
      </c>
      <c r="E457" s="3">
        <v>200708</v>
      </c>
      <c r="F457" s="3" t="str">
        <f t="shared" si="70"/>
        <v>FA</v>
      </c>
      <c r="G457" s="3" t="str">
        <f t="shared" si="71"/>
        <v>2007-2008</v>
      </c>
      <c r="H457" s="3" t="str">
        <f t="shared" si="72"/>
        <v>kuali.atp.FA2007-2008</v>
      </c>
      <c r="I457" s="3">
        <v>20070222</v>
      </c>
      <c r="J457" s="1" t="str">
        <f t="shared" si="73"/>
        <v/>
      </c>
      <c r="L457" s="3" t="str">
        <f t="shared" si="74"/>
        <v/>
      </c>
      <c r="M457" s="3" t="str">
        <f t="shared" si="75"/>
        <v/>
      </c>
      <c r="N457" s="3" t="str">
        <f t="shared" si="76"/>
        <v/>
      </c>
      <c r="O457" s="3">
        <v>200908</v>
      </c>
      <c r="P457" s="3">
        <v>19730101</v>
      </c>
      <c r="R457" s="3">
        <v>20070222</v>
      </c>
      <c r="S457" s="2">
        <v>4</v>
      </c>
      <c r="T457" s="2">
        <v>4</v>
      </c>
      <c r="U457" s="1" t="s">
        <v>43</v>
      </c>
      <c r="V457" s="27" t="b">
        <f t="shared" si="77"/>
        <v>1</v>
      </c>
      <c r="W457" s="27" t="b">
        <f t="shared" si="78"/>
        <v>1</v>
      </c>
      <c r="X457" s="28" t="str">
        <f t="shared" si="79"/>
        <v>kuali.resultComponent.grade.letter kuali.resultComponent.grade.passFail</v>
      </c>
      <c r="Z457" s="3">
        <v>20070222</v>
      </c>
      <c r="AA457" s="1" t="s">
        <v>1404</v>
      </c>
      <c r="AB457" s="1" t="s">
        <v>1405</v>
      </c>
      <c r="AD457" s="1" t="s">
        <v>46</v>
      </c>
      <c r="AF457" s="1" t="s">
        <v>47</v>
      </c>
      <c r="AI457" s="1" t="s">
        <v>48</v>
      </c>
      <c r="AJ457" s="1" t="s">
        <v>48</v>
      </c>
      <c r="AN457" s="3">
        <v>1</v>
      </c>
      <c r="AO457" s="3">
        <v>0</v>
      </c>
      <c r="AP457" s="3">
        <v>0</v>
      </c>
      <c r="AQ457" s="3">
        <v>0</v>
      </c>
      <c r="AR457" s="3">
        <v>0</v>
      </c>
      <c r="AS457" s="3">
        <v>0</v>
      </c>
      <c r="AU457" s="3">
        <v>20070410</v>
      </c>
      <c r="AV457" s="3">
        <v>0</v>
      </c>
      <c r="AW457" s="1" t="s">
        <v>1393</v>
      </c>
      <c r="BA457" s="1" t="s">
        <v>1383</v>
      </c>
      <c r="BB457" s="14" t="s">
        <v>1383</v>
      </c>
      <c r="BC457" s="17" t="str">
        <f>VLOOKUP(SUBSTITUTE(BB457," ",""),Organizations!$1:$1048576,2,0)</f>
        <v>TBD</v>
      </c>
      <c r="BD457" s="1" t="s">
        <v>51</v>
      </c>
      <c r="BE457" s="1" t="s">
        <v>1393</v>
      </c>
      <c r="BG457" t="s">
        <v>1974</v>
      </c>
    </row>
    <row r="458" spans="1:59" ht="24">
      <c r="A458" s="1" t="s">
        <v>1407</v>
      </c>
      <c r="B458" s="1" t="s">
        <v>2304</v>
      </c>
      <c r="C458" s="1" t="s">
        <v>2309</v>
      </c>
      <c r="D458" s="1" t="s">
        <v>2034</v>
      </c>
      <c r="E458" s="3">
        <v>200708</v>
      </c>
      <c r="F458" s="3" t="str">
        <f t="shared" si="70"/>
        <v>FA</v>
      </c>
      <c r="G458" s="3" t="str">
        <f t="shared" si="71"/>
        <v>2007-2008</v>
      </c>
      <c r="H458" s="3" t="str">
        <f t="shared" si="72"/>
        <v>kuali.atp.FA2007-2008</v>
      </c>
      <c r="I458" s="3">
        <v>20070222</v>
      </c>
      <c r="J458" s="1" t="str">
        <f t="shared" si="73"/>
        <v/>
      </c>
      <c r="L458" s="3" t="str">
        <f t="shared" si="74"/>
        <v/>
      </c>
      <c r="M458" s="3" t="str">
        <f t="shared" si="75"/>
        <v/>
      </c>
      <c r="N458" s="3" t="str">
        <f t="shared" si="76"/>
        <v/>
      </c>
      <c r="O458" s="3">
        <v>200908</v>
      </c>
      <c r="P458" s="3">
        <v>19720101</v>
      </c>
      <c r="R458" s="3">
        <v>20070222</v>
      </c>
      <c r="S458" s="2">
        <v>3</v>
      </c>
      <c r="T458" s="2">
        <v>3</v>
      </c>
      <c r="U458" s="1" t="s">
        <v>43</v>
      </c>
      <c r="V458" s="27" t="b">
        <f t="shared" si="77"/>
        <v>1</v>
      </c>
      <c r="W458" s="27" t="b">
        <f t="shared" si="78"/>
        <v>1</v>
      </c>
      <c r="X458" s="28" t="str">
        <f t="shared" si="79"/>
        <v>kuali.resultComponent.grade.letter kuali.resultComponent.grade.passFail</v>
      </c>
      <c r="Z458" s="3">
        <v>20070222</v>
      </c>
      <c r="AA458" s="1" t="s">
        <v>1408</v>
      </c>
      <c r="AB458" s="1" t="s">
        <v>1409</v>
      </c>
      <c r="AC458" s="3">
        <v>20050816</v>
      </c>
      <c r="AD458" s="1" t="s">
        <v>46</v>
      </c>
      <c r="AF458" s="1" t="s">
        <v>47</v>
      </c>
      <c r="AI458" s="1" t="s">
        <v>48</v>
      </c>
      <c r="AJ458" s="1" t="s">
        <v>48</v>
      </c>
      <c r="AN458" s="3">
        <v>1</v>
      </c>
      <c r="AO458" s="3">
        <v>0</v>
      </c>
      <c r="AP458" s="3">
        <v>0</v>
      </c>
      <c r="AQ458" s="3">
        <v>0</v>
      </c>
      <c r="AR458" s="3">
        <v>0</v>
      </c>
      <c r="AS458" s="3">
        <v>0</v>
      </c>
      <c r="AU458" s="3">
        <v>20090513</v>
      </c>
      <c r="AV458" s="3">
        <v>0</v>
      </c>
      <c r="AW458" s="1" t="s">
        <v>742</v>
      </c>
      <c r="BA458" s="1" t="s">
        <v>1383</v>
      </c>
      <c r="BB458" s="14" t="s">
        <v>1383</v>
      </c>
      <c r="BC458" s="17" t="str">
        <f>VLOOKUP(SUBSTITUTE(BB458," ",""),Organizations!$1:$1048576,2,0)</f>
        <v>TBD</v>
      </c>
      <c r="BE458" s="1" t="s">
        <v>742</v>
      </c>
      <c r="BG458" t="s">
        <v>1975</v>
      </c>
    </row>
    <row r="459" spans="1:59" ht="24">
      <c r="A459" s="1" t="s">
        <v>1410</v>
      </c>
      <c r="B459" s="1" t="s">
        <v>2304</v>
      </c>
      <c r="C459" s="1" t="s">
        <v>2213</v>
      </c>
      <c r="D459" s="1" t="s">
        <v>2034</v>
      </c>
      <c r="E459" s="3">
        <v>200708</v>
      </c>
      <c r="F459" s="3" t="str">
        <f t="shared" si="70"/>
        <v>FA</v>
      </c>
      <c r="G459" s="3" t="str">
        <f t="shared" si="71"/>
        <v>2007-2008</v>
      </c>
      <c r="H459" s="3" t="str">
        <f t="shared" si="72"/>
        <v>kuali.atp.FA2007-2008</v>
      </c>
      <c r="I459" s="3">
        <v>20070222</v>
      </c>
      <c r="J459" s="1" t="str">
        <f t="shared" si="73"/>
        <v/>
      </c>
      <c r="L459" s="3" t="str">
        <f t="shared" si="74"/>
        <v/>
      </c>
      <c r="M459" s="3" t="str">
        <f t="shared" si="75"/>
        <v/>
      </c>
      <c r="N459" s="3" t="str">
        <f t="shared" si="76"/>
        <v/>
      </c>
      <c r="O459" s="3">
        <v>200908</v>
      </c>
      <c r="P459" s="3">
        <v>19880225</v>
      </c>
      <c r="R459" s="3">
        <v>20070222</v>
      </c>
      <c r="S459" s="2">
        <v>3</v>
      </c>
      <c r="T459" s="2">
        <v>3</v>
      </c>
      <c r="U459" s="1" t="s">
        <v>43</v>
      </c>
      <c r="V459" s="27" t="b">
        <f t="shared" si="77"/>
        <v>1</v>
      </c>
      <c r="W459" s="27" t="b">
        <f t="shared" si="78"/>
        <v>1</v>
      </c>
      <c r="X459" s="28" t="str">
        <f t="shared" si="79"/>
        <v>kuali.resultComponent.grade.letter kuali.resultComponent.grade.passFail</v>
      </c>
      <c r="Z459" s="3">
        <v>20070222</v>
      </c>
      <c r="AA459" s="1" t="s">
        <v>1411</v>
      </c>
      <c r="AB459" s="1" t="s">
        <v>1412</v>
      </c>
      <c r="AC459" s="3">
        <v>20050816</v>
      </c>
      <c r="AD459" s="1" t="s">
        <v>46</v>
      </c>
      <c r="AF459" s="1" t="s">
        <v>47</v>
      </c>
      <c r="AI459" s="1" t="s">
        <v>48</v>
      </c>
      <c r="AJ459" s="1" t="s">
        <v>48</v>
      </c>
      <c r="AN459" s="3">
        <v>1</v>
      </c>
      <c r="AP459" s="3">
        <v>0</v>
      </c>
      <c r="AQ459" s="3">
        <v>0</v>
      </c>
      <c r="AR459" s="3">
        <v>0</v>
      </c>
      <c r="AS459" s="3">
        <v>0</v>
      </c>
      <c r="AU459" s="3">
        <v>20050413</v>
      </c>
      <c r="AV459" s="3">
        <v>0</v>
      </c>
      <c r="AW459" s="1" t="s">
        <v>742</v>
      </c>
      <c r="BA459" s="1" t="s">
        <v>1383</v>
      </c>
      <c r="BB459" s="14" t="s">
        <v>1383</v>
      </c>
      <c r="BC459" s="17" t="str">
        <f>VLOOKUP(SUBSTITUTE(BB459," ",""),Organizations!$1:$1048576,2,0)</f>
        <v>TBD</v>
      </c>
      <c r="BE459" s="1" t="s">
        <v>742</v>
      </c>
      <c r="BG459" t="s">
        <v>1976</v>
      </c>
    </row>
    <row r="460" spans="1:59" ht="24">
      <c r="A460" s="1" t="s">
        <v>1413</v>
      </c>
      <c r="B460" s="1" t="s">
        <v>2310</v>
      </c>
      <c r="C460" s="1" t="s">
        <v>2033</v>
      </c>
      <c r="D460" s="1" t="s">
        <v>2034</v>
      </c>
      <c r="E460" s="3">
        <v>200708</v>
      </c>
      <c r="F460" s="3" t="str">
        <f t="shared" si="70"/>
        <v>FA</v>
      </c>
      <c r="G460" s="3" t="str">
        <f t="shared" si="71"/>
        <v>2007-2008</v>
      </c>
      <c r="H460" s="3" t="str">
        <f t="shared" si="72"/>
        <v>kuali.atp.FA2007-2008</v>
      </c>
      <c r="I460" s="3">
        <v>20070222</v>
      </c>
      <c r="J460" s="1" t="str">
        <f t="shared" si="73"/>
        <v/>
      </c>
      <c r="L460" s="3" t="str">
        <f t="shared" si="74"/>
        <v/>
      </c>
      <c r="M460" s="3" t="str">
        <f t="shared" si="75"/>
        <v/>
      </c>
      <c r="N460" s="3" t="str">
        <f t="shared" si="76"/>
        <v/>
      </c>
      <c r="O460" s="3">
        <v>200908</v>
      </c>
      <c r="P460" s="3">
        <v>19720101</v>
      </c>
      <c r="R460" s="3">
        <v>20070222</v>
      </c>
      <c r="S460" s="2">
        <v>3</v>
      </c>
      <c r="T460" s="2">
        <v>3</v>
      </c>
      <c r="U460" s="1" t="s">
        <v>43</v>
      </c>
      <c r="V460" s="27" t="b">
        <f t="shared" si="77"/>
        <v>1</v>
      </c>
      <c r="W460" s="27" t="b">
        <f t="shared" si="78"/>
        <v>1</v>
      </c>
      <c r="X460" s="28" t="str">
        <f t="shared" si="79"/>
        <v>kuali.resultComponent.grade.letter kuali.resultComponent.grade.passFail</v>
      </c>
      <c r="Z460" s="3">
        <v>20070222</v>
      </c>
      <c r="AA460" s="1" t="s">
        <v>1414</v>
      </c>
      <c r="AB460" s="1" t="s">
        <v>1415</v>
      </c>
      <c r="AD460" s="1" t="s">
        <v>46</v>
      </c>
      <c r="AF460" s="1" t="s">
        <v>47</v>
      </c>
      <c r="AI460" s="1" t="s">
        <v>48</v>
      </c>
      <c r="AJ460" s="1" t="s">
        <v>48</v>
      </c>
      <c r="AN460" s="3">
        <v>1</v>
      </c>
      <c r="AO460" s="3">
        <v>0</v>
      </c>
      <c r="AP460" s="3">
        <v>0</v>
      </c>
      <c r="AQ460" s="3">
        <v>0</v>
      </c>
      <c r="AR460" s="3">
        <v>0</v>
      </c>
      <c r="AS460" s="3">
        <v>0</v>
      </c>
      <c r="AU460" s="3">
        <v>20040630</v>
      </c>
      <c r="AV460" s="3">
        <v>0</v>
      </c>
      <c r="AW460" s="1" t="s">
        <v>55</v>
      </c>
      <c r="BA460" s="1" t="s">
        <v>1416</v>
      </c>
      <c r="BB460" s="22" t="s">
        <v>1416</v>
      </c>
      <c r="BC460" s="17">
        <f>VLOOKUP(SUBSTITUTE(BB460," ",""),Organizations!$1:$1048576,2,0)</f>
        <v>58</v>
      </c>
      <c r="BD460" s="1" t="s">
        <v>51</v>
      </c>
      <c r="BE460" s="1" t="s">
        <v>55</v>
      </c>
      <c r="BG460" t="s">
        <v>1977</v>
      </c>
    </row>
    <row r="461" spans="1:59" ht="24">
      <c r="A461" s="1" t="s">
        <v>1417</v>
      </c>
      <c r="B461" s="1" t="s">
        <v>2310</v>
      </c>
      <c r="C461" s="1" t="s">
        <v>2036</v>
      </c>
      <c r="D461" s="1" t="s">
        <v>2034</v>
      </c>
      <c r="E461" s="3">
        <v>198001</v>
      </c>
      <c r="F461" s="3" t="str">
        <f t="shared" si="70"/>
        <v>SP</v>
      </c>
      <c r="G461" s="3" t="str">
        <f t="shared" si="71"/>
        <v>1990-1991</v>
      </c>
      <c r="H461" s="3" t="str">
        <f t="shared" si="72"/>
        <v>kuali.atp.SP1990-1991</v>
      </c>
      <c r="I461" s="3">
        <v>20021114</v>
      </c>
      <c r="J461" s="1" t="str">
        <f t="shared" si="73"/>
        <v/>
      </c>
      <c r="L461" s="3" t="str">
        <f t="shared" si="74"/>
        <v/>
      </c>
      <c r="M461" s="3" t="str">
        <f t="shared" si="75"/>
        <v/>
      </c>
      <c r="N461" s="3" t="str">
        <f t="shared" si="76"/>
        <v/>
      </c>
      <c r="O461" s="3">
        <v>200908</v>
      </c>
      <c r="P461" s="3">
        <v>19740101</v>
      </c>
      <c r="R461" s="3">
        <v>20010101</v>
      </c>
      <c r="S461" s="2">
        <v>3</v>
      </c>
      <c r="T461" s="2">
        <v>3</v>
      </c>
      <c r="U461" s="1" t="s">
        <v>43</v>
      </c>
      <c r="V461" s="27" t="b">
        <f t="shared" si="77"/>
        <v>1</v>
      </c>
      <c r="W461" s="27" t="b">
        <f t="shared" si="78"/>
        <v>1</v>
      </c>
      <c r="X461" s="28" t="str">
        <f t="shared" si="79"/>
        <v>kuali.resultComponent.grade.letter kuali.resultComponent.grade.passFail</v>
      </c>
      <c r="AA461" s="1" t="s">
        <v>1418</v>
      </c>
      <c r="AB461" s="1" t="s">
        <v>1419</v>
      </c>
      <c r="AD461" s="1" t="s">
        <v>46</v>
      </c>
      <c r="AF461" s="1" t="s">
        <v>47</v>
      </c>
      <c r="AI461" s="1" t="s">
        <v>48</v>
      </c>
      <c r="AJ461" s="1" t="s">
        <v>48</v>
      </c>
      <c r="AN461" s="3">
        <v>1</v>
      </c>
      <c r="AO461" s="3">
        <v>0</v>
      </c>
      <c r="AP461" s="3">
        <v>0</v>
      </c>
      <c r="AQ461" s="3">
        <v>0</v>
      </c>
      <c r="AR461" s="3">
        <v>0</v>
      </c>
      <c r="AS461" s="3">
        <v>0</v>
      </c>
      <c r="AU461" s="3">
        <v>20090512</v>
      </c>
      <c r="AV461" s="3">
        <v>0</v>
      </c>
      <c r="BA461" s="1" t="s">
        <v>1416</v>
      </c>
      <c r="BB461" s="22" t="s">
        <v>1416</v>
      </c>
      <c r="BC461" s="17">
        <f>VLOOKUP(SUBSTITUTE(BB461," ",""),Organizations!$1:$1048576,2,0)</f>
        <v>58</v>
      </c>
      <c r="BD461" s="1" t="s">
        <v>51</v>
      </c>
      <c r="BG461" t="s">
        <v>1978</v>
      </c>
    </row>
    <row r="462" spans="1:59" ht="24">
      <c r="A462" s="1" t="s">
        <v>1420</v>
      </c>
      <c r="B462" s="1" t="s">
        <v>2310</v>
      </c>
      <c r="C462" s="1" t="s">
        <v>2194</v>
      </c>
      <c r="D462" s="1" t="s">
        <v>2034</v>
      </c>
      <c r="E462" s="3">
        <v>200708</v>
      </c>
      <c r="F462" s="3" t="str">
        <f t="shared" si="70"/>
        <v>FA</v>
      </c>
      <c r="G462" s="3" t="str">
        <f t="shared" si="71"/>
        <v>2007-2008</v>
      </c>
      <c r="H462" s="3" t="str">
        <f t="shared" si="72"/>
        <v>kuali.atp.FA2007-2008</v>
      </c>
      <c r="I462" s="3">
        <v>20070222</v>
      </c>
      <c r="J462" s="1" t="str">
        <f t="shared" si="73"/>
        <v/>
      </c>
      <c r="L462" s="3" t="str">
        <f t="shared" si="74"/>
        <v/>
      </c>
      <c r="M462" s="3" t="str">
        <f t="shared" si="75"/>
        <v/>
      </c>
      <c r="N462" s="3" t="str">
        <f t="shared" si="76"/>
        <v/>
      </c>
      <c r="O462" s="3">
        <v>200908</v>
      </c>
      <c r="P462" s="3">
        <v>19740101</v>
      </c>
      <c r="R462" s="3">
        <v>20070222</v>
      </c>
      <c r="S462" s="2">
        <v>3</v>
      </c>
      <c r="T462" s="2">
        <v>3</v>
      </c>
      <c r="U462" s="1" t="s">
        <v>43</v>
      </c>
      <c r="V462" s="27" t="b">
        <f t="shared" si="77"/>
        <v>1</v>
      </c>
      <c r="W462" s="27" t="b">
        <f t="shared" si="78"/>
        <v>1</v>
      </c>
      <c r="X462" s="28" t="str">
        <f t="shared" si="79"/>
        <v>kuali.resultComponent.grade.letter kuali.resultComponent.grade.passFail</v>
      </c>
      <c r="Z462" s="3">
        <v>20070222</v>
      </c>
      <c r="AA462" s="1" t="s">
        <v>1421</v>
      </c>
      <c r="AB462" s="1" t="s">
        <v>1422</v>
      </c>
      <c r="AD462" s="1" t="s">
        <v>46</v>
      </c>
      <c r="AF462" s="1" t="s">
        <v>47</v>
      </c>
      <c r="AI462" s="1" t="s">
        <v>48</v>
      </c>
      <c r="AJ462" s="1" t="s">
        <v>48</v>
      </c>
      <c r="AN462" s="3">
        <v>1</v>
      </c>
      <c r="AO462" s="3">
        <v>0</v>
      </c>
      <c r="AP462" s="3">
        <v>0</v>
      </c>
      <c r="AQ462" s="3">
        <v>0</v>
      </c>
      <c r="AR462" s="3">
        <v>0</v>
      </c>
      <c r="AS462" s="3">
        <v>0</v>
      </c>
      <c r="AU462" s="3">
        <v>20050414</v>
      </c>
      <c r="AV462" s="3">
        <v>0</v>
      </c>
      <c r="AW462" s="1" t="s">
        <v>55</v>
      </c>
      <c r="AX462" s="3">
        <v>20060127</v>
      </c>
      <c r="BA462" s="1" t="s">
        <v>1416</v>
      </c>
      <c r="BB462" s="22" t="s">
        <v>1416</v>
      </c>
      <c r="BC462" s="17">
        <f>VLOOKUP(SUBSTITUTE(BB462," ",""),Organizations!$1:$1048576,2,0)</f>
        <v>58</v>
      </c>
      <c r="BD462" s="1" t="s">
        <v>51</v>
      </c>
      <c r="BE462" s="1" t="s">
        <v>55</v>
      </c>
      <c r="BG462" t="s">
        <v>1979</v>
      </c>
    </row>
    <row r="463" spans="1:59" ht="24">
      <c r="A463" s="1" t="s">
        <v>1423</v>
      </c>
      <c r="B463" s="1" t="s">
        <v>2310</v>
      </c>
      <c r="C463" s="1" t="s">
        <v>2046</v>
      </c>
      <c r="D463" s="1" t="s">
        <v>2034</v>
      </c>
      <c r="E463" s="3">
        <v>200708</v>
      </c>
      <c r="F463" s="3" t="str">
        <f t="shared" si="70"/>
        <v>FA</v>
      </c>
      <c r="G463" s="3" t="str">
        <f t="shared" si="71"/>
        <v>2007-2008</v>
      </c>
      <c r="H463" s="3" t="str">
        <f t="shared" si="72"/>
        <v>kuali.atp.FA2007-2008</v>
      </c>
      <c r="I463" s="3">
        <v>20070222</v>
      </c>
      <c r="J463" s="1" t="str">
        <f t="shared" si="73"/>
        <v/>
      </c>
      <c r="L463" s="3" t="str">
        <f t="shared" si="74"/>
        <v/>
      </c>
      <c r="M463" s="3" t="str">
        <f t="shared" si="75"/>
        <v/>
      </c>
      <c r="N463" s="3" t="str">
        <f t="shared" si="76"/>
        <v/>
      </c>
      <c r="O463" s="3">
        <v>200908</v>
      </c>
      <c r="P463" s="3">
        <v>19760101</v>
      </c>
      <c r="R463" s="3">
        <v>20070222</v>
      </c>
      <c r="S463" s="2">
        <v>3</v>
      </c>
      <c r="T463" s="2">
        <v>3</v>
      </c>
      <c r="U463" s="1" t="s">
        <v>43</v>
      </c>
      <c r="V463" s="27" t="b">
        <f t="shared" si="77"/>
        <v>1</v>
      </c>
      <c r="W463" s="27" t="b">
        <f t="shared" si="78"/>
        <v>1</v>
      </c>
      <c r="X463" s="28" t="str">
        <f t="shared" si="79"/>
        <v>kuali.resultComponent.grade.letter kuali.resultComponent.grade.passFail</v>
      </c>
      <c r="Z463" s="3">
        <v>20070222</v>
      </c>
      <c r="AA463" s="1" t="s">
        <v>1424</v>
      </c>
      <c r="AB463" s="1" t="s">
        <v>1425</v>
      </c>
      <c r="AD463" s="1" t="s">
        <v>46</v>
      </c>
      <c r="AF463" s="1" t="s">
        <v>47</v>
      </c>
      <c r="AI463" s="1" t="s">
        <v>48</v>
      </c>
      <c r="AJ463" s="1" t="s">
        <v>48</v>
      </c>
      <c r="AN463" s="3">
        <v>1</v>
      </c>
      <c r="AO463" s="3">
        <v>0</v>
      </c>
      <c r="AP463" s="3">
        <v>0</v>
      </c>
      <c r="AQ463" s="3">
        <v>0</v>
      </c>
      <c r="AR463" s="3">
        <v>0</v>
      </c>
      <c r="AS463" s="3">
        <v>0</v>
      </c>
      <c r="AU463" s="3">
        <v>20050414</v>
      </c>
      <c r="AV463" s="3">
        <v>0</v>
      </c>
      <c r="BA463" s="1" t="s">
        <v>1416</v>
      </c>
      <c r="BB463" s="22" t="s">
        <v>1416</v>
      </c>
      <c r="BC463" s="17">
        <f>VLOOKUP(SUBSTITUTE(BB463," ",""),Organizations!$1:$1048576,2,0)</f>
        <v>58</v>
      </c>
      <c r="BD463" s="1" t="s">
        <v>51</v>
      </c>
      <c r="BG463" t="s">
        <v>1980</v>
      </c>
    </row>
    <row r="464" spans="1:59" ht="24">
      <c r="A464" s="1" t="s">
        <v>1426</v>
      </c>
      <c r="B464" s="1" t="s">
        <v>2310</v>
      </c>
      <c r="C464" s="1" t="s">
        <v>2047</v>
      </c>
      <c r="D464" s="1" t="s">
        <v>2034</v>
      </c>
      <c r="E464" s="3">
        <v>200708</v>
      </c>
      <c r="F464" s="3" t="str">
        <f t="shared" si="70"/>
        <v>FA</v>
      </c>
      <c r="G464" s="3" t="str">
        <f t="shared" si="71"/>
        <v>2007-2008</v>
      </c>
      <c r="H464" s="3" t="str">
        <f t="shared" si="72"/>
        <v>kuali.atp.FA2007-2008</v>
      </c>
      <c r="I464" s="3">
        <v>20070222</v>
      </c>
      <c r="J464" s="1" t="str">
        <f t="shared" si="73"/>
        <v/>
      </c>
      <c r="L464" s="3" t="str">
        <f t="shared" si="74"/>
        <v/>
      </c>
      <c r="M464" s="3" t="str">
        <f t="shared" si="75"/>
        <v/>
      </c>
      <c r="N464" s="3" t="str">
        <f t="shared" si="76"/>
        <v/>
      </c>
      <c r="O464" s="3">
        <v>200908</v>
      </c>
      <c r="P464" s="3">
        <v>19740101</v>
      </c>
      <c r="R464" s="3">
        <v>20070222</v>
      </c>
      <c r="S464" s="2">
        <v>3</v>
      </c>
      <c r="T464" s="2">
        <v>3</v>
      </c>
      <c r="U464" s="1" t="s">
        <v>43</v>
      </c>
      <c r="V464" s="27" t="b">
        <f t="shared" si="77"/>
        <v>1</v>
      </c>
      <c r="W464" s="27" t="b">
        <f t="shared" si="78"/>
        <v>1</v>
      </c>
      <c r="X464" s="28" t="str">
        <f t="shared" si="79"/>
        <v>kuali.resultComponent.grade.letter kuali.resultComponent.grade.passFail</v>
      </c>
      <c r="Z464" s="3">
        <v>20070222</v>
      </c>
      <c r="AA464" s="1" t="s">
        <v>1427</v>
      </c>
      <c r="AB464" s="1" t="s">
        <v>1428</v>
      </c>
      <c r="AD464" s="1" t="s">
        <v>46</v>
      </c>
      <c r="AF464" s="1" t="s">
        <v>47</v>
      </c>
      <c r="AI464" s="1" t="s">
        <v>48</v>
      </c>
      <c r="AJ464" s="1" t="s">
        <v>48</v>
      </c>
      <c r="AN464" s="3">
        <v>1</v>
      </c>
      <c r="AO464" s="3">
        <v>0</v>
      </c>
      <c r="AP464" s="3">
        <v>0</v>
      </c>
      <c r="AQ464" s="3">
        <v>0</v>
      </c>
      <c r="AR464" s="3">
        <v>0</v>
      </c>
      <c r="AS464" s="3">
        <v>0</v>
      </c>
      <c r="AU464" s="3">
        <v>20050414</v>
      </c>
      <c r="AV464" s="3">
        <v>0</v>
      </c>
      <c r="BA464" s="1" t="s">
        <v>1416</v>
      </c>
      <c r="BB464" s="22" t="s">
        <v>1416</v>
      </c>
      <c r="BC464" s="17">
        <f>VLOOKUP(SUBSTITUTE(BB464," ",""),Organizations!$1:$1048576,2,0)</f>
        <v>58</v>
      </c>
      <c r="BD464" s="1" t="s">
        <v>51</v>
      </c>
      <c r="BG464" t="s">
        <v>1981</v>
      </c>
    </row>
    <row r="465" spans="1:59" ht="24">
      <c r="A465" s="1" t="s">
        <v>1429</v>
      </c>
      <c r="B465" s="1" t="s">
        <v>2310</v>
      </c>
      <c r="C465" s="1" t="s">
        <v>2084</v>
      </c>
      <c r="D465" s="1" t="s">
        <v>2034</v>
      </c>
      <c r="E465" s="3">
        <v>198701</v>
      </c>
      <c r="F465" s="3" t="str">
        <f t="shared" si="70"/>
        <v>SP</v>
      </c>
      <c r="G465" s="3" t="str">
        <f t="shared" si="71"/>
        <v>1990-1991</v>
      </c>
      <c r="H465" s="3" t="str">
        <f t="shared" si="72"/>
        <v>kuali.atp.SP1990-1991</v>
      </c>
      <c r="I465" s="3">
        <v>19870326</v>
      </c>
      <c r="J465" s="1" t="str">
        <f t="shared" si="73"/>
        <v/>
      </c>
      <c r="L465" s="3" t="str">
        <f t="shared" si="74"/>
        <v/>
      </c>
      <c r="M465" s="3" t="str">
        <f t="shared" si="75"/>
        <v/>
      </c>
      <c r="N465" s="3" t="str">
        <f t="shared" si="76"/>
        <v/>
      </c>
      <c r="O465" s="3">
        <v>200908</v>
      </c>
      <c r="P465" s="3">
        <v>19861107</v>
      </c>
      <c r="S465" s="2">
        <v>3</v>
      </c>
      <c r="T465" s="2">
        <v>3</v>
      </c>
      <c r="U465" s="1" t="s">
        <v>43</v>
      </c>
      <c r="V465" s="27" t="b">
        <f t="shared" si="77"/>
        <v>1</v>
      </c>
      <c r="W465" s="27" t="b">
        <f t="shared" si="78"/>
        <v>1</v>
      </c>
      <c r="X465" s="28" t="str">
        <f t="shared" si="79"/>
        <v>kuali.resultComponent.grade.letter kuali.resultComponent.grade.passFail</v>
      </c>
      <c r="AA465" s="1" t="s">
        <v>1430</v>
      </c>
      <c r="AB465" s="1" t="s">
        <v>1431</v>
      </c>
      <c r="AD465" s="1" t="s">
        <v>46</v>
      </c>
      <c r="AF465" s="1" t="s">
        <v>47</v>
      </c>
      <c r="AI465" s="1" t="s">
        <v>48</v>
      </c>
      <c r="AJ465" s="1" t="s">
        <v>48</v>
      </c>
      <c r="AN465" s="3">
        <v>1</v>
      </c>
      <c r="AP465" s="3">
        <v>0</v>
      </c>
      <c r="AQ465" s="3">
        <v>0</v>
      </c>
      <c r="AR465" s="3">
        <v>0</v>
      </c>
      <c r="AS465" s="3">
        <v>0</v>
      </c>
      <c r="AU465" s="3">
        <v>20050414</v>
      </c>
      <c r="AV465" s="3">
        <v>0</v>
      </c>
      <c r="BA465" s="1" t="s">
        <v>1416</v>
      </c>
      <c r="BB465" s="22" t="s">
        <v>1416</v>
      </c>
      <c r="BC465" s="17">
        <f>VLOOKUP(SUBSTITUTE(BB465," ",""),Organizations!$1:$1048576,2,0)</f>
        <v>58</v>
      </c>
      <c r="BD465" s="1" t="s">
        <v>51</v>
      </c>
      <c r="BG465" t="s">
        <v>1982</v>
      </c>
    </row>
    <row r="466" spans="1:59" ht="24">
      <c r="A466" s="1" t="s">
        <v>1432</v>
      </c>
      <c r="B466" s="1" t="s">
        <v>2310</v>
      </c>
      <c r="C466" s="1" t="s">
        <v>2311</v>
      </c>
      <c r="D466" s="1" t="s">
        <v>2034</v>
      </c>
      <c r="E466" s="3">
        <v>199808</v>
      </c>
      <c r="F466" s="3" t="str">
        <f t="shared" si="70"/>
        <v>FA</v>
      </c>
      <c r="G466" s="3" t="str">
        <f t="shared" si="71"/>
        <v>1998-1999</v>
      </c>
      <c r="H466" s="3" t="str">
        <f t="shared" si="72"/>
        <v>kuali.atp.FA1998-1999</v>
      </c>
      <c r="I466" s="3">
        <v>20030127</v>
      </c>
      <c r="J466" s="1" t="str">
        <f t="shared" si="73"/>
        <v/>
      </c>
      <c r="L466" s="3" t="str">
        <f t="shared" si="74"/>
        <v/>
      </c>
      <c r="M466" s="3" t="str">
        <f t="shared" si="75"/>
        <v/>
      </c>
      <c r="N466" s="3" t="str">
        <f t="shared" si="76"/>
        <v/>
      </c>
      <c r="O466" s="3">
        <v>200908</v>
      </c>
      <c r="P466" s="3">
        <v>19800101</v>
      </c>
      <c r="R466" s="3">
        <v>20030127</v>
      </c>
      <c r="S466" s="2">
        <v>3</v>
      </c>
      <c r="T466" s="2">
        <v>3</v>
      </c>
      <c r="U466" s="1" t="s">
        <v>43</v>
      </c>
      <c r="V466" s="27" t="b">
        <f t="shared" si="77"/>
        <v>1</v>
      </c>
      <c r="W466" s="27" t="b">
        <f t="shared" si="78"/>
        <v>1</v>
      </c>
      <c r="X466" s="28" t="str">
        <f t="shared" si="79"/>
        <v>kuali.resultComponent.grade.letter kuali.resultComponent.grade.passFail</v>
      </c>
      <c r="AA466" s="1" t="s">
        <v>1433</v>
      </c>
      <c r="AB466" s="1" t="s">
        <v>1434</v>
      </c>
      <c r="AD466" s="1" t="s">
        <v>46</v>
      </c>
      <c r="AF466" s="1" t="s">
        <v>47</v>
      </c>
      <c r="AI466" s="1" t="s">
        <v>48</v>
      </c>
      <c r="AJ466" s="1" t="s">
        <v>48</v>
      </c>
      <c r="AN466" s="3">
        <v>1</v>
      </c>
      <c r="AO466" s="3">
        <v>0</v>
      </c>
      <c r="AP466" s="3">
        <v>0</v>
      </c>
      <c r="AQ466" s="3">
        <v>0</v>
      </c>
      <c r="AR466" s="3">
        <v>0</v>
      </c>
      <c r="AS466" s="3">
        <v>0</v>
      </c>
      <c r="AU466" s="3">
        <v>20050414</v>
      </c>
      <c r="AV466" s="3">
        <v>0</v>
      </c>
      <c r="AY466" s="1" t="s">
        <v>47</v>
      </c>
      <c r="AZ466" s="3">
        <v>20030127</v>
      </c>
      <c r="BA466" s="1" t="s">
        <v>1416</v>
      </c>
      <c r="BB466" s="22" t="s">
        <v>1416</v>
      </c>
      <c r="BC466" s="17">
        <f>VLOOKUP(SUBSTITUTE(BB466," ",""),Organizations!$1:$1048576,2,0)</f>
        <v>58</v>
      </c>
      <c r="BD466" s="1" t="s">
        <v>51</v>
      </c>
      <c r="BF466" s="1" t="s">
        <v>47</v>
      </c>
      <c r="BG466" t="s">
        <v>1983</v>
      </c>
    </row>
    <row r="467" spans="1:59" ht="24">
      <c r="A467" s="1" t="s">
        <v>1435</v>
      </c>
      <c r="B467" s="1" t="s">
        <v>2310</v>
      </c>
      <c r="C467" s="1" t="s">
        <v>2086</v>
      </c>
      <c r="D467" s="1" t="s">
        <v>2034</v>
      </c>
      <c r="E467" s="3">
        <v>198001</v>
      </c>
      <c r="F467" s="3" t="str">
        <f t="shared" si="70"/>
        <v>SP</v>
      </c>
      <c r="G467" s="3" t="str">
        <f t="shared" si="71"/>
        <v>1990-1991</v>
      </c>
      <c r="H467" s="3" t="str">
        <f t="shared" si="72"/>
        <v>kuali.atp.SP1990-1991</v>
      </c>
      <c r="I467" s="3">
        <v>19831027</v>
      </c>
      <c r="J467" s="1" t="str">
        <f t="shared" si="73"/>
        <v/>
      </c>
      <c r="L467" s="3" t="str">
        <f t="shared" si="74"/>
        <v/>
      </c>
      <c r="M467" s="3" t="str">
        <f t="shared" si="75"/>
        <v/>
      </c>
      <c r="N467" s="3" t="str">
        <f t="shared" si="76"/>
        <v/>
      </c>
      <c r="O467" s="3">
        <v>200808</v>
      </c>
      <c r="P467" s="3">
        <v>19740101</v>
      </c>
      <c r="R467" s="3">
        <v>19010101</v>
      </c>
      <c r="S467" s="2">
        <v>3</v>
      </c>
      <c r="T467" s="2">
        <v>3</v>
      </c>
      <c r="U467" s="1" t="s">
        <v>43</v>
      </c>
      <c r="V467" s="27" t="b">
        <f t="shared" si="77"/>
        <v>1</v>
      </c>
      <c r="W467" s="27" t="b">
        <f t="shared" si="78"/>
        <v>1</v>
      </c>
      <c r="X467" s="28" t="str">
        <f t="shared" si="79"/>
        <v>kuali.resultComponent.grade.letter kuali.resultComponent.grade.passFail</v>
      </c>
      <c r="AA467" s="1" t="s">
        <v>1436</v>
      </c>
      <c r="AB467" s="1" t="s">
        <v>1437</v>
      </c>
      <c r="AD467" s="1" t="s">
        <v>46</v>
      </c>
      <c r="AF467" s="1" t="s">
        <v>47</v>
      </c>
      <c r="AI467" s="1" t="s">
        <v>48</v>
      </c>
      <c r="AJ467" s="1" t="s">
        <v>48</v>
      </c>
      <c r="AN467" s="3">
        <v>1</v>
      </c>
      <c r="AO467" s="3">
        <v>0</v>
      </c>
      <c r="AP467" s="3">
        <v>0</v>
      </c>
      <c r="AQ467" s="3">
        <v>0</v>
      </c>
      <c r="AR467" s="3">
        <v>0</v>
      </c>
      <c r="AS467" s="3">
        <v>0</v>
      </c>
      <c r="AU467" s="3">
        <v>20050414</v>
      </c>
      <c r="AV467" s="3">
        <v>0</v>
      </c>
      <c r="BA467" s="1" t="s">
        <v>1416</v>
      </c>
      <c r="BB467" s="22" t="s">
        <v>1416</v>
      </c>
      <c r="BC467" s="17">
        <f>VLOOKUP(SUBSTITUTE(BB467," ",""),Organizations!$1:$1048576,2,0)</f>
        <v>58</v>
      </c>
      <c r="BD467" s="1" t="s">
        <v>51</v>
      </c>
      <c r="BG467" t="s">
        <v>1984</v>
      </c>
    </row>
    <row r="468" spans="1:59" ht="24">
      <c r="A468" s="1" t="s">
        <v>1438</v>
      </c>
      <c r="B468" s="1" t="s">
        <v>2310</v>
      </c>
      <c r="C468" s="1" t="s">
        <v>2312</v>
      </c>
      <c r="D468" s="1" t="s">
        <v>2034</v>
      </c>
      <c r="E468" s="3">
        <v>201008</v>
      </c>
      <c r="F468" s="3" t="str">
        <f t="shared" si="70"/>
        <v>FA</v>
      </c>
      <c r="G468" s="3" t="str">
        <f t="shared" si="71"/>
        <v>2010-2011</v>
      </c>
      <c r="H468" s="3" t="str">
        <f t="shared" si="72"/>
        <v>kuali.atp.FA2010-2011</v>
      </c>
      <c r="I468" s="3">
        <v>20100415</v>
      </c>
      <c r="J468" s="1" t="str">
        <f t="shared" si="73"/>
        <v/>
      </c>
      <c r="L468" s="3" t="str">
        <f t="shared" si="74"/>
        <v/>
      </c>
      <c r="M468" s="3" t="str">
        <f t="shared" si="75"/>
        <v/>
      </c>
      <c r="N468" s="3" t="str">
        <f t="shared" si="76"/>
        <v/>
      </c>
      <c r="O468" s="3">
        <v>200908</v>
      </c>
      <c r="P468" s="3">
        <v>19861107</v>
      </c>
      <c r="R468" s="3">
        <v>20100415</v>
      </c>
      <c r="S468" s="2">
        <v>3</v>
      </c>
      <c r="T468" s="2">
        <v>3</v>
      </c>
      <c r="U468" s="1" t="s">
        <v>43</v>
      </c>
      <c r="V468" s="27" t="b">
        <f t="shared" si="77"/>
        <v>1</v>
      </c>
      <c r="W468" s="27" t="b">
        <f t="shared" si="78"/>
        <v>1</v>
      </c>
      <c r="X468" s="28" t="str">
        <f t="shared" si="79"/>
        <v>kuali.resultComponent.grade.letter kuali.resultComponent.grade.passFail</v>
      </c>
      <c r="Z468" s="3">
        <v>20070222</v>
      </c>
      <c r="AA468" s="1" t="s">
        <v>1439</v>
      </c>
      <c r="AB468" s="1" t="s">
        <v>1440</v>
      </c>
      <c r="AC468" s="3">
        <v>20100415</v>
      </c>
      <c r="AD468" s="1" t="s">
        <v>46</v>
      </c>
      <c r="AF468" s="1" t="s">
        <v>47</v>
      </c>
      <c r="AI468" s="1" t="s">
        <v>48</v>
      </c>
      <c r="AJ468" s="1" t="s">
        <v>48</v>
      </c>
      <c r="AN468" s="3">
        <v>1</v>
      </c>
      <c r="AP468" s="3">
        <v>0</v>
      </c>
      <c r="AQ468" s="3">
        <v>0</v>
      </c>
      <c r="AR468" s="3">
        <v>0</v>
      </c>
      <c r="AS468" s="3">
        <v>0</v>
      </c>
      <c r="AU468" s="3">
        <v>20100415</v>
      </c>
      <c r="AV468" s="3">
        <v>0</v>
      </c>
      <c r="BA468" s="1" t="s">
        <v>1416</v>
      </c>
      <c r="BB468" s="22" t="s">
        <v>1416</v>
      </c>
      <c r="BC468" s="17">
        <f>VLOOKUP(SUBSTITUTE(BB468," ",""),Organizations!$1:$1048576,2,0)</f>
        <v>58</v>
      </c>
      <c r="BD468" s="1" t="s">
        <v>51</v>
      </c>
      <c r="BG468" t="s">
        <v>1985</v>
      </c>
    </row>
    <row r="469" spans="1:59" ht="24">
      <c r="A469" s="1" t="s">
        <v>1441</v>
      </c>
      <c r="B469" s="1" t="s">
        <v>2310</v>
      </c>
      <c r="C469" s="1" t="s">
        <v>2313</v>
      </c>
      <c r="D469" s="1" t="s">
        <v>2034</v>
      </c>
      <c r="E469" s="3">
        <v>199408</v>
      </c>
      <c r="F469" s="3" t="str">
        <f t="shared" si="70"/>
        <v>FA</v>
      </c>
      <c r="G469" s="3" t="str">
        <f t="shared" si="71"/>
        <v>1994-1995</v>
      </c>
      <c r="H469" s="3" t="str">
        <f t="shared" si="72"/>
        <v>kuali.atp.FA1994-1995</v>
      </c>
      <c r="I469" s="3">
        <v>19940207</v>
      </c>
      <c r="J469" s="1" t="str">
        <f t="shared" si="73"/>
        <v/>
      </c>
      <c r="L469" s="3" t="str">
        <f t="shared" si="74"/>
        <v/>
      </c>
      <c r="M469" s="3" t="str">
        <f t="shared" si="75"/>
        <v/>
      </c>
      <c r="N469" s="3" t="str">
        <f t="shared" si="76"/>
        <v/>
      </c>
      <c r="O469" s="3">
        <v>200908</v>
      </c>
      <c r="P469" s="3">
        <v>19861107</v>
      </c>
      <c r="S469" s="2">
        <v>3</v>
      </c>
      <c r="T469" s="2">
        <v>3</v>
      </c>
      <c r="U469" s="1" t="s">
        <v>43</v>
      </c>
      <c r="V469" s="27" t="b">
        <f t="shared" si="77"/>
        <v>1</v>
      </c>
      <c r="W469" s="27" t="b">
        <f t="shared" si="78"/>
        <v>1</v>
      </c>
      <c r="X469" s="28" t="str">
        <f t="shared" si="79"/>
        <v>kuali.resultComponent.grade.letter kuali.resultComponent.grade.passFail</v>
      </c>
      <c r="Z469" s="3">
        <v>19940207</v>
      </c>
      <c r="AA469" s="1" t="s">
        <v>1442</v>
      </c>
      <c r="AB469" s="1" t="s">
        <v>1443</v>
      </c>
      <c r="AD469" s="1" t="s">
        <v>46</v>
      </c>
      <c r="AF469" s="1" t="s">
        <v>47</v>
      </c>
      <c r="AI469" s="1" t="s">
        <v>48</v>
      </c>
      <c r="AJ469" s="1" t="s">
        <v>48</v>
      </c>
      <c r="AN469" s="3">
        <v>1</v>
      </c>
      <c r="AP469" s="3">
        <v>0</v>
      </c>
      <c r="AQ469" s="3">
        <v>0</v>
      </c>
      <c r="AR469" s="3">
        <v>0</v>
      </c>
      <c r="AS469" s="3">
        <v>0</v>
      </c>
      <c r="AU469" s="3">
        <v>20050414</v>
      </c>
      <c r="AV469" s="3">
        <v>0</v>
      </c>
      <c r="AX469" s="3">
        <v>19940207</v>
      </c>
      <c r="AY469" s="1" t="s">
        <v>47</v>
      </c>
      <c r="AZ469" s="3">
        <v>19911101</v>
      </c>
      <c r="BA469" s="1" t="s">
        <v>1416</v>
      </c>
      <c r="BB469" s="22" t="s">
        <v>1416</v>
      </c>
      <c r="BC469" s="17">
        <f>VLOOKUP(SUBSTITUTE(BB469," ",""),Organizations!$1:$1048576,2,0)</f>
        <v>58</v>
      </c>
      <c r="BD469" s="1" t="s">
        <v>51</v>
      </c>
      <c r="BF469" s="1" t="s">
        <v>47</v>
      </c>
      <c r="BG469" t="s">
        <v>1986</v>
      </c>
    </row>
    <row r="470" spans="1:59" ht="24">
      <c r="A470" s="1" t="s">
        <v>1444</v>
      </c>
      <c r="B470" s="1" t="s">
        <v>2310</v>
      </c>
      <c r="C470" s="1" t="s">
        <v>2314</v>
      </c>
      <c r="D470" s="1" t="s">
        <v>2034</v>
      </c>
      <c r="E470" s="3">
        <v>200708</v>
      </c>
      <c r="F470" s="3" t="str">
        <f t="shared" si="70"/>
        <v>FA</v>
      </c>
      <c r="G470" s="3" t="str">
        <f t="shared" si="71"/>
        <v>2007-2008</v>
      </c>
      <c r="H470" s="3" t="str">
        <f t="shared" si="72"/>
        <v>kuali.atp.FA2007-2008</v>
      </c>
      <c r="I470" s="3">
        <v>20070222</v>
      </c>
      <c r="J470" s="1" t="str">
        <f t="shared" si="73"/>
        <v/>
      </c>
      <c r="L470" s="3" t="str">
        <f t="shared" si="74"/>
        <v/>
      </c>
      <c r="M470" s="3" t="str">
        <f t="shared" si="75"/>
        <v/>
      </c>
      <c r="N470" s="3" t="str">
        <f t="shared" si="76"/>
        <v/>
      </c>
      <c r="O470" s="3">
        <v>200908</v>
      </c>
      <c r="P470" s="3">
        <v>19840707</v>
      </c>
      <c r="R470" s="3">
        <v>20070222</v>
      </c>
      <c r="S470" s="2">
        <v>3</v>
      </c>
      <c r="T470" s="2">
        <v>3</v>
      </c>
      <c r="U470" s="1" t="s">
        <v>43</v>
      </c>
      <c r="V470" s="27" t="b">
        <f t="shared" si="77"/>
        <v>1</v>
      </c>
      <c r="W470" s="27" t="b">
        <f t="shared" si="78"/>
        <v>1</v>
      </c>
      <c r="X470" s="28" t="str">
        <f t="shared" si="79"/>
        <v>kuali.resultComponent.grade.letter kuali.resultComponent.grade.passFail</v>
      </c>
      <c r="Z470" s="3">
        <v>20070222</v>
      </c>
      <c r="AA470" s="1" t="s">
        <v>1445</v>
      </c>
      <c r="AB470" s="1" t="s">
        <v>1446</v>
      </c>
      <c r="AC470" s="3">
        <v>20061120</v>
      </c>
      <c r="AD470" s="1" t="s">
        <v>46</v>
      </c>
      <c r="AF470" s="1" t="s">
        <v>47</v>
      </c>
      <c r="AI470" s="1" t="s">
        <v>48</v>
      </c>
      <c r="AJ470" s="1" t="s">
        <v>48</v>
      </c>
      <c r="AN470" s="3">
        <v>1</v>
      </c>
      <c r="AP470" s="3">
        <v>50</v>
      </c>
      <c r="AQ470" s="3">
        <v>0</v>
      </c>
      <c r="AR470" s="3">
        <v>0</v>
      </c>
      <c r="AS470" s="3">
        <v>0</v>
      </c>
      <c r="AU470" s="3">
        <v>20061120</v>
      </c>
      <c r="AV470" s="3">
        <v>0</v>
      </c>
      <c r="BA470" s="1" t="s">
        <v>1416</v>
      </c>
      <c r="BB470" s="22" t="s">
        <v>1416</v>
      </c>
      <c r="BC470" s="17">
        <f>VLOOKUP(SUBSTITUTE(BB470," ",""),Organizations!$1:$1048576,2,0)</f>
        <v>58</v>
      </c>
      <c r="BD470" s="1" t="s">
        <v>51</v>
      </c>
      <c r="BG470" t="s">
        <v>1987</v>
      </c>
    </row>
    <row r="471" spans="1:59" ht="24">
      <c r="A471" s="1" t="s">
        <v>1447</v>
      </c>
      <c r="B471" s="1" t="s">
        <v>2310</v>
      </c>
      <c r="C471" s="1" t="s">
        <v>2158</v>
      </c>
      <c r="D471" s="1" t="s">
        <v>2034</v>
      </c>
      <c r="E471" s="3">
        <v>198408</v>
      </c>
      <c r="F471" s="3" t="str">
        <f t="shared" si="70"/>
        <v>FA</v>
      </c>
      <c r="G471" s="3" t="str">
        <f t="shared" si="71"/>
        <v>1990-1991</v>
      </c>
      <c r="H471" s="3" t="str">
        <f t="shared" si="72"/>
        <v>kuali.atp.FA1990-1991</v>
      </c>
      <c r="I471" s="3">
        <v>19840713</v>
      </c>
      <c r="J471" s="1" t="str">
        <f t="shared" si="73"/>
        <v/>
      </c>
      <c r="L471" s="3" t="str">
        <f t="shared" si="74"/>
        <v/>
      </c>
      <c r="M471" s="3" t="str">
        <f t="shared" si="75"/>
        <v/>
      </c>
      <c r="N471" s="3" t="str">
        <f t="shared" si="76"/>
        <v/>
      </c>
      <c r="O471" s="3">
        <v>200801</v>
      </c>
      <c r="P471" s="3">
        <v>19840707</v>
      </c>
      <c r="S471" s="2">
        <v>3</v>
      </c>
      <c r="T471" s="2">
        <v>3</v>
      </c>
      <c r="U471" s="1" t="s">
        <v>43</v>
      </c>
      <c r="V471" s="27" t="b">
        <f t="shared" si="77"/>
        <v>1</v>
      </c>
      <c r="W471" s="27" t="b">
        <f t="shared" si="78"/>
        <v>1</v>
      </c>
      <c r="X471" s="28" t="str">
        <f t="shared" si="79"/>
        <v>kuali.resultComponent.grade.letter kuali.resultComponent.grade.passFail</v>
      </c>
      <c r="AA471" s="1" t="s">
        <v>1448</v>
      </c>
      <c r="AB471" s="1" t="s">
        <v>1449</v>
      </c>
      <c r="AD471" s="1" t="s">
        <v>46</v>
      </c>
      <c r="AF471" s="1" t="s">
        <v>47</v>
      </c>
      <c r="AI471" s="1" t="s">
        <v>48</v>
      </c>
      <c r="AJ471" s="1" t="s">
        <v>48</v>
      </c>
      <c r="AN471" s="3">
        <v>1</v>
      </c>
      <c r="AP471" s="3">
        <v>50</v>
      </c>
      <c r="AQ471" s="3">
        <v>0</v>
      </c>
      <c r="AR471" s="3">
        <v>0</v>
      </c>
      <c r="AS471" s="3">
        <v>0</v>
      </c>
      <c r="AU471" s="3">
        <v>20050414</v>
      </c>
      <c r="AV471" s="3">
        <v>0</v>
      </c>
      <c r="BA471" s="1" t="s">
        <v>1416</v>
      </c>
      <c r="BB471" s="22" t="s">
        <v>1416</v>
      </c>
      <c r="BC471" s="17">
        <f>VLOOKUP(SUBSTITUTE(BB471," ",""),Organizations!$1:$1048576,2,0)</f>
        <v>58</v>
      </c>
      <c r="BD471" s="1" t="s">
        <v>51</v>
      </c>
      <c r="BG471" t="s">
        <v>1988</v>
      </c>
    </row>
    <row r="472" spans="1:59" ht="24">
      <c r="A472" s="1" t="s">
        <v>1450</v>
      </c>
      <c r="B472" s="1" t="s">
        <v>2310</v>
      </c>
      <c r="C472" s="1" t="s">
        <v>2163</v>
      </c>
      <c r="D472" s="1" t="s">
        <v>2034</v>
      </c>
      <c r="E472" s="3">
        <v>199201</v>
      </c>
      <c r="F472" s="3" t="str">
        <f t="shared" si="70"/>
        <v>SP</v>
      </c>
      <c r="G472" s="3" t="str">
        <f t="shared" si="71"/>
        <v>1991-1992</v>
      </c>
      <c r="H472" s="3" t="str">
        <f t="shared" si="72"/>
        <v>kuali.atp.SP1991-1992</v>
      </c>
      <c r="I472" s="3">
        <v>19910524</v>
      </c>
      <c r="J472" s="1" t="str">
        <f t="shared" si="73"/>
        <v/>
      </c>
      <c r="L472" s="3" t="str">
        <f t="shared" si="74"/>
        <v/>
      </c>
      <c r="M472" s="3" t="str">
        <f t="shared" si="75"/>
        <v/>
      </c>
      <c r="N472" s="3" t="str">
        <f t="shared" si="76"/>
        <v/>
      </c>
      <c r="O472" s="3">
        <v>200908</v>
      </c>
      <c r="P472" s="3">
        <v>19861107</v>
      </c>
      <c r="R472" s="3">
        <v>19910405</v>
      </c>
      <c r="S472" s="2">
        <v>3</v>
      </c>
      <c r="T472" s="2">
        <v>3</v>
      </c>
      <c r="U472" s="1" t="s">
        <v>43</v>
      </c>
      <c r="V472" s="27" t="b">
        <f t="shared" si="77"/>
        <v>1</v>
      </c>
      <c r="W472" s="27" t="b">
        <f t="shared" si="78"/>
        <v>1</v>
      </c>
      <c r="X472" s="28" t="str">
        <f t="shared" si="79"/>
        <v>kuali.resultComponent.grade.letter kuali.resultComponent.grade.passFail</v>
      </c>
      <c r="AA472" s="1" t="s">
        <v>1451</v>
      </c>
      <c r="AB472" s="1" t="s">
        <v>1452</v>
      </c>
      <c r="AD472" s="1" t="s">
        <v>115</v>
      </c>
      <c r="AF472" s="1" t="s">
        <v>47</v>
      </c>
      <c r="AI472" s="1" t="s">
        <v>48</v>
      </c>
      <c r="AJ472" s="1" t="s">
        <v>48</v>
      </c>
      <c r="AN472" s="3">
        <v>1</v>
      </c>
      <c r="AP472" s="3">
        <v>0</v>
      </c>
      <c r="AQ472" s="3">
        <v>0</v>
      </c>
      <c r="AR472" s="3">
        <v>0</v>
      </c>
      <c r="AS472" s="3">
        <v>0</v>
      </c>
      <c r="AU472" s="3">
        <v>20050414</v>
      </c>
      <c r="AV472" s="3">
        <v>0</v>
      </c>
      <c r="BA472" s="1" t="s">
        <v>1416</v>
      </c>
      <c r="BB472" s="22" t="s">
        <v>1416</v>
      </c>
      <c r="BC472" s="17">
        <f>VLOOKUP(SUBSTITUTE(BB472," ",""),Organizations!$1:$1048576,2,0)</f>
        <v>58</v>
      </c>
      <c r="BD472" s="1" t="s">
        <v>51</v>
      </c>
      <c r="BG472" t="s">
        <v>1989</v>
      </c>
    </row>
    <row r="473" spans="1:59" ht="24">
      <c r="A473" s="1" t="s">
        <v>1453</v>
      </c>
      <c r="B473" s="1" t="s">
        <v>2310</v>
      </c>
      <c r="C473" s="1" t="s">
        <v>2123</v>
      </c>
      <c r="D473" s="1" t="s">
        <v>2034</v>
      </c>
      <c r="E473" s="3">
        <v>200901</v>
      </c>
      <c r="F473" s="3" t="str">
        <f t="shared" si="70"/>
        <v>SP</v>
      </c>
      <c r="G473" s="3" t="str">
        <f t="shared" si="71"/>
        <v>2008-2009</v>
      </c>
      <c r="H473" s="3" t="str">
        <f t="shared" si="72"/>
        <v>kuali.atp.SP2008-2009</v>
      </c>
      <c r="I473" s="3">
        <v>20090707</v>
      </c>
      <c r="J473" s="1" t="str">
        <f t="shared" si="73"/>
        <v/>
      </c>
      <c r="L473" s="3" t="str">
        <f t="shared" si="74"/>
        <v/>
      </c>
      <c r="M473" s="3" t="str">
        <f t="shared" si="75"/>
        <v/>
      </c>
      <c r="N473" s="3" t="str">
        <f t="shared" si="76"/>
        <v/>
      </c>
      <c r="O473" s="3">
        <v>200908</v>
      </c>
      <c r="P473" s="3">
        <v>20090706</v>
      </c>
      <c r="R473" s="3">
        <v>20090707</v>
      </c>
      <c r="S473" s="2">
        <v>4</v>
      </c>
      <c r="T473" s="2">
        <v>4</v>
      </c>
      <c r="U473" s="1" t="s">
        <v>43</v>
      </c>
      <c r="V473" s="27" t="b">
        <f t="shared" si="77"/>
        <v>1</v>
      </c>
      <c r="W473" s="27" t="b">
        <f t="shared" si="78"/>
        <v>1</v>
      </c>
      <c r="X473" s="28" t="str">
        <f t="shared" si="79"/>
        <v>kuali.resultComponent.grade.letter kuali.resultComponent.grade.passFail</v>
      </c>
      <c r="AA473" s="1" t="s">
        <v>1454</v>
      </c>
      <c r="AB473" s="1" t="s">
        <v>1455</v>
      </c>
      <c r="AC473" s="3">
        <v>19990305</v>
      </c>
      <c r="AD473" s="1" t="s">
        <v>115</v>
      </c>
      <c r="AF473" s="1" t="s">
        <v>47</v>
      </c>
      <c r="AI473" s="1" t="s">
        <v>48</v>
      </c>
      <c r="AJ473" s="1" t="s">
        <v>48</v>
      </c>
      <c r="AN473" s="3">
        <v>1</v>
      </c>
      <c r="AO473" s="3">
        <v>0</v>
      </c>
      <c r="AP473" s="3">
        <v>0</v>
      </c>
      <c r="AQ473" s="3">
        <v>0</v>
      </c>
      <c r="AR473" s="3">
        <v>0</v>
      </c>
      <c r="AS473" s="3">
        <v>0</v>
      </c>
      <c r="AU473" s="3">
        <v>20100416</v>
      </c>
      <c r="AV473" s="3">
        <v>0</v>
      </c>
      <c r="BA473" s="1" t="s">
        <v>1416</v>
      </c>
      <c r="BB473" s="22" t="s">
        <v>1416</v>
      </c>
      <c r="BC473" s="17">
        <f>VLOOKUP(SUBSTITUTE(BB473," ",""),Organizations!$1:$1048576,2,0)</f>
        <v>58</v>
      </c>
      <c r="BD473" s="1" t="s">
        <v>51</v>
      </c>
      <c r="BG473" t="s">
        <v>1990</v>
      </c>
    </row>
    <row r="474" spans="1:59" ht="24">
      <c r="A474" s="1" t="s">
        <v>1456</v>
      </c>
      <c r="B474" s="1" t="s">
        <v>2310</v>
      </c>
      <c r="C474" s="1" t="s">
        <v>2124</v>
      </c>
      <c r="D474" s="1" t="s">
        <v>2034</v>
      </c>
      <c r="E474" s="3">
        <v>199408</v>
      </c>
      <c r="F474" s="3" t="str">
        <f t="shared" si="70"/>
        <v>FA</v>
      </c>
      <c r="G474" s="3" t="str">
        <f t="shared" si="71"/>
        <v>1994-1995</v>
      </c>
      <c r="H474" s="3" t="str">
        <f t="shared" si="72"/>
        <v>kuali.atp.FA1994-1995</v>
      </c>
      <c r="I474" s="3">
        <v>19940208</v>
      </c>
      <c r="J474" s="1" t="str">
        <f t="shared" si="73"/>
        <v/>
      </c>
      <c r="L474" s="3" t="str">
        <f t="shared" si="74"/>
        <v/>
      </c>
      <c r="M474" s="3" t="str">
        <f t="shared" si="75"/>
        <v/>
      </c>
      <c r="N474" s="3" t="str">
        <f t="shared" si="76"/>
        <v/>
      </c>
      <c r="O474" s="3">
        <v>200908</v>
      </c>
      <c r="P474" s="3">
        <v>19931203</v>
      </c>
      <c r="S474" s="2">
        <v>3</v>
      </c>
      <c r="T474" s="2">
        <v>3</v>
      </c>
      <c r="U474" s="1" t="s">
        <v>43</v>
      </c>
      <c r="V474" s="27" t="b">
        <f t="shared" si="77"/>
        <v>1</v>
      </c>
      <c r="W474" s="27" t="b">
        <f t="shared" si="78"/>
        <v>1</v>
      </c>
      <c r="X474" s="28" t="str">
        <f t="shared" si="79"/>
        <v>kuali.resultComponent.grade.letter kuali.resultComponent.grade.passFail</v>
      </c>
      <c r="Z474" s="3">
        <v>19940208</v>
      </c>
      <c r="AA474" s="1" t="s">
        <v>1457</v>
      </c>
      <c r="AB474" s="1" t="s">
        <v>1458</v>
      </c>
      <c r="AC474" s="3">
        <v>19940208</v>
      </c>
      <c r="AD474" s="1" t="s">
        <v>115</v>
      </c>
      <c r="AF474" s="1" t="s">
        <v>47</v>
      </c>
      <c r="AI474" s="1" t="s">
        <v>48</v>
      </c>
      <c r="AJ474" s="1" t="s">
        <v>48</v>
      </c>
      <c r="AN474" s="3">
        <v>1</v>
      </c>
      <c r="AP474" s="3">
        <v>0</v>
      </c>
      <c r="AQ474" s="3">
        <v>0</v>
      </c>
      <c r="AR474" s="3">
        <v>0</v>
      </c>
      <c r="AS474" s="3">
        <v>0</v>
      </c>
      <c r="AU474" s="3">
        <v>20100416</v>
      </c>
      <c r="AV474" s="3">
        <v>0</v>
      </c>
      <c r="AX474" s="3">
        <v>19940208</v>
      </c>
      <c r="AZ474" s="3">
        <v>19940208</v>
      </c>
      <c r="BA474" s="1" t="s">
        <v>1416</v>
      </c>
      <c r="BB474" s="22" t="s">
        <v>1416</v>
      </c>
      <c r="BC474" s="17">
        <f>VLOOKUP(SUBSTITUTE(BB474," ",""),Organizations!$1:$1048576,2,0)</f>
        <v>58</v>
      </c>
      <c r="BD474" s="1" t="s">
        <v>51</v>
      </c>
      <c r="BG474" t="s">
        <v>1991</v>
      </c>
    </row>
    <row r="475" spans="1:59" ht="24">
      <c r="A475" s="1" t="s">
        <v>1459</v>
      </c>
      <c r="B475" s="1" t="s">
        <v>2310</v>
      </c>
      <c r="C475" s="1" t="s">
        <v>2241</v>
      </c>
      <c r="D475" s="1" t="s">
        <v>2034</v>
      </c>
      <c r="E475" s="3">
        <v>199201</v>
      </c>
      <c r="F475" s="3" t="str">
        <f t="shared" si="70"/>
        <v>SP</v>
      </c>
      <c r="G475" s="3" t="str">
        <f t="shared" si="71"/>
        <v>1991-1992</v>
      </c>
      <c r="H475" s="3" t="str">
        <f t="shared" si="72"/>
        <v>kuali.atp.SP1991-1992</v>
      </c>
      <c r="I475" s="3">
        <v>19910524</v>
      </c>
      <c r="J475" s="1" t="str">
        <f t="shared" si="73"/>
        <v/>
      </c>
      <c r="L475" s="3" t="str">
        <f t="shared" si="74"/>
        <v/>
      </c>
      <c r="M475" s="3" t="str">
        <f t="shared" si="75"/>
        <v/>
      </c>
      <c r="N475" s="3" t="str">
        <f t="shared" si="76"/>
        <v/>
      </c>
      <c r="O475" s="3">
        <v>200908</v>
      </c>
      <c r="P475" s="3">
        <v>19740101</v>
      </c>
      <c r="R475" s="3">
        <v>19910405</v>
      </c>
      <c r="S475" s="2">
        <v>3</v>
      </c>
      <c r="T475" s="2">
        <v>3</v>
      </c>
      <c r="U475" s="1" t="s">
        <v>43</v>
      </c>
      <c r="V475" s="27" t="b">
        <f t="shared" si="77"/>
        <v>1</v>
      </c>
      <c r="W475" s="27" t="b">
        <f t="shared" si="78"/>
        <v>1</v>
      </c>
      <c r="X475" s="28" t="str">
        <f t="shared" si="79"/>
        <v>kuali.resultComponent.grade.letter kuali.resultComponent.grade.passFail</v>
      </c>
      <c r="AA475" s="1" t="s">
        <v>1460</v>
      </c>
      <c r="AB475" s="1" t="s">
        <v>1461</v>
      </c>
      <c r="AD475" s="1" t="s">
        <v>115</v>
      </c>
      <c r="AF475" s="1" t="s">
        <v>47</v>
      </c>
      <c r="AI475" s="1" t="s">
        <v>48</v>
      </c>
      <c r="AJ475" s="1" t="s">
        <v>48</v>
      </c>
      <c r="AN475" s="3">
        <v>1</v>
      </c>
      <c r="AO475" s="3">
        <v>0</v>
      </c>
      <c r="AP475" s="3">
        <v>0</v>
      </c>
      <c r="AQ475" s="3">
        <v>0</v>
      </c>
      <c r="AR475" s="3">
        <v>0</v>
      </c>
      <c r="AS475" s="3">
        <v>0</v>
      </c>
      <c r="AU475" s="3">
        <v>20050414</v>
      </c>
      <c r="AV475" s="3">
        <v>0</v>
      </c>
      <c r="BA475" s="1" t="s">
        <v>1416</v>
      </c>
      <c r="BB475" s="22" t="s">
        <v>1416</v>
      </c>
      <c r="BC475" s="17">
        <f>VLOOKUP(SUBSTITUTE(BB475," ",""),Organizations!$1:$1048576,2,0)</f>
        <v>58</v>
      </c>
      <c r="BD475" s="1" t="s">
        <v>51</v>
      </c>
      <c r="BG475" t="s">
        <v>1992</v>
      </c>
    </row>
    <row r="476" spans="1:59" ht="24">
      <c r="A476" s="1" t="s">
        <v>1462</v>
      </c>
      <c r="B476" s="1" t="s">
        <v>2310</v>
      </c>
      <c r="C476" s="1" t="s">
        <v>2053</v>
      </c>
      <c r="D476" s="1" t="s">
        <v>2034</v>
      </c>
      <c r="E476" s="3">
        <v>198601</v>
      </c>
      <c r="F476" s="3" t="str">
        <f t="shared" si="70"/>
        <v>SP</v>
      </c>
      <c r="G476" s="3" t="str">
        <f t="shared" si="71"/>
        <v>1990-1991</v>
      </c>
      <c r="H476" s="3" t="str">
        <f t="shared" si="72"/>
        <v>kuali.atp.SP1990-1991</v>
      </c>
      <c r="I476" s="3">
        <v>20050817</v>
      </c>
      <c r="J476" s="1" t="str">
        <f t="shared" si="73"/>
        <v/>
      </c>
      <c r="L476" s="3" t="str">
        <f t="shared" si="74"/>
        <v/>
      </c>
      <c r="M476" s="3" t="str">
        <f t="shared" si="75"/>
        <v/>
      </c>
      <c r="N476" s="3" t="str">
        <f t="shared" si="76"/>
        <v/>
      </c>
      <c r="O476" s="3">
        <v>200908</v>
      </c>
      <c r="R476" s="3">
        <v>19850419</v>
      </c>
      <c r="S476" s="2">
        <v>3</v>
      </c>
      <c r="T476" s="2">
        <v>3</v>
      </c>
      <c r="U476" s="1" t="s">
        <v>43</v>
      </c>
      <c r="V476" s="27" t="b">
        <f t="shared" si="77"/>
        <v>1</v>
      </c>
      <c r="W476" s="27" t="b">
        <f t="shared" si="78"/>
        <v>1</v>
      </c>
      <c r="X476" s="28" t="str">
        <f t="shared" si="79"/>
        <v>kuali.resultComponent.grade.letter kuali.resultComponent.grade.passFail</v>
      </c>
      <c r="AA476" s="1" t="s">
        <v>1463</v>
      </c>
      <c r="AB476" s="1" t="s">
        <v>1464</v>
      </c>
      <c r="AC476" s="3">
        <v>20050817</v>
      </c>
      <c r="AD476" s="1" t="s">
        <v>115</v>
      </c>
      <c r="AF476" s="1" t="s">
        <v>47</v>
      </c>
      <c r="AI476" s="1" t="s">
        <v>48</v>
      </c>
      <c r="AJ476" s="1" t="s">
        <v>48</v>
      </c>
      <c r="AN476" s="3">
        <v>1</v>
      </c>
      <c r="AO476" s="3">
        <v>0</v>
      </c>
      <c r="AP476" s="3">
        <v>0</v>
      </c>
      <c r="AQ476" s="3">
        <v>0</v>
      </c>
      <c r="AR476" s="3">
        <v>0</v>
      </c>
      <c r="AS476" s="3">
        <v>0</v>
      </c>
      <c r="AU476" s="3">
        <v>20100419</v>
      </c>
      <c r="AV476" s="3">
        <v>0</v>
      </c>
      <c r="BA476" s="1" t="s">
        <v>1416</v>
      </c>
      <c r="BB476" s="22" t="s">
        <v>1416</v>
      </c>
      <c r="BC476" s="17">
        <f>VLOOKUP(SUBSTITUTE(BB476," ",""),Organizations!$1:$1048576,2,0)</f>
        <v>58</v>
      </c>
      <c r="BD476" s="1" t="s">
        <v>51</v>
      </c>
      <c r="BG476" t="s">
        <v>1993</v>
      </c>
    </row>
    <row r="477" spans="1:59" ht="24">
      <c r="A477" s="1" t="s">
        <v>1465</v>
      </c>
      <c r="B477" s="1" t="s">
        <v>2315</v>
      </c>
      <c r="C477" s="1" t="s">
        <v>2033</v>
      </c>
      <c r="D477" s="1" t="s">
        <v>2034</v>
      </c>
      <c r="E477" s="3">
        <v>200708</v>
      </c>
      <c r="F477" s="3" t="str">
        <f t="shared" si="70"/>
        <v>FA</v>
      </c>
      <c r="G477" s="3" t="str">
        <f t="shared" si="71"/>
        <v>2007-2008</v>
      </c>
      <c r="H477" s="3" t="str">
        <f t="shared" si="72"/>
        <v>kuali.atp.FA2007-2008</v>
      </c>
      <c r="I477" s="3">
        <v>20070222</v>
      </c>
      <c r="J477" s="1" t="str">
        <f t="shared" si="73"/>
        <v/>
      </c>
      <c r="L477" s="3" t="str">
        <f t="shared" si="74"/>
        <v/>
      </c>
      <c r="M477" s="3" t="str">
        <f t="shared" si="75"/>
        <v/>
      </c>
      <c r="N477" s="3" t="str">
        <f t="shared" si="76"/>
        <v/>
      </c>
      <c r="O477" s="3">
        <v>200908</v>
      </c>
      <c r="P477" s="3">
        <v>19750101</v>
      </c>
      <c r="R477" s="3">
        <v>20070222</v>
      </c>
      <c r="S477" s="2">
        <v>3</v>
      </c>
      <c r="T477" s="2">
        <v>3</v>
      </c>
      <c r="U477" s="1" t="s">
        <v>43</v>
      </c>
      <c r="V477" s="27" t="b">
        <f t="shared" si="77"/>
        <v>1</v>
      </c>
      <c r="W477" s="27" t="b">
        <f t="shared" si="78"/>
        <v>1</v>
      </c>
      <c r="X477" s="28" t="str">
        <f t="shared" si="79"/>
        <v>kuali.resultComponent.grade.letter kuali.resultComponent.grade.passFail</v>
      </c>
      <c r="Z477" s="3">
        <v>20070222</v>
      </c>
      <c r="AA477" s="1" t="s">
        <v>1466</v>
      </c>
      <c r="AB477" s="1" t="s">
        <v>1467</v>
      </c>
      <c r="AD477" s="1" t="s">
        <v>46</v>
      </c>
      <c r="AF477" s="1" t="s">
        <v>47</v>
      </c>
      <c r="AI477" s="1" t="s">
        <v>48</v>
      </c>
      <c r="AJ477" s="1" t="s">
        <v>48</v>
      </c>
      <c r="AN477" s="3">
        <v>1</v>
      </c>
      <c r="AO477" s="3">
        <v>0</v>
      </c>
      <c r="AP477" s="3">
        <v>0</v>
      </c>
      <c r="AQ477" s="3">
        <v>0</v>
      </c>
      <c r="AR477" s="3">
        <v>0</v>
      </c>
      <c r="AS477" s="3">
        <v>0</v>
      </c>
      <c r="AV477" s="3">
        <v>0</v>
      </c>
      <c r="AW477" s="1" t="s">
        <v>55</v>
      </c>
      <c r="BA477" s="1" t="s">
        <v>1468</v>
      </c>
      <c r="BB477" s="22" t="s">
        <v>1468</v>
      </c>
      <c r="BC477" s="17">
        <f>VLOOKUP(SUBSTITUTE(BB477," ",""),Organizations!$1:$1048576,2,0)</f>
        <v>59</v>
      </c>
      <c r="BD477" s="1" t="s">
        <v>51</v>
      </c>
      <c r="BE477" s="1" t="s">
        <v>55</v>
      </c>
      <c r="BG477" t="s">
        <v>1994</v>
      </c>
    </row>
    <row r="478" spans="1:59" ht="24">
      <c r="A478" s="1" t="s">
        <v>1469</v>
      </c>
      <c r="B478" s="1" t="s">
        <v>2315</v>
      </c>
      <c r="C478" s="1" t="s">
        <v>2055</v>
      </c>
      <c r="D478" s="1" t="s">
        <v>2034</v>
      </c>
      <c r="E478" s="3">
        <v>200708</v>
      </c>
      <c r="F478" s="3" t="str">
        <f t="shared" si="70"/>
        <v>FA</v>
      </c>
      <c r="G478" s="3" t="str">
        <f t="shared" si="71"/>
        <v>2007-2008</v>
      </c>
      <c r="H478" s="3" t="str">
        <f t="shared" si="72"/>
        <v>kuali.atp.FA2007-2008</v>
      </c>
      <c r="I478" s="3">
        <v>20070222</v>
      </c>
      <c r="J478" s="1" t="str">
        <f t="shared" si="73"/>
        <v/>
      </c>
      <c r="L478" s="3" t="str">
        <f t="shared" si="74"/>
        <v/>
      </c>
      <c r="M478" s="3" t="str">
        <f t="shared" si="75"/>
        <v/>
      </c>
      <c r="N478" s="3" t="str">
        <f t="shared" si="76"/>
        <v/>
      </c>
      <c r="O478" s="3">
        <v>200908</v>
      </c>
      <c r="P478" s="3">
        <v>19900529</v>
      </c>
      <c r="R478" s="3">
        <v>20070222</v>
      </c>
      <c r="S478" s="2">
        <v>3</v>
      </c>
      <c r="T478" s="2">
        <v>3</v>
      </c>
      <c r="U478" s="1" t="s">
        <v>43</v>
      </c>
      <c r="V478" s="27" t="b">
        <f t="shared" si="77"/>
        <v>1</v>
      </c>
      <c r="W478" s="27" t="b">
        <f t="shared" si="78"/>
        <v>1</v>
      </c>
      <c r="X478" s="28" t="str">
        <f t="shared" si="79"/>
        <v>kuali.resultComponent.grade.letter kuali.resultComponent.grade.passFail</v>
      </c>
      <c r="Z478" s="3">
        <v>20070222</v>
      </c>
      <c r="AA478" s="1" t="s">
        <v>1470</v>
      </c>
      <c r="AB478" s="1" t="s">
        <v>1471</v>
      </c>
      <c r="AC478" s="3">
        <v>20050817</v>
      </c>
      <c r="AD478" s="1" t="s">
        <v>46</v>
      </c>
      <c r="AF478" s="1" t="s">
        <v>47</v>
      </c>
      <c r="AI478" s="1" t="s">
        <v>48</v>
      </c>
      <c r="AJ478" s="1" t="s">
        <v>48</v>
      </c>
      <c r="AN478" s="3">
        <v>1</v>
      </c>
      <c r="AO478" s="3">
        <v>0</v>
      </c>
      <c r="AP478" s="3">
        <v>0</v>
      </c>
      <c r="AQ478" s="3">
        <v>0</v>
      </c>
      <c r="AR478" s="3">
        <v>0</v>
      </c>
      <c r="AS478" s="3">
        <v>0</v>
      </c>
      <c r="AU478" s="3">
        <v>19900202</v>
      </c>
      <c r="AV478" s="3">
        <v>0</v>
      </c>
      <c r="AW478" s="1" t="s">
        <v>55</v>
      </c>
      <c r="BA478" s="1" t="s">
        <v>1468</v>
      </c>
      <c r="BB478" s="22" t="s">
        <v>1468</v>
      </c>
      <c r="BC478" s="17">
        <f>VLOOKUP(SUBSTITUTE(BB478," ",""),Organizations!$1:$1048576,2,0)</f>
        <v>59</v>
      </c>
      <c r="BD478" s="1" t="s">
        <v>51</v>
      </c>
      <c r="BE478" s="1" t="s">
        <v>55</v>
      </c>
      <c r="BG478" t="s">
        <v>1995</v>
      </c>
    </row>
    <row r="479" spans="1:59" ht="24">
      <c r="A479" s="1" t="s">
        <v>1472</v>
      </c>
      <c r="B479" s="1" t="s">
        <v>2315</v>
      </c>
      <c r="C479" s="1" t="s">
        <v>2057</v>
      </c>
      <c r="D479" s="1" t="s">
        <v>2034</v>
      </c>
      <c r="E479" s="3">
        <v>200708</v>
      </c>
      <c r="F479" s="3" t="str">
        <f t="shared" si="70"/>
        <v>FA</v>
      </c>
      <c r="G479" s="3" t="str">
        <f t="shared" si="71"/>
        <v>2007-2008</v>
      </c>
      <c r="H479" s="3" t="str">
        <f t="shared" si="72"/>
        <v>kuali.atp.FA2007-2008</v>
      </c>
      <c r="I479" s="3">
        <v>20070222</v>
      </c>
      <c r="J479" s="1" t="str">
        <f t="shared" si="73"/>
        <v/>
      </c>
      <c r="L479" s="3" t="str">
        <f t="shared" si="74"/>
        <v/>
      </c>
      <c r="M479" s="3" t="str">
        <f t="shared" si="75"/>
        <v/>
      </c>
      <c r="N479" s="3" t="str">
        <f t="shared" si="76"/>
        <v/>
      </c>
      <c r="O479" s="3">
        <v>200908</v>
      </c>
      <c r="P479" s="3">
        <v>19790101</v>
      </c>
      <c r="R479" s="3">
        <v>20070222</v>
      </c>
      <c r="S479" s="2">
        <v>4</v>
      </c>
      <c r="T479" s="2">
        <v>4</v>
      </c>
      <c r="U479" s="1" t="s">
        <v>43</v>
      </c>
      <c r="V479" s="27" t="b">
        <f t="shared" si="77"/>
        <v>1</v>
      </c>
      <c r="W479" s="27" t="b">
        <f t="shared" si="78"/>
        <v>1</v>
      </c>
      <c r="X479" s="28" t="str">
        <f t="shared" si="79"/>
        <v>kuali.resultComponent.grade.letter kuali.resultComponent.grade.passFail</v>
      </c>
      <c r="Z479" s="3">
        <v>20070222</v>
      </c>
      <c r="AA479" s="1" t="s">
        <v>1473</v>
      </c>
      <c r="AB479" s="1" t="s">
        <v>1474</v>
      </c>
      <c r="AD479" s="1" t="s">
        <v>46</v>
      </c>
      <c r="AF479" s="1" t="s">
        <v>47</v>
      </c>
      <c r="AI479" s="1" t="s">
        <v>48</v>
      </c>
      <c r="AJ479" s="1" t="s">
        <v>48</v>
      </c>
      <c r="AN479" s="3">
        <v>1</v>
      </c>
      <c r="AO479" s="3">
        <v>0</v>
      </c>
      <c r="AP479" s="3">
        <v>0</v>
      </c>
      <c r="AQ479" s="3">
        <v>0</v>
      </c>
      <c r="AR479" s="3">
        <v>0</v>
      </c>
      <c r="AS479" s="3">
        <v>0</v>
      </c>
      <c r="AU479" s="3">
        <v>20090512</v>
      </c>
      <c r="AV479" s="3">
        <v>0</v>
      </c>
      <c r="BA479" s="1" t="s">
        <v>1468</v>
      </c>
      <c r="BB479" s="22" t="s">
        <v>1468</v>
      </c>
      <c r="BC479" s="17">
        <f>VLOOKUP(SUBSTITUTE(BB479," ",""),Organizations!$1:$1048576,2,0)</f>
        <v>59</v>
      </c>
      <c r="BD479" s="1" t="s">
        <v>51</v>
      </c>
      <c r="BG479" t="s">
        <v>1996</v>
      </c>
    </row>
    <row r="480" spans="1:59" ht="24">
      <c r="A480" s="1" t="s">
        <v>1475</v>
      </c>
      <c r="B480" s="1" t="s">
        <v>2315</v>
      </c>
      <c r="C480" s="1" t="s">
        <v>2214</v>
      </c>
      <c r="D480" s="1" t="s">
        <v>2034</v>
      </c>
      <c r="E480" s="3">
        <v>199101</v>
      </c>
      <c r="F480" s="3" t="str">
        <f t="shared" si="70"/>
        <v>SP</v>
      </c>
      <c r="G480" s="3" t="str">
        <f t="shared" si="71"/>
        <v>1990-1991</v>
      </c>
      <c r="H480" s="3" t="str">
        <f t="shared" si="72"/>
        <v>kuali.atp.SP1990-1991</v>
      </c>
      <c r="I480" s="3">
        <v>19910104</v>
      </c>
      <c r="J480" s="1" t="str">
        <f t="shared" si="73"/>
        <v/>
      </c>
      <c r="L480" s="3" t="str">
        <f t="shared" si="74"/>
        <v/>
      </c>
      <c r="M480" s="3" t="str">
        <f t="shared" si="75"/>
        <v/>
      </c>
      <c r="N480" s="3" t="str">
        <f t="shared" si="76"/>
        <v/>
      </c>
      <c r="O480" s="3">
        <v>200908</v>
      </c>
      <c r="P480" s="3">
        <v>19760101</v>
      </c>
      <c r="R480" s="3">
        <v>19901102</v>
      </c>
      <c r="S480" s="2">
        <v>3</v>
      </c>
      <c r="T480" s="2">
        <v>3</v>
      </c>
      <c r="U480" s="1" t="s">
        <v>43</v>
      </c>
      <c r="V480" s="27" t="b">
        <f t="shared" si="77"/>
        <v>1</v>
      </c>
      <c r="W480" s="27" t="b">
        <f t="shared" si="78"/>
        <v>1</v>
      </c>
      <c r="X480" s="28" t="str">
        <f t="shared" si="79"/>
        <v>kuali.resultComponent.grade.letter kuali.resultComponent.grade.passFail</v>
      </c>
      <c r="AA480" s="1" t="s">
        <v>1476</v>
      </c>
      <c r="AB480" s="1" t="s">
        <v>1477</v>
      </c>
      <c r="AD480" s="1" t="s">
        <v>46</v>
      </c>
      <c r="AF480" s="1" t="s">
        <v>47</v>
      </c>
      <c r="AI480" s="1" t="s">
        <v>48</v>
      </c>
      <c r="AJ480" s="1" t="s">
        <v>48</v>
      </c>
      <c r="AN480" s="3">
        <v>1</v>
      </c>
      <c r="AO480" s="3">
        <v>0</v>
      </c>
      <c r="AP480" s="3">
        <v>0</v>
      </c>
      <c r="AQ480" s="3">
        <v>0</v>
      </c>
      <c r="AR480" s="3">
        <v>0</v>
      </c>
      <c r="AS480" s="3">
        <v>0</v>
      </c>
      <c r="AU480" s="3">
        <v>20050414</v>
      </c>
      <c r="AV480" s="3">
        <v>0</v>
      </c>
      <c r="BA480" s="1" t="s">
        <v>1468</v>
      </c>
      <c r="BB480" s="22" t="s">
        <v>1468</v>
      </c>
      <c r="BC480" s="17">
        <f>VLOOKUP(SUBSTITUTE(BB480," ",""),Organizations!$1:$1048576,2,0)</f>
        <v>59</v>
      </c>
      <c r="BD480" s="1" t="s">
        <v>51</v>
      </c>
      <c r="BG480" t="s">
        <v>1997</v>
      </c>
    </row>
    <row r="481" spans="1:59" ht="24">
      <c r="A481" s="1" t="s">
        <v>1478</v>
      </c>
      <c r="B481" s="1" t="s">
        <v>2315</v>
      </c>
      <c r="C481" s="1" t="s">
        <v>2316</v>
      </c>
      <c r="D481" s="1" t="s">
        <v>2034</v>
      </c>
      <c r="E481" s="3">
        <v>200708</v>
      </c>
      <c r="F481" s="3" t="str">
        <f t="shared" si="70"/>
        <v>FA</v>
      </c>
      <c r="G481" s="3" t="str">
        <f t="shared" si="71"/>
        <v>2007-2008</v>
      </c>
      <c r="H481" s="3" t="str">
        <f t="shared" si="72"/>
        <v>kuali.atp.FA2007-2008</v>
      </c>
      <c r="I481" s="3">
        <v>20070222</v>
      </c>
      <c r="J481" s="1" t="str">
        <f t="shared" si="73"/>
        <v/>
      </c>
      <c r="L481" s="3" t="str">
        <f t="shared" si="74"/>
        <v/>
      </c>
      <c r="M481" s="3" t="str">
        <f t="shared" si="75"/>
        <v/>
      </c>
      <c r="N481" s="3" t="str">
        <f t="shared" si="76"/>
        <v/>
      </c>
      <c r="O481" s="3">
        <v>200908</v>
      </c>
      <c r="P481" s="3">
        <v>19901102</v>
      </c>
      <c r="R481" s="3">
        <v>20070222</v>
      </c>
      <c r="S481" s="2">
        <v>3</v>
      </c>
      <c r="T481" s="2">
        <v>3</v>
      </c>
      <c r="U481" s="1" t="s">
        <v>43</v>
      </c>
      <c r="V481" s="27" t="b">
        <f t="shared" si="77"/>
        <v>1</v>
      </c>
      <c r="W481" s="27" t="b">
        <f t="shared" si="78"/>
        <v>1</v>
      </c>
      <c r="X481" s="28" t="str">
        <f t="shared" si="79"/>
        <v>kuali.resultComponent.grade.letter kuali.resultComponent.grade.passFail</v>
      </c>
      <c r="Z481" s="3">
        <v>20070222</v>
      </c>
      <c r="AA481" s="1" t="s">
        <v>1479</v>
      </c>
      <c r="AB481" s="1" t="s">
        <v>1480</v>
      </c>
      <c r="AC481" s="3">
        <v>20050817</v>
      </c>
      <c r="AD481" s="1" t="s">
        <v>46</v>
      </c>
      <c r="AF481" s="1" t="s">
        <v>47</v>
      </c>
      <c r="AI481" s="1" t="s">
        <v>48</v>
      </c>
      <c r="AJ481" s="1" t="s">
        <v>48</v>
      </c>
      <c r="AN481" s="3">
        <v>1</v>
      </c>
      <c r="AP481" s="3">
        <v>0</v>
      </c>
      <c r="AQ481" s="3">
        <v>0</v>
      </c>
      <c r="AR481" s="3">
        <v>0</v>
      </c>
      <c r="AS481" s="3">
        <v>0</v>
      </c>
      <c r="AU481" s="3">
        <v>20070412</v>
      </c>
      <c r="AV481" s="3">
        <v>0</v>
      </c>
      <c r="AW481" s="1" t="s">
        <v>55</v>
      </c>
      <c r="AX481" s="3">
        <v>19930125</v>
      </c>
      <c r="BA481" s="1" t="s">
        <v>1468</v>
      </c>
      <c r="BB481" s="22" t="s">
        <v>1468</v>
      </c>
      <c r="BC481" s="17">
        <f>VLOOKUP(SUBSTITUTE(BB481," ",""),Organizations!$1:$1048576,2,0)</f>
        <v>59</v>
      </c>
      <c r="BD481" s="1" t="s">
        <v>51</v>
      </c>
      <c r="BE481" s="1" t="s">
        <v>55</v>
      </c>
      <c r="BG481" t="s">
        <v>1998</v>
      </c>
    </row>
    <row r="482" spans="1:59" ht="24">
      <c r="A482" s="1" t="s">
        <v>1481</v>
      </c>
      <c r="B482" s="1" t="s">
        <v>2315</v>
      </c>
      <c r="C482" s="1" t="s">
        <v>2069</v>
      </c>
      <c r="D482" s="1" t="s">
        <v>2034</v>
      </c>
      <c r="E482" s="3">
        <v>200708</v>
      </c>
      <c r="F482" s="3" t="str">
        <f t="shared" si="70"/>
        <v>FA</v>
      </c>
      <c r="G482" s="3" t="str">
        <f t="shared" si="71"/>
        <v>2007-2008</v>
      </c>
      <c r="H482" s="3" t="str">
        <f t="shared" si="72"/>
        <v>kuali.atp.FA2007-2008</v>
      </c>
      <c r="I482" s="3">
        <v>20070222</v>
      </c>
      <c r="J482" s="1" t="str">
        <f t="shared" si="73"/>
        <v/>
      </c>
      <c r="L482" s="3" t="str">
        <f t="shared" si="74"/>
        <v/>
      </c>
      <c r="M482" s="3" t="str">
        <f t="shared" si="75"/>
        <v/>
      </c>
      <c r="N482" s="3" t="str">
        <f t="shared" si="76"/>
        <v/>
      </c>
      <c r="O482" s="3">
        <v>200908</v>
      </c>
      <c r="P482" s="3">
        <v>19760101</v>
      </c>
      <c r="R482" s="3">
        <v>20070222</v>
      </c>
      <c r="S482" s="2">
        <v>3</v>
      </c>
      <c r="T482" s="2">
        <v>3</v>
      </c>
      <c r="U482" s="1" t="s">
        <v>43</v>
      </c>
      <c r="V482" s="27" t="b">
        <f t="shared" si="77"/>
        <v>1</v>
      </c>
      <c r="W482" s="27" t="b">
        <f t="shared" si="78"/>
        <v>1</v>
      </c>
      <c r="X482" s="28" t="str">
        <f t="shared" si="79"/>
        <v>kuali.resultComponent.grade.letter kuali.resultComponent.grade.passFail</v>
      </c>
      <c r="Z482" s="3">
        <v>20070222</v>
      </c>
      <c r="AA482" s="1" t="s">
        <v>1482</v>
      </c>
      <c r="AB482" s="1" t="s">
        <v>1483</v>
      </c>
      <c r="AD482" s="1" t="s">
        <v>46</v>
      </c>
      <c r="AF482" s="1" t="s">
        <v>47</v>
      </c>
      <c r="AI482" s="1" t="s">
        <v>48</v>
      </c>
      <c r="AJ482" s="1" t="s">
        <v>48</v>
      </c>
      <c r="AN482" s="3">
        <v>1</v>
      </c>
      <c r="AO482" s="3">
        <v>0</v>
      </c>
      <c r="AP482" s="3">
        <v>0</v>
      </c>
      <c r="AQ482" s="3">
        <v>0</v>
      </c>
      <c r="AR482" s="3">
        <v>0</v>
      </c>
      <c r="AS482" s="3">
        <v>0</v>
      </c>
      <c r="AU482" s="3">
        <v>19980309</v>
      </c>
      <c r="AV482" s="3">
        <v>0</v>
      </c>
      <c r="BA482" s="1" t="s">
        <v>1468</v>
      </c>
      <c r="BB482" s="22" t="s">
        <v>1468</v>
      </c>
      <c r="BC482" s="17">
        <f>VLOOKUP(SUBSTITUTE(BB482," ",""),Organizations!$1:$1048576,2,0)</f>
        <v>59</v>
      </c>
      <c r="BD482" s="1" t="s">
        <v>51</v>
      </c>
      <c r="BG482" t="s">
        <v>1999</v>
      </c>
    </row>
    <row r="483" spans="1:59" ht="24">
      <c r="A483" s="1" t="s">
        <v>1484</v>
      </c>
      <c r="B483" s="1" t="s">
        <v>2315</v>
      </c>
      <c r="C483" s="1" t="s">
        <v>2175</v>
      </c>
      <c r="D483" s="1" t="s">
        <v>2034</v>
      </c>
      <c r="E483" s="3">
        <v>200708</v>
      </c>
      <c r="F483" s="3" t="str">
        <f t="shared" si="70"/>
        <v>FA</v>
      </c>
      <c r="G483" s="3" t="str">
        <f t="shared" si="71"/>
        <v>2007-2008</v>
      </c>
      <c r="H483" s="3" t="str">
        <f t="shared" si="72"/>
        <v>kuali.atp.FA2007-2008</v>
      </c>
      <c r="I483" s="3">
        <v>20070222</v>
      </c>
      <c r="J483" s="1" t="str">
        <f t="shared" si="73"/>
        <v/>
      </c>
      <c r="L483" s="3" t="str">
        <f t="shared" si="74"/>
        <v/>
      </c>
      <c r="M483" s="3" t="str">
        <f t="shared" si="75"/>
        <v/>
      </c>
      <c r="N483" s="3" t="str">
        <f t="shared" si="76"/>
        <v/>
      </c>
      <c r="O483" s="3">
        <v>200908</v>
      </c>
      <c r="P483" s="3">
        <v>19891208</v>
      </c>
      <c r="R483" s="3">
        <v>20070222</v>
      </c>
      <c r="S483" s="2">
        <v>3</v>
      </c>
      <c r="T483" s="2">
        <v>3</v>
      </c>
      <c r="U483" s="1" t="s">
        <v>43</v>
      </c>
      <c r="V483" s="27" t="b">
        <f t="shared" si="77"/>
        <v>1</v>
      </c>
      <c r="W483" s="27" t="b">
        <f t="shared" si="78"/>
        <v>1</v>
      </c>
      <c r="X483" s="28" t="str">
        <f t="shared" si="79"/>
        <v>kuali.resultComponent.grade.letter kuali.resultComponent.grade.passFail</v>
      </c>
      <c r="Z483" s="3">
        <v>20070222</v>
      </c>
      <c r="AA483" s="1" t="s">
        <v>1485</v>
      </c>
      <c r="AB483" s="1" t="s">
        <v>1486</v>
      </c>
      <c r="AC483" s="3">
        <v>20050817</v>
      </c>
      <c r="AD483" s="1" t="s">
        <v>46</v>
      </c>
      <c r="AF483" s="1" t="s">
        <v>47</v>
      </c>
      <c r="AI483" s="1" t="s">
        <v>48</v>
      </c>
      <c r="AJ483" s="1" t="s">
        <v>48</v>
      </c>
      <c r="AN483" s="3">
        <v>1</v>
      </c>
      <c r="AP483" s="3">
        <v>0</v>
      </c>
      <c r="AQ483" s="3">
        <v>0</v>
      </c>
      <c r="AR483" s="3">
        <v>0</v>
      </c>
      <c r="AS483" s="3">
        <v>0</v>
      </c>
      <c r="AU483" s="3">
        <v>19980309</v>
      </c>
      <c r="AV483" s="3">
        <v>0</v>
      </c>
      <c r="AW483" s="1" t="s">
        <v>55</v>
      </c>
      <c r="AX483" s="3">
        <v>20060629</v>
      </c>
      <c r="AY483" s="1" t="s">
        <v>47</v>
      </c>
      <c r="AZ483" s="3">
        <v>20061030</v>
      </c>
      <c r="BA483" s="1" t="s">
        <v>1468</v>
      </c>
      <c r="BB483" s="22" t="s">
        <v>1468</v>
      </c>
      <c r="BC483" s="17">
        <f>VLOOKUP(SUBSTITUTE(BB483," ",""),Organizations!$1:$1048576,2,0)</f>
        <v>59</v>
      </c>
      <c r="BD483" s="1" t="s">
        <v>51</v>
      </c>
      <c r="BE483" s="1" t="s">
        <v>55</v>
      </c>
      <c r="BF483" s="1" t="s">
        <v>47</v>
      </c>
      <c r="BG483" t="s">
        <v>2000</v>
      </c>
    </row>
    <row r="484" spans="1:59" ht="24">
      <c r="A484" s="1" t="s">
        <v>1487</v>
      </c>
      <c r="B484" s="1" t="s">
        <v>2315</v>
      </c>
      <c r="C484" s="1" t="s">
        <v>2180</v>
      </c>
      <c r="D484" s="1" t="s">
        <v>2034</v>
      </c>
      <c r="E484" s="3">
        <v>199408</v>
      </c>
      <c r="F484" s="3" t="str">
        <f t="shared" si="70"/>
        <v>FA</v>
      </c>
      <c r="G484" s="3" t="str">
        <f t="shared" si="71"/>
        <v>1994-1995</v>
      </c>
      <c r="H484" s="3" t="str">
        <f t="shared" si="72"/>
        <v>kuali.atp.FA1994-1995</v>
      </c>
      <c r="I484" s="3">
        <v>20050817</v>
      </c>
      <c r="J484" s="1" t="str">
        <f t="shared" si="73"/>
        <v/>
      </c>
      <c r="L484" s="3" t="str">
        <f t="shared" si="74"/>
        <v/>
      </c>
      <c r="M484" s="3" t="str">
        <f t="shared" si="75"/>
        <v/>
      </c>
      <c r="N484" s="3" t="str">
        <f t="shared" si="76"/>
        <v/>
      </c>
      <c r="O484" s="3">
        <v>200908</v>
      </c>
      <c r="P484" s="3">
        <v>19800101</v>
      </c>
      <c r="R484" s="3">
        <v>19901102</v>
      </c>
      <c r="S484" s="2">
        <v>3</v>
      </c>
      <c r="T484" s="2">
        <v>3</v>
      </c>
      <c r="U484" s="1" t="s">
        <v>43</v>
      </c>
      <c r="V484" s="27" t="b">
        <f t="shared" si="77"/>
        <v>1</v>
      </c>
      <c r="W484" s="27" t="b">
        <f t="shared" si="78"/>
        <v>1</v>
      </c>
      <c r="X484" s="28" t="str">
        <f t="shared" si="79"/>
        <v>kuali.resultComponent.grade.letter kuali.resultComponent.grade.passFail</v>
      </c>
      <c r="Z484" s="3">
        <v>19940207</v>
      </c>
      <c r="AA484" s="1" t="s">
        <v>1488</v>
      </c>
      <c r="AB484" s="1" t="s">
        <v>1489</v>
      </c>
      <c r="AC484" s="3">
        <v>20050817</v>
      </c>
      <c r="AD484" s="1" t="s">
        <v>46</v>
      </c>
      <c r="AF484" s="1" t="s">
        <v>47</v>
      </c>
      <c r="AI484" s="1" t="s">
        <v>48</v>
      </c>
      <c r="AJ484" s="1" t="s">
        <v>48</v>
      </c>
      <c r="AN484" s="3">
        <v>1</v>
      </c>
      <c r="AO484" s="3">
        <v>0</v>
      </c>
      <c r="AP484" s="3">
        <v>0</v>
      </c>
      <c r="AQ484" s="3">
        <v>0</v>
      </c>
      <c r="AR484" s="3">
        <v>0</v>
      </c>
      <c r="AS484" s="3">
        <v>0</v>
      </c>
      <c r="AU484" s="3">
        <v>20050414</v>
      </c>
      <c r="AV484" s="3">
        <v>0</v>
      </c>
      <c r="AX484" s="3">
        <v>19940207</v>
      </c>
      <c r="BA484" s="1" t="s">
        <v>1468</v>
      </c>
      <c r="BB484" s="22" t="s">
        <v>1468</v>
      </c>
      <c r="BC484" s="17">
        <f>VLOOKUP(SUBSTITUTE(BB484," ",""),Organizations!$1:$1048576,2,0)</f>
        <v>59</v>
      </c>
      <c r="BD484" s="1" t="s">
        <v>51</v>
      </c>
      <c r="BG484" t="s">
        <v>2001</v>
      </c>
    </row>
    <row r="485" spans="1:59" ht="24">
      <c r="A485" s="1" t="s">
        <v>1490</v>
      </c>
      <c r="B485" s="1" t="s">
        <v>2315</v>
      </c>
      <c r="C485" s="1" t="s">
        <v>2186</v>
      </c>
      <c r="D485" s="1" t="s">
        <v>2034</v>
      </c>
      <c r="E485" s="3">
        <v>199501</v>
      </c>
      <c r="F485" s="3" t="str">
        <f t="shared" si="70"/>
        <v>SP</v>
      </c>
      <c r="G485" s="3" t="str">
        <f t="shared" si="71"/>
        <v>1994-1995</v>
      </c>
      <c r="H485" s="3" t="str">
        <f t="shared" si="72"/>
        <v>kuali.atp.SP1994-1995</v>
      </c>
      <c r="I485" s="3">
        <v>19940510</v>
      </c>
      <c r="J485" s="1" t="str">
        <f t="shared" si="73"/>
        <v/>
      </c>
      <c r="L485" s="3" t="str">
        <f t="shared" si="74"/>
        <v/>
      </c>
      <c r="M485" s="3" t="str">
        <f t="shared" si="75"/>
        <v/>
      </c>
      <c r="N485" s="3" t="str">
        <f t="shared" si="76"/>
        <v/>
      </c>
      <c r="O485" s="3">
        <v>200908</v>
      </c>
      <c r="P485" s="3">
        <v>19800101</v>
      </c>
      <c r="R485" s="3">
        <v>19940311</v>
      </c>
      <c r="S485" s="2">
        <v>3</v>
      </c>
      <c r="T485" s="2">
        <v>3</v>
      </c>
      <c r="U485" s="1" t="s">
        <v>43</v>
      </c>
      <c r="V485" s="27" t="b">
        <f t="shared" si="77"/>
        <v>1</v>
      </c>
      <c r="W485" s="27" t="b">
        <f t="shared" si="78"/>
        <v>1</v>
      </c>
      <c r="X485" s="28" t="str">
        <f t="shared" si="79"/>
        <v>kuali.resultComponent.grade.letter kuali.resultComponent.grade.passFail</v>
      </c>
      <c r="Z485" s="3">
        <v>19940207</v>
      </c>
      <c r="AA485" s="1" t="s">
        <v>1491</v>
      </c>
      <c r="AB485" s="1" t="s">
        <v>1492</v>
      </c>
      <c r="AD485" s="1" t="s">
        <v>46</v>
      </c>
      <c r="AF485" s="1" t="s">
        <v>47</v>
      </c>
      <c r="AI485" s="1" t="s">
        <v>48</v>
      </c>
      <c r="AJ485" s="1" t="s">
        <v>48</v>
      </c>
      <c r="AN485" s="3">
        <v>1</v>
      </c>
      <c r="AO485" s="3">
        <v>0</v>
      </c>
      <c r="AP485" s="3">
        <v>0</v>
      </c>
      <c r="AQ485" s="3">
        <v>0</v>
      </c>
      <c r="AR485" s="3">
        <v>0</v>
      </c>
      <c r="AS485" s="3">
        <v>0</v>
      </c>
      <c r="AU485" s="3">
        <v>20050414</v>
      </c>
      <c r="AV485" s="3">
        <v>0</v>
      </c>
      <c r="AY485" s="1" t="s">
        <v>47</v>
      </c>
      <c r="BA485" s="1" t="s">
        <v>1468</v>
      </c>
      <c r="BB485" s="22" t="s">
        <v>1468</v>
      </c>
      <c r="BC485" s="17">
        <f>VLOOKUP(SUBSTITUTE(BB485," ",""),Organizations!$1:$1048576,2,0)</f>
        <v>59</v>
      </c>
      <c r="BD485" s="1" t="s">
        <v>51</v>
      </c>
      <c r="BF485" s="1" t="s">
        <v>47</v>
      </c>
      <c r="BG485" t="s">
        <v>2002</v>
      </c>
    </row>
    <row r="486" spans="1:59" ht="24">
      <c r="A486" s="1" t="s">
        <v>1493</v>
      </c>
      <c r="B486" s="1" t="s">
        <v>2315</v>
      </c>
      <c r="C486" s="1" t="s">
        <v>2109</v>
      </c>
      <c r="D486" s="1" t="s">
        <v>2034</v>
      </c>
      <c r="E486" s="3">
        <v>199408</v>
      </c>
      <c r="F486" s="3" t="str">
        <f t="shared" si="70"/>
        <v>FA</v>
      </c>
      <c r="G486" s="3" t="str">
        <f t="shared" si="71"/>
        <v>1994-1995</v>
      </c>
      <c r="H486" s="3" t="str">
        <f t="shared" si="72"/>
        <v>kuali.atp.FA1994-1995</v>
      </c>
      <c r="I486" s="3">
        <v>19940207</v>
      </c>
      <c r="J486" s="1" t="str">
        <f t="shared" si="73"/>
        <v/>
      </c>
      <c r="L486" s="3" t="str">
        <f t="shared" si="74"/>
        <v/>
      </c>
      <c r="M486" s="3" t="str">
        <f t="shared" si="75"/>
        <v/>
      </c>
      <c r="N486" s="3" t="str">
        <f t="shared" si="76"/>
        <v/>
      </c>
      <c r="O486" s="3">
        <v>200908</v>
      </c>
      <c r="P486" s="3">
        <v>19760101</v>
      </c>
      <c r="R486" s="3">
        <v>19901102</v>
      </c>
      <c r="S486" s="2">
        <v>3</v>
      </c>
      <c r="T486" s="2">
        <v>3</v>
      </c>
      <c r="U486" s="1" t="s">
        <v>43</v>
      </c>
      <c r="V486" s="27" t="b">
        <f t="shared" si="77"/>
        <v>1</v>
      </c>
      <c r="W486" s="27" t="b">
        <f t="shared" si="78"/>
        <v>1</v>
      </c>
      <c r="X486" s="28" t="str">
        <f t="shared" si="79"/>
        <v>kuali.resultComponent.grade.letter kuali.resultComponent.grade.passFail</v>
      </c>
      <c r="Z486" s="3">
        <v>19940207</v>
      </c>
      <c r="AA486" s="1" t="s">
        <v>1494</v>
      </c>
      <c r="AB486" s="1" t="s">
        <v>1495</v>
      </c>
      <c r="AD486" s="1" t="s">
        <v>115</v>
      </c>
      <c r="AF486" s="1" t="s">
        <v>47</v>
      </c>
      <c r="AI486" s="1" t="s">
        <v>48</v>
      </c>
      <c r="AJ486" s="1" t="s">
        <v>48</v>
      </c>
      <c r="AN486" s="3">
        <v>1</v>
      </c>
      <c r="AO486" s="3">
        <v>0</v>
      </c>
      <c r="AP486" s="3">
        <v>0</v>
      </c>
      <c r="AQ486" s="3">
        <v>0</v>
      </c>
      <c r="AR486" s="3">
        <v>0</v>
      </c>
      <c r="AS486" s="3">
        <v>0</v>
      </c>
      <c r="AU486" s="3">
        <v>20050414</v>
      </c>
      <c r="AV486" s="3">
        <v>0</v>
      </c>
      <c r="BA486" s="1" t="s">
        <v>1468</v>
      </c>
      <c r="BB486" s="22" t="s">
        <v>1468</v>
      </c>
      <c r="BC486" s="17">
        <f>VLOOKUP(SUBSTITUTE(BB486," ",""),Organizations!$1:$1048576,2,0)</f>
        <v>59</v>
      </c>
      <c r="BD486" s="1" t="s">
        <v>51</v>
      </c>
      <c r="BG486" t="s">
        <v>2003</v>
      </c>
    </row>
    <row r="487" spans="1:59" ht="24">
      <c r="A487" s="1" t="s">
        <v>1496</v>
      </c>
      <c r="B487" s="1" t="s">
        <v>2315</v>
      </c>
      <c r="C487" s="1" t="s">
        <v>2051</v>
      </c>
      <c r="D487" s="1" t="s">
        <v>2034</v>
      </c>
      <c r="E487" s="3">
        <v>199101</v>
      </c>
      <c r="F487" s="3" t="str">
        <f t="shared" si="70"/>
        <v>SP</v>
      </c>
      <c r="G487" s="3" t="str">
        <f t="shared" si="71"/>
        <v>1990-1991</v>
      </c>
      <c r="H487" s="3" t="str">
        <f t="shared" si="72"/>
        <v>kuali.atp.SP1990-1991</v>
      </c>
      <c r="I487" s="3">
        <v>19910104</v>
      </c>
      <c r="J487" s="1" t="str">
        <f t="shared" si="73"/>
        <v/>
      </c>
      <c r="L487" s="3" t="str">
        <f t="shared" si="74"/>
        <v/>
      </c>
      <c r="M487" s="3" t="str">
        <f t="shared" si="75"/>
        <v/>
      </c>
      <c r="N487" s="3" t="str">
        <f t="shared" si="76"/>
        <v/>
      </c>
      <c r="O487" s="3">
        <v>200701</v>
      </c>
      <c r="P487" s="3">
        <v>19790101</v>
      </c>
      <c r="R487" s="3">
        <v>19901102</v>
      </c>
      <c r="S487" s="2">
        <v>3</v>
      </c>
      <c r="T487" s="2">
        <v>3</v>
      </c>
      <c r="U487" s="1" t="s">
        <v>43</v>
      </c>
      <c r="V487" s="27" t="b">
        <f t="shared" si="77"/>
        <v>1</v>
      </c>
      <c r="W487" s="27" t="b">
        <f t="shared" si="78"/>
        <v>1</v>
      </c>
      <c r="X487" s="28" t="str">
        <f t="shared" si="79"/>
        <v>kuali.resultComponent.grade.letter kuali.resultComponent.grade.passFail</v>
      </c>
      <c r="AA487" s="1" t="s">
        <v>1497</v>
      </c>
      <c r="AB487" s="1" t="s">
        <v>1498</v>
      </c>
      <c r="AD487" s="1" t="s">
        <v>115</v>
      </c>
      <c r="AF487" s="1" t="s">
        <v>47</v>
      </c>
      <c r="AI487" s="1" t="s">
        <v>48</v>
      </c>
      <c r="AJ487" s="1" t="s">
        <v>48</v>
      </c>
      <c r="AN487" s="3">
        <v>1</v>
      </c>
      <c r="AO487" s="3">
        <v>0</v>
      </c>
      <c r="AP487" s="3">
        <v>0</v>
      </c>
      <c r="AQ487" s="3">
        <v>0</v>
      </c>
      <c r="AR487" s="3">
        <v>0</v>
      </c>
      <c r="AS487" s="3">
        <v>0</v>
      </c>
      <c r="AU487" s="3">
        <v>20050414</v>
      </c>
      <c r="AV487" s="3">
        <v>0</v>
      </c>
      <c r="BA487" s="1" t="s">
        <v>1468</v>
      </c>
      <c r="BB487" s="22" t="s">
        <v>1468</v>
      </c>
      <c r="BC487" s="17">
        <f>VLOOKUP(SUBSTITUTE(BB487," ",""),Organizations!$1:$1048576,2,0)</f>
        <v>59</v>
      </c>
      <c r="BD487" s="1" t="s">
        <v>51</v>
      </c>
      <c r="BG487" t="s">
        <v>2004</v>
      </c>
    </row>
    <row r="488" spans="1:59" ht="24">
      <c r="A488" s="1" t="s">
        <v>1499</v>
      </c>
      <c r="B488" s="1" t="s">
        <v>2315</v>
      </c>
      <c r="C488" s="1" t="s">
        <v>2110</v>
      </c>
      <c r="D488" s="1" t="s">
        <v>2034</v>
      </c>
      <c r="E488" s="3">
        <v>199401</v>
      </c>
      <c r="F488" s="3" t="str">
        <f t="shared" si="70"/>
        <v>SP</v>
      </c>
      <c r="G488" s="3" t="str">
        <f t="shared" si="71"/>
        <v>1993-1994</v>
      </c>
      <c r="H488" s="3" t="str">
        <f t="shared" si="72"/>
        <v>kuali.atp.SP1993-1994</v>
      </c>
      <c r="I488" s="3">
        <v>19930713</v>
      </c>
      <c r="J488" s="1" t="str">
        <f t="shared" si="73"/>
        <v/>
      </c>
      <c r="L488" s="3" t="str">
        <f t="shared" si="74"/>
        <v/>
      </c>
      <c r="M488" s="3" t="str">
        <f t="shared" si="75"/>
        <v/>
      </c>
      <c r="N488" s="3" t="str">
        <f t="shared" si="76"/>
        <v/>
      </c>
      <c r="O488" s="3">
        <v>200908</v>
      </c>
      <c r="P488" s="3">
        <v>19930604</v>
      </c>
      <c r="S488" s="2">
        <v>3</v>
      </c>
      <c r="T488" s="2">
        <v>3</v>
      </c>
      <c r="U488" s="1" t="s">
        <v>43</v>
      </c>
      <c r="V488" s="27" t="b">
        <f t="shared" si="77"/>
        <v>1</v>
      </c>
      <c r="W488" s="27" t="b">
        <f t="shared" si="78"/>
        <v>1</v>
      </c>
      <c r="X488" s="28" t="str">
        <f t="shared" si="79"/>
        <v>kuali.resultComponent.grade.letter kuali.resultComponent.grade.passFail</v>
      </c>
      <c r="Z488" s="3">
        <v>19930713</v>
      </c>
      <c r="AA488" s="1" t="s">
        <v>1500</v>
      </c>
      <c r="AB488" s="1" t="s">
        <v>1501</v>
      </c>
      <c r="AC488" s="3">
        <v>19930713</v>
      </c>
      <c r="AD488" s="1" t="s">
        <v>115</v>
      </c>
      <c r="AF488" s="1" t="s">
        <v>47</v>
      </c>
      <c r="AI488" s="1" t="s">
        <v>48</v>
      </c>
      <c r="AJ488" s="1" t="s">
        <v>48</v>
      </c>
      <c r="AN488" s="3">
        <v>1</v>
      </c>
      <c r="AP488" s="3">
        <v>0</v>
      </c>
      <c r="AQ488" s="3">
        <v>0</v>
      </c>
      <c r="AR488" s="3">
        <v>0</v>
      </c>
      <c r="AS488" s="3">
        <v>0</v>
      </c>
      <c r="AU488" s="3">
        <v>20050414</v>
      </c>
      <c r="AV488" s="3">
        <v>0</v>
      </c>
      <c r="AX488" s="3">
        <v>19930713</v>
      </c>
      <c r="AZ488" s="3">
        <v>19930713</v>
      </c>
      <c r="BA488" s="1" t="s">
        <v>1468</v>
      </c>
      <c r="BB488" s="22" t="s">
        <v>1468</v>
      </c>
      <c r="BC488" s="17">
        <f>VLOOKUP(SUBSTITUTE(BB488," ",""),Organizations!$1:$1048576,2,0)</f>
        <v>59</v>
      </c>
      <c r="BD488" s="1" t="s">
        <v>51</v>
      </c>
      <c r="BG488" t="s">
        <v>2005</v>
      </c>
    </row>
    <row r="489" spans="1:59" ht="24">
      <c r="A489" s="1" t="s">
        <v>1502</v>
      </c>
      <c r="B489" s="1" t="s">
        <v>2315</v>
      </c>
      <c r="C489" s="1" t="s">
        <v>2317</v>
      </c>
      <c r="D489" s="1" t="s">
        <v>2034</v>
      </c>
      <c r="E489" s="3">
        <v>199408</v>
      </c>
      <c r="F489" s="3" t="str">
        <f t="shared" si="70"/>
        <v>FA</v>
      </c>
      <c r="G489" s="3" t="str">
        <f t="shared" si="71"/>
        <v>1994-1995</v>
      </c>
      <c r="H489" s="3" t="str">
        <f t="shared" si="72"/>
        <v>kuali.atp.FA1994-1995</v>
      </c>
      <c r="I489" s="3">
        <v>19940207</v>
      </c>
      <c r="J489" s="1" t="str">
        <f t="shared" si="73"/>
        <v/>
      </c>
      <c r="L489" s="3" t="str">
        <f t="shared" si="74"/>
        <v/>
      </c>
      <c r="M489" s="3" t="str">
        <f t="shared" si="75"/>
        <v/>
      </c>
      <c r="N489" s="3" t="str">
        <f t="shared" si="76"/>
        <v/>
      </c>
      <c r="O489" s="3">
        <v>200401</v>
      </c>
      <c r="P489" s="3">
        <v>19790101</v>
      </c>
      <c r="R489" s="3">
        <v>19901102</v>
      </c>
      <c r="S489" s="2">
        <v>3</v>
      </c>
      <c r="T489" s="2">
        <v>3</v>
      </c>
      <c r="U489" s="1" t="s">
        <v>43</v>
      </c>
      <c r="V489" s="27" t="b">
        <f t="shared" si="77"/>
        <v>1</v>
      </c>
      <c r="W489" s="27" t="b">
        <f t="shared" si="78"/>
        <v>1</v>
      </c>
      <c r="X489" s="28" t="str">
        <f t="shared" si="79"/>
        <v>kuali.resultComponent.grade.letter kuali.resultComponent.grade.passFail</v>
      </c>
      <c r="Z489" s="3">
        <v>19940207</v>
      </c>
      <c r="AA489" s="1" t="s">
        <v>1503</v>
      </c>
      <c r="AB489" s="1" t="s">
        <v>1504</v>
      </c>
      <c r="AD489" s="1" t="s">
        <v>115</v>
      </c>
      <c r="AF489" s="1" t="s">
        <v>47</v>
      </c>
      <c r="AI489" s="1" t="s">
        <v>48</v>
      </c>
      <c r="AJ489" s="1" t="s">
        <v>48</v>
      </c>
      <c r="AN489" s="3">
        <v>1</v>
      </c>
      <c r="AO489" s="3">
        <v>0</v>
      </c>
      <c r="AP489" s="3">
        <v>0</v>
      </c>
      <c r="AQ489" s="3">
        <v>0</v>
      </c>
      <c r="AR489" s="3">
        <v>0</v>
      </c>
      <c r="AS489" s="3">
        <v>0</v>
      </c>
      <c r="AU489" s="3">
        <v>20050414</v>
      </c>
      <c r="AV489" s="3">
        <v>0</v>
      </c>
      <c r="BA489" s="1" t="s">
        <v>1468</v>
      </c>
      <c r="BB489" s="22" t="s">
        <v>1468</v>
      </c>
      <c r="BC489" s="17">
        <f>VLOOKUP(SUBSTITUTE(BB489," ",""),Organizations!$1:$1048576,2,0)</f>
        <v>59</v>
      </c>
      <c r="BD489" s="1" t="s">
        <v>51</v>
      </c>
      <c r="BG489" t="s">
        <v>2006</v>
      </c>
    </row>
    <row r="490" spans="1:59" ht="24">
      <c r="A490" s="1" t="s">
        <v>1505</v>
      </c>
      <c r="B490" s="1" t="s">
        <v>2315</v>
      </c>
      <c r="C490" s="1" t="s">
        <v>2122</v>
      </c>
      <c r="D490" s="1" t="s">
        <v>2034</v>
      </c>
      <c r="E490" s="3">
        <v>199808</v>
      </c>
      <c r="F490" s="3" t="str">
        <f t="shared" si="70"/>
        <v>FA</v>
      </c>
      <c r="G490" s="3" t="str">
        <f t="shared" si="71"/>
        <v>1998-1999</v>
      </c>
      <c r="H490" s="3" t="str">
        <f t="shared" si="72"/>
        <v>kuali.atp.FA1998-1999</v>
      </c>
      <c r="I490" s="3">
        <v>19980309</v>
      </c>
      <c r="J490" s="1" t="str">
        <f t="shared" si="73"/>
        <v/>
      </c>
      <c r="L490" s="3" t="str">
        <f t="shared" si="74"/>
        <v/>
      </c>
      <c r="M490" s="3" t="str">
        <f t="shared" si="75"/>
        <v/>
      </c>
      <c r="N490" s="3" t="str">
        <f t="shared" si="76"/>
        <v/>
      </c>
      <c r="O490" s="3">
        <v>200908</v>
      </c>
      <c r="P490" s="3">
        <v>19760101</v>
      </c>
      <c r="R490" s="3">
        <v>19980213</v>
      </c>
      <c r="S490" s="2">
        <v>3</v>
      </c>
      <c r="T490" s="2">
        <v>3</v>
      </c>
      <c r="U490" s="1" t="s">
        <v>43</v>
      </c>
      <c r="V490" s="27" t="b">
        <f t="shared" si="77"/>
        <v>1</v>
      </c>
      <c r="W490" s="27" t="b">
        <f t="shared" si="78"/>
        <v>1</v>
      </c>
      <c r="X490" s="28" t="str">
        <f t="shared" si="79"/>
        <v>kuali.resultComponent.grade.letter kuali.resultComponent.grade.passFail</v>
      </c>
      <c r="AA490" s="1" t="s">
        <v>1506</v>
      </c>
      <c r="AB490" s="1" t="s">
        <v>1507</v>
      </c>
      <c r="AC490" s="3">
        <v>19980309</v>
      </c>
      <c r="AD490" s="1" t="s">
        <v>115</v>
      </c>
      <c r="AF490" s="1" t="s">
        <v>47</v>
      </c>
      <c r="AI490" s="1" t="s">
        <v>48</v>
      </c>
      <c r="AJ490" s="1" t="s">
        <v>48</v>
      </c>
      <c r="AN490" s="3">
        <v>1</v>
      </c>
      <c r="AO490" s="3">
        <v>0</v>
      </c>
      <c r="AP490" s="3">
        <v>0</v>
      </c>
      <c r="AQ490" s="3">
        <v>0</v>
      </c>
      <c r="AR490" s="3">
        <v>0</v>
      </c>
      <c r="AS490" s="3">
        <v>0</v>
      </c>
      <c r="AU490" s="3">
        <v>20050414</v>
      </c>
      <c r="AV490" s="3">
        <v>0</v>
      </c>
      <c r="BA490" s="1" t="s">
        <v>1468</v>
      </c>
      <c r="BB490" s="22" t="s">
        <v>1468</v>
      </c>
      <c r="BC490" s="17">
        <f>VLOOKUP(SUBSTITUTE(BB490," ",""),Organizations!$1:$1048576,2,0)</f>
        <v>59</v>
      </c>
      <c r="BD490" s="1" t="s">
        <v>51</v>
      </c>
      <c r="BG490" t="s">
        <v>2007</v>
      </c>
    </row>
    <row r="491" spans="1:59" ht="24">
      <c r="A491" s="1" t="s">
        <v>1508</v>
      </c>
      <c r="B491" s="1" t="s">
        <v>2315</v>
      </c>
      <c r="C491" s="1" t="s">
        <v>2052</v>
      </c>
      <c r="D491" s="1" t="s">
        <v>2034</v>
      </c>
      <c r="E491" s="3">
        <v>199808</v>
      </c>
      <c r="F491" s="3" t="str">
        <f t="shared" si="70"/>
        <v>FA</v>
      </c>
      <c r="G491" s="3" t="str">
        <f t="shared" si="71"/>
        <v>1998-1999</v>
      </c>
      <c r="H491" s="3" t="str">
        <f t="shared" si="72"/>
        <v>kuali.atp.FA1998-1999</v>
      </c>
      <c r="I491" s="3">
        <v>20050817</v>
      </c>
      <c r="J491" s="1" t="str">
        <f t="shared" si="73"/>
        <v/>
      </c>
      <c r="L491" s="3" t="str">
        <f t="shared" si="74"/>
        <v/>
      </c>
      <c r="M491" s="3" t="str">
        <f t="shared" si="75"/>
        <v/>
      </c>
      <c r="N491" s="3" t="str">
        <f t="shared" si="76"/>
        <v/>
      </c>
      <c r="O491" s="3">
        <v>200908</v>
      </c>
      <c r="P491" s="3">
        <v>19730101</v>
      </c>
      <c r="R491" s="3">
        <v>19980213</v>
      </c>
      <c r="S491" s="2">
        <v>3</v>
      </c>
      <c r="T491" s="2">
        <v>3</v>
      </c>
      <c r="U491" s="1" t="s">
        <v>43</v>
      </c>
      <c r="V491" s="27" t="b">
        <f t="shared" si="77"/>
        <v>1</v>
      </c>
      <c r="W491" s="27" t="b">
        <f t="shared" si="78"/>
        <v>1</v>
      </c>
      <c r="X491" s="28" t="str">
        <f t="shared" si="79"/>
        <v>kuali.resultComponent.grade.letter kuali.resultComponent.grade.passFail</v>
      </c>
      <c r="Z491" s="3">
        <v>19940207</v>
      </c>
      <c r="AA491" s="1" t="s">
        <v>1509</v>
      </c>
      <c r="AB491" s="1" t="s">
        <v>1510</v>
      </c>
      <c r="AC491" s="3">
        <v>20050817</v>
      </c>
      <c r="AD491" s="1" t="s">
        <v>115</v>
      </c>
      <c r="AF491" s="1" t="s">
        <v>47</v>
      </c>
      <c r="AI491" s="1" t="s">
        <v>48</v>
      </c>
      <c r="AJ491" s="1" t="s">
        <v>48</v>
      </c>
      <c r="AN491" s="3">
        <v>1</v>
      </c>
      <c r="AO491" s="3">
        <v>0</v>
      </c>
      <c r="AP491" s="3">
        <v>0</v>
      </c>
      <c r="AQ491" s="3">
        <v>0</v>
      </c>
      <c r="AR491" s="3">
        <v>0</v>
      </c>
      <c r="AS491" s="3">
        <v>0</v>
      </c>
      <c r="AU491" s="3">
        <v>20050414</v>
      </c>
      <c r="AV491" s="3">
        <v>0</v>
      </c>
      <c r="BA491" s="1" t="s">
        <v>1468</v>
      </c>
      <c r="BB491" s="22" t="s">
        <v>1468</v>
      </c>
      <c r="BC491" s="17">
        <f>VLOOKUP(SUBSTITUTE(BB491," ",""),Organizations!$1:$1048576,2,0)</f>
        <v>59</v>
      </c>
      <c r="BD491" s="1" t="s">
        <v>51</v>
      </c>
      <c r="BG491" t="s">
        <v>2008</v>
      </c>
    </row>
    <row r="492" spans="1:59" ht="24">
      <c r="A492" s="1" t="s">
        <v>1511</v>
      </c>
      <c r="B492" s="1" t="s">
        <v>2315</v>
      </c>
      <c r="C492" s="1" t="s">
        <v>2127</v>
      </c>
      <c r="D492" s="1" t="s">
        <v>2034</v>
      </c>
      <c r="E492" s="3">
        <v>199808</v>
      </c>
      <c r="F492" s="3" t="str">
        <f t="shared" si="70"/>
        <v>FA</v>
      </c>
      <c r="G492" s="3" t="str">
        <f t="shared" si="71"/>
        <v>1998-1999</v>
      </c>
      <c r="H492" s="3" t="str">
        <f t="shared" si="72"/>
        <v>kuali.atp.FA1998-1999</v>
      </c>
      <c r="I492" s="3">
        <v>19980309</v>
      </c>
      <c r="J492" s="1" t="str">
        <f t="shared" si="73"/>
        <v/>
      </c>
      <c r="L492" s="3" t="str">
        <f t="shared" si="74"/>
        <v/>
      </c>
      <c r="M492" s="3" t="str">
        <f t="shared" si="75"/>
        <v/>
      </c>
      <c r="N492" s="3" t="str">
        <f t="shared" si="76"/>
        <v/>
      </c>
      <c r="O492" s="3">
        <v>200901</v>
      </c>
      <c r="P492" s="3">
        <v>19980213</v>
      </c>
      <c r="S492" s="2">
        <v>3</v>
      </c>
      <c r="T492" s="2">
        <v>3</v>
      </c>
      <c r="U492" s="1" t="s">
        <v>43</v>
      </c>
      <c r="V492" s="27" t="b">
        <f t="shared" si="77"/>
        <v>1</v>
      </c>
      <c r="W492" s="27" t="b">
        <f t="shared" si="78"/>
        <v>1</v>
      </c>
      <c r="X492" s="28" t="str">
        <f t="shared" si="79"/>
        <v>kuali.resultComponent.grade.letter kuali.resultComponent.grade.passFail</v>
      </c>
      <c r="Z492" s="3">
        <v>19980309</v>
      </c>
      <c r="AA492" s="1" t="s">
        <v>1512</v>
      </c>
      <c r="AB492" s="1" t="s">
        <v>1513</v>
      </c>
      <c r="AC492" s="3">
        <v>19980309</v>
      </c>
      <c r="AD492" s="1" t="s">
        <v>115</v>
      </c>
      <c r="AF492" s="1" t="s">
        <v>47</v>
      </c>
      <c r="AI492" s="1" t="s">
        <v>48</v>
      </c>
      <c r="AJ492" s="1" t="s">
        <v>48</v>
      </c>
      <c r="AN492" s="3">
        <v>1</v>
      </c>
      <c r="AP492" s="3">
        <v>0</v>
      </c>
      <c r="AQ492" s="3">
        <v>0</v>
      </c>
      <c r="AR492" s="3">
        <v>0</v>
      </c>
      <c r="AS492" s="3">
        <v>0</v>
      </c>
      <c r="AU492" s="3">
        <v>20070412</v>
      </c>
      <c r="AV492" s="3">
        <v>0</v>
      </c>
      <c r="AX492" s="3">
        <v>19980309</v>
      </c>
      <c r="AZ492" s="3">
        <v>19980309</v>
      </c>
      <c r="BA492" s="1" t="s">
        <v>1468</v>
      </c>
      <c r="BB492" s="22" t="s">
        <v>1468</v>
      </c>
      <c r="BC492" s="17">
        <f>VLOOKUP(SUBSTITUTE(BB492," ",""),Organizations!$1:$1048576,2,0)</f>
        <v>59</v>
      </c>
      <c r="BD492" s="1" t="s">
        <v>51</v>
      </c>
      <c r="BG492" t="s">
        <v>2009</v>
      </c>
    </row>
    <row r="493" spans="1:59" ht="24">
      <c r="A493" s="1" t="s">
        <v>1514</v>
      </c>
      <c r="B493" s="1" t="s">
        <v>2315</v>
      </c>
      <c r="C493" s="1" t="s">
        <v>2053</v>
      </c>
      <c r="D493" s="1" t="s">
        <v>2034</v>
      </c>
      <c r="E493" s="3">
        <v>199101</v>
      </c>
      <c r="F493" s="3" t="str">
        <f t="shared" si="70"/>
        <v>SP</v>
      </c>
      <c r="G493" s="3" t="str">
        <f t="shared" si="71"/>
        <v>1990-1991</v>
      </c>
      <c r="H493" s="3" t="str">
        <f t="shared" si="72"/>
        <v>kuali.atp.SP1990-1991</v>
      </c>
      <c r="I493" s="3">
        <v>19910104</v>
      </c>
      <c r="J493" s="1" t="str">
        <f t="shared" si="73"/>
        <v/>
      </c>
      <c r="L493" s="3" t="str">
        <f t="shared" si="74"/>
        <v/>
      </c>
      <c r="M493" s="3" t="str">
        <f t="shared" si="75"/>
        <v/>
      </c>
      <c r="N493" s="3" t="str">
        <f t="shared" si="76"/>
        <v/>
      </c>
      <c r="O493" s="3">
        <v>200908</v>
      </c>
      <c r="P493" s="3">
        <v>19800101</v>
      </c>
      <c r="R493" s="3">
        <v>19901102</v>
      </c>
      <c r="S493" s="2">
        <v>3</v>
      </c>
      <c r="T493" s="2">
        <v>3</v>
      </c>
      <c r="U493" s="1" t="s">
        <v>43</v>
      </c>
      <c r="V493" s="27" t="b">
        <f t="shared" si="77"/>
        <v>1</v>
      </c>
      <c r="W493" s="27" t="b">
        <f t="shared" si="78"/>
        <v>1</v>
      </c>
      <c r="X493" s="28" t="str">
        <f t="shared" si="79"/>
        <v>kuali.resultComponent.grade.letter kuali.resultComponent.grade.passFail</v>
      </c>
      <c r="AA493" s="1" t="s">
        <v>1515</v>
      </c>
      <c r="AB493" s="1" t="s">
        <v>1516</v>
      </c>
      <c r="AD493" s="1" t="s">
        <v>115</v>
      </c>
      <c r="AF493" s="1" t="s">
        <v>47</v>
      </c>
      <c r="AI493" s="1" t="s">
        <v>48</v>
      </c>
      <c r="AJ493" s="1" t="s">
        <v>48</v>
      </c>
      <c r="AN493" s="3">
        <v>1</v>
      </c>
      <c r="AO493" s="3">
        <v>0</v>
      </c>
      <c r="AP493" s="3">
        <v>0</v>
      </c>
      <c r="AQ493" s="3">
        <v>0</v>
      </c>
      <c r="AR493" s="3">
        <v>0</v>
      </c>
      <c r="AS493" s="3">
        <v>0</v>
      </c>
      <c r="AU493" s="3">
        <v>20070412</v>
      </c>
      <c r="AV493" s="3">
        <v>0</v>
      </c>
      <c r="BA493" s="1" t="s">
        <v>1468</v>
      </c>
      <c r="BB493" s="22" t="s">
        <v>1468</v>
      </c>
      <c r="BC493" s="17">
        <f>VLOOKUP(SUBSTITUTE(BB493," ",""),Organizations!$1:$1048576,2,0)</f>
        <v>59</v>
      </c>
      <c r="BD493" s="1" t="s">
        <v>51</v>
      </c>
      <c r="BG493" t="s">
        <v>2010</v>
      </c>
    </row>
    <row r="494" spans="1:59" ht="24">
      <c r="A494" s="1" t="s">
        <v>1517</v>
      </c>
      <c r="B494" s="1" t="s">
        <v>2315</v>
      </c>
      <c r="C494" s="1" t="s">
        <v>2129</v>
      </c>
      <c r="D494" s="1" t="s">
        <v>2034</v>
      </c>
      <c r="E494" s="3">
        <v>199101</v>
      </c>
      <c r="F494" s="3" t="str">
        <f t="shared" si="70"/>
        <v>SP</v>
      </c>
      <c r="G494" s="3" t="str">
        <f t="shared" si="71"/>
        <v>1990-1991</v>
      </c>
      <c r="H494" s="3" t="str">
        <f t="shared" si="72"/>
        <v>kuali.atp.SP1990-1991</v>
      </c>
      <c r="I494" s="3">
        <v>20050817</v>
      </c>
      <c r="J494" s="1" t="str">
        <f t="shared" si="73"/>
        <v/>
      </c>
      <c r="L494" s="3" t="str">
        <f t="shared" si="74"/>
        <v/>
      </c>
      <c r="M494" s="3" t="str">
        <f t="shared" si="75"/>
        <v/>
      </c>
      <c r="N494" s="3" t="str">
        <f t="shared" si="76"/>
        <v/>
      </c>
      <c r="O494" s="3">
        <v>200708</v>
      </c>
      <c r="P494" s="3">
        <v>19760101</v>
      </c>
      <c r="R494" s="3">
        <v>19901102</v>
      </c>
      <c r="S494" s="2">
        <v>3</v>
      </c>
      <c r="T494" s="2">
        <v>3</v>
      </c>
      <c r="U494" s="1" t="s">
        <v>43</v>
      </c>
      <c r="V494" s="27" t="b">
        <f t="shared" si="77"/>
        <v>1</v>
      </c>
      <c r="W494" s="27" t="b">
        <f t="shared" si="78"/>
        <v>1</v>
      </c>
      <c r="X494" s="28" t="str">
        <f t="shared" si="79"/>
        <v>kuali.resultComponent.grade.letter kuali.resultComponent.grade.passFail</v>
      </c>
      <c r="AA494" s="1" t="s">
        <v>1518</v>
      </c>
      <c r="AB494" s="1" t="s">
        <v>1519</v>
      </c>
      <c r="AC494" s="3">
        <v>20050817</v>
      </c>
      <c r="AD494" s="1" t="s">
        <v>115</v>
      </c>
      <c r="AF494" s="1" t="s">
        <v>47</v>
      </c>
      <c r="AI494" s="1" t="s">
        <v>48</v>
      </c>
      <c r="AJ494" s="1" t="s">
        <v>48</v>
      </c>
      <c r="AN494" s="3">
        <v>1</v>
      </c>
      <c r="AO494" s="3">
        <v>0</v>
      </c>
      <c r="AP494" s="3">
        <v>0</v>
      </c>
      <c r="AQ494" s="3">
        <v>0</v>
      </c>
      <c r="AR494" s="3">
        <v>0</v>
      </c>
      <c r="AS494" s="3">
        <v>0</v>
      </c>
      <c r="AU494" s="3">
        <v>20050414</v>
      </c>
      <c r="AV494" s="3">
        <v>0</v>
      </c>
      <c r="BA494" s="1" t="s">
        <v>1468</v>
      </c>
      <c r="BB494" s="22" t="s">
        <v>1468</v>
      </c>
      <c r="BC494" s="17">
        <f>VLOOKUP(SUBSTITUTE(BB494," ",""),Organizations!$1:$1048576,2,0)</f>
        <v>59</v>
      </c>
      <c r="BD494" s="1" t="s">
        <v>51</v>
      </c>
      <c r="BG494" t="s">
        <v>2011</v>
      </c>
    </row>
    <row r="495" spans="1:59" ht="24">
      <c r="A495" s="1" t="s">
        <v>1520</v>
      </c>
      <c r="B495" s="1" t="s">
        <v>2315</v>
      </c>
      <c r="C495" s="1" t="s">
        <v>2064</v>
      </c>
      <c r="D495" s="1" t="s">
        <v>2034</v>
      </c>
      <c r="E495" s="3">
        <v>199808</v>
      </c>
      <c r="F495" s="3" t="str">
        <f t="shared" si="70"/>
        <v>FA</v>
      </c>
      <c r="G495" s="3" t="str">
        <f t="shared" si="71"/>
        <v>1998-1999</v>
      </c>
      <c r="H495" s="3" t="str">
        <f t="shared" si="72"/>
        <v>kuali.atp.FA1998-1999</v>
      </c>
      <c r="I495" s="3">
        <v>19980309</v>
      </c>
      <c r="J495" s="1" t="str">
        <f t="shared" si="73"/>
        <v/>
      </c>
      <c r="L495" s="3" t="str">
        <f t="shared" si="74"/>
        <v/>
      </c>
      <c r="M495" s="3" t="str">
        <f t="shared" si="75"/>
        <v/>
      </c>
      <c r="N495" s="3" t="str">
        <f t="shared" si="76"/>
        <v/>
      </c>
      <c r="O495" s="3">
        <v>200808</v>
      </c>
      <c r="P495" s="3">
        <v>19980213</v>
      </c>
      <c r="S495" s="2">
        <v>3</v>
      </c>
      <c r="T495" s="2">
        <v>3</v>
      </c>
      <c r="U495" s="1" t="s">
        <v>43</v>
      </c>
      <c r="V495" s="27" t="b">
        <f t="shared" si="77"/>
        <v>1</v>
      </c>
      <c r="W495" s="27" t="b">
        <f t="shared" si="78"/>
        <v>1</v>
      </c>
      <c r="X495" s="28" t="str">
        <f t="shared" si="79"/>
        <v>kuali.resultComponent.grade.letter kuali.resultComponent.grade.passFail</v>
      </c>
      <c r="Z495" s="3">
        <v>19980309</v>
      </c>
      <c r="AA495" s="1" t="s">
        <v>1521</v>
      </c>
      <c r="AB495" s="1" t="s">
        <v>1522</v>
      </c>
      <c r="AC495" s="3">
        <v>19980309</v>
      </c>
      <c r="AD495" s="1" t="s">
        <v>115</v>
      </c>
      <c r="AF495" s="1" t="s">
        <v>47</v>
      </c>
      <c r="AI495" s="1" t="s">
        <v>48</v>
      </c>
      <c r="AJ495" s="1" t="s">
        <v>48</v>
      </c>
      <c r="AN495" s="3">
        <v>1</v>
      </c>
      <c r="AP495" s="3">
        <v>0</v>
      </c>
      <c r="AQ495" s="3">
        <v>0</v>
      </c>
      <c r="AR495" s="3">
        <v>0</v>
      </c>
      <c r="AS495" s="3">
        <v>0</v>
      </c>
      <c r="AU495" s="3">
        <v>20050414</v>
      </c>
      <c r="AV495" s="3">
        <v>0</v>
      </c>
      <c r="AX495" s="3">
        <v>19980309</v>
      </c>
      <c r="AZ495" s="3">
        <v>19980309</v>
      </c>
      <c r="BA495" s="1" t="s">
        <v>1468</v>
      </c>
      <c r="BB495" s="22" t="s">
        <v>1468</v>
      </c>
      <c r="BC495" s="17">
        <f>VLOOKUP(SUBSTITUTE(BB495," ",""),Organizations!$1:$1048576,2,0)</f>
        <v>59</v>
      </c>
      <c r="BD495" s="1" t="s">
        <v>51</v>
      </c>
      <c r="BG495" t="s">
        <v>2012</v>
      </c>
    </row>
    <row r="496" spans="1:59" ht="24">
      <c r="A496" s="1" t="s">
        <v>1523</v>
      </c>
      <c r="B496" s="1" t="s">
        <v>2315</v>
      </c>
      <c r="C496" s="1" t="s">
        <v>2065</v>
      </c>
      <c r="D496" s="1" t="s">
        <v>2034</v>
      </c>
      <c r="E496" s="3">
        <v>199408</v>
      </c>
      <c r="F496" s="3" t="str">
        <f t="shared" si="70"/>
        <v>FA</v>
      </c>
      <c r="G496" s="3" t="str">
        <f t="shared" si="71"/>
        <v>1994-1995</v>
      </c>
      <c r="H496" s="3" t="str">
        <f t="shared" si="72"/>
        <v>kuali.atp.FA1994-1995</v>
      </c>
      <c r="I496" s="3">
        <v>19940207</v>
      </c>
      <c r="J496" s="1" t="str">
        <f t="shared" si="73"/>
        <v/>
      </c>
      <c r="L496" s="3" t="str">
        <f t="shared" si="74"/>
        <v/>
      </c>
      <c r="M496" s="3" t="str">
        <f t="shared" si="75"/>
        <v/>
      </c>
      <c r="N496" s="3" t="str">
        <f t="shared" si="76"/>
        <v/>
      </c>
      <c r="O496" s="3">
        <v>200901</v>
      </c>
      <c r="P496" s="3">
        <v>19760101</v>
      </c>
      <c r="R496" s="3">
        <v>19901102</v>
      </c>
      <c r="S496" s="2">
        <v>3</v>
      </c>
      <c r="T496" s="2">
        <v>3</v>
      </c>
      <c r="U496" s="1" t="s">
        <v>43</v>
      </c>
      <c r="V496" s="27" t="b">
        <f t="shared" si="77"/>
        <v>1</v>
      </c>
      <c r="W496" s="27" t="b">
        <f t="shared" si="78"/>
        <v>1</v>
      </c>
      <c r="X496" s="28" t="str">
        <f t="shared" si="79"/>
        <v>kuali.resultComponent.grade.letter kuali.resultComponent.grade.passFail</v>
      </c>
      <c r="Z496" s="3">
        <v>19940207</v>
      </c>
      <c r="AA496" s="1" t="s">
        <v>1524</v>
      </c>
      <c r="AB496" s="1" t="s">
        <v>1525</v>
      </c>
      <c r="AD496" s="1" t="s">
        <v>115</v>
      </c>
      <c r="AF496" s="1" t="s">
        <v>47</v>
      </c>
      <c r="AI496" s="1" t="s">
        <v>48</v>
      </c>
      <c r="AJ496" s="1" t="s">
        <v>48</v>
      </c>
      <c r="AN496" s="3">
        <v>1</v>
      </c>
      <c r="AO496" s="3">
        <v>0</v>
      </c>
      <c r="AP496" s="3">
        <v>0</v>
      </c>
      <c r="AQ496" s="3">
        <v>0</v>
      </c>
      <c r="AR496" s="3">
        <v>0</v>
      </c>
      <c r="AS496" s="3">
        <v>0</v>
      </c>
      <c r="AU496" s="3">
        <v>20050414</v>
      </c>
      <c r="AV496" s="3">
        <v>0</v>
      </c>
      <c r="AX496" s="3">
        <v>19940207</v>
      </c>
      <c r="BA496" s="1" t="s">
        <v>1468</v>
      </c>
      <c r="BB496" s="22" t="s">
        <v>1468</v>
      </c>
      <c r="BC496" s="17">
        <f>VLOOKUP(SUBSTITUTE(BB496," ",""),Organizations!$1:$1048576,2,0)</f>
        <v>59</v>
      </c>
      <c r="BD496" s="1" t="s">
        <v>51</v>
      </c>
      <c r="BG496" t="s">
        <v>2013</v>
      </c>
    </row>
    <row r="497" spans="1:59" ht="24">
      <c r="A497" s="1" t="s">
        <v>1526</v>
      </c>
      <c r="B497" s="1" t="s">
        <v>2315</v>
      </c>
      <c r="C497" s="1" t="s">
        <v>2066</v>
      </c>
      <c r="D497" s="1" t="s">
        <v>2034</v>
      </c>
      <c r="E497" s="3">
        <v>199408</v>
      </c>
      <c r="F497" s="3" t="str">
        <f t="shared" si="70"/>
        <v>FA</v>
      </c>
      <c r="G497" s="3" t="str">
        <f t="shared" si="71"/>
        <v>1994-1995</v>
      </c>
      <c r="H497" s="3" t="str">
        <f t="shared" si="72"/>
        <v>kuali.atp.FA1994-1995</v>
      </c>
      <c r="I497" s="3">
        <v>19940207</v>
      </c>
      <c r="J497" s="1" t="str">
        <f t="shared" si="73"/>
        <v/>
      </c>
      <c r="L497" s="3" t="str">
        <f t="shared" si="74"/>
        <v/>
      </c>
      <c r="M497" s="3" t="str">
        <f t="shared" si="75"/>
        <v/>
      </c>
      <c r="N497" s="3" t="str">
        <f t="shared" si="76"/>
        <v/>
      </c>
      <c r="O497" s="3">
        <v>200908</v>
      </c>
      <c r="P497" s="3">
        <v>19760101</v>
      </c>
      <c r="R497" s="3">
        <v>19901102</v>
      </c>
      <c r="S497" s="2">
        <v>3</v>
      </c>
      <c r="T497" s="2">
        <v>3</v>
      </c>
      <c r="U497" s="1" t="s">
        <v>43</v>
      </c>
      <c r="V497" s="27" t="b">
        <f t="shared" si="77"/>
        <v>1</v>
      </c>
      <c r="W497" s="27" t="b">
        <f t="shared" si="78"/>
        <v>1</v>
      </c>
      <c r="X497" s="28" t="str">
        <f t="shared" si="79"/>
        <v>kuali.resultComponent.grade.letter kuali.resultComponent.grade.passFail</v>
      </c>
      <c r="AA497" s="1" t="s">
        <v>1527</v>
      </c>
      <c r="AB497" s="1" t="s">
        <v>1528</v>
      </c>
      <c r="AD497" s="1" t="s">
        <v>115</v>
      </c>
      <c r="AF497" s="1" t="s">
        <v>47</v>
      </c>
      <c r="AI497" s="1" t="s">
        <v>48</v>
      </c>
      <c r="AJ497" s="1" t="s">
        <v>48</v>
      </c>
      <c r="AN497" s="3">
        <v>1</v>
      </c>
      <c r="AO497" s="3">
        <v>0</v>
      </c>
      <c r="AP497" s="3">
        <v>0</v>
      </c>
      <c r="AQ497" s="3">
        <v>0</v>
      </c>
      <c r="AR497" s="3">
        <v>0</v>
      </c>
      <c r="AS497" s="3">
        <v>0</v>
      </c>
      <c r="AU497" s="3">
        <v>20050414</v>
      </c>
      <c r="AV497" s="3">
        <v>0</v>
      </c>
      <c r="AX497" s="3">
        <v>19940207</v>
      </c>
      <c r="BA497" s="1" t="s">
        <v>1468</v>
      </c>
      <c r="BB497" s="22" t="s">
        <v>1468</v>
      </c>
      <c r="BC497" s="17">
        <f>VLOOKUP(SUBSTITUTE(BB497," ",""),Organizations!$1:$1048576,2,0)</f>
        <v>59</v>
      </c>
      <c r="BD497" s="1" t="s">
        <v>51</v>
      </c>
      <c r="BG497" t="s">
        <v>2014</v>
      </c>
    </row>
    <row r="498" spans="1:59" ht="24">
      <c r="A498" s="1" t="s">
        <v>1529</v>
      </c>
      <c r="B498" s="1" t="s">
        <v>2318</v>
      </c>
      <c r="C498" s="1" t="s">
        <v>2033</v>
      </c>
      <c r="D498" s="1" t="s">
        <v>2034</v>
      </c>
      <c r="E498" s="3">
        <v>200708</v>
      </c>
      <c r="F498" s="3" t="str">
        <f t="shared" si="70"/>
        <v>FA</v>
      </c>
      <c r="G498" s="3" t="str">
        <f t="shared" si="71"/>
        <v>2007-2008</v>
      </c>
      <c r="H498" s="3" t="str">
        <f t="shared" si="72"/>
        <v>kuali.atp.FA2007-2008</v>
      </c>
      <c r="I498" s="3">
        <v>20070222</v>
      </c>
      <c r="J498" s="1" t="str">
        <f t="shared" si="73"/>
        <v/>
      </c>
      <c r="L498" s="3" t="str">
        <f t="shared" si="74"/>
        <v/>
      </c>
      <c r="M498" s="3" t="str">
        <f t="shared" si="75"/>
        <v/>
      </c>
      <c r="N498" s="3" t="str">
        <f t="shared" si="76"/>
        <v/>
      </c>
      <c r="O498" s="3">
        <v>200908</v>
      </c>
      <c r="P498" s="3">
        <v>19790101</v>
      </c>
      <c r="R498" s="3">
        <v>20070222</v>
      </c>
      <c r="S498" s="2">
        <v>3</v>
      </c>
      <c r="T498" s="2">
        <v>3</v>
      </c>
      <c r="U498" s="1" t="s">
        <v>43</v>
      </c>
      <c r="V498" s="27" t="b">
        <f t="shared" si="77"/>
        <v>1</v>
      </c>
      <c r="W498" s="27" t="b">
        <f t="shared" si="78"/>
        <v>1</v>
      </c>
      <c r="X498" s="28" t="str">
        <f t="shared" si="79"/>
        <v>kuali.resultComponent.grade.letter kuali.resultComponent.grade.passFail</v>
      </c>
      <c r="Z498" s="3">
        <v>20070222</v>
      </c>
      <c r="AA498" s="1" t="s">
        <v>1530</v>
      </c>
      <c r="AB498" s="1" t="s">
        <v>1531</v>
      </c>
      <c r="AC498" s="3">
        <v>20050817</v>
      </c>
      <c r="AD498" s="1" t="s">
        <v>46</v>
      </c>
      <c r="AF498" s="1" t="s">
        <v>47</v>
      </c>
      <c r="AI498" s="1" t="s">
        <v>48</v>
      </c>
      <c r="AJ498" s="1" t="s">
        <v>48</v>
      </c>
      <c r="AN498" s="3">
        <v>1</v>
      </c>
      <c r="AO498" s="3">
        <v>0</v>
      </c>
      <c r="AP498" s="3">
        <v>0</v>
      </c>
      <c r="AQ498" s="3">
        <v>0</v>
      </c>
      <c r="AR498" s="3">
        <v>0</v>
      </c>
      <c r="AS498" s="3">
        <v>0</v>
      </c>
      <c r="AU498" s="3">
        <v>20070410</v>
      </c>
      <c r="AV498" s="3">
        <v>0</v>
      </c>
      <c r="AW498" s="1" t="s">
        <v>758</v>
      </c>
      <c r="BA498" s="1" t="s">
        <v>1280</v>
      </c>
      <c r="BB498" s="14" t="s">
        <v>1280</v>
      </c>
      <c r="BC498" s="17" t="str">
        <f>VLOOKUP(SUBSTITUTE(BB498," ",""),Organizations!$1:$1048576,2,0)</f>
        <v>TBD</v>
      </c>
      <c r="BD498" s="1" t="s">
        <v>51</v>
      </c>
      <c r="BG498" t="s">
        <v>2015</v>
      </c>
    </row>
    <row r="499" spans="1:59" ht="24">
      <c r="A499" s="1" t="s">
        <v>1532</v>
      </c>
      <c r="B499" s="1" t="s">
        <v>2318</v>
      </c>
      <c r="C499" s="1" t="s">
        <v>2162</v>
      </c>
      <c r="D499" s="1" t="s">
        <v>2034</v>
      </c>
      <c r="E499" s="3">
        <v>199401</v>
      </c>
      <c r="F499" s="3" t="str">
        <f t="shared" si="70"/>
        <v>SP</v>
      </c>
      <c r="G499" s="3" t="str">
        <f t="shared" si="71"/>
        <v>1993-1994</v>
      </c>
      <c r="H499" s="3" t="str">
        <f t="shared" si="72"/>
        <v>kuali.atp.SP1993-1994</v>
      </c>
      <c r="I499" s="3">
        <v>20030227</v>
      </c>
      <c r="J499" s="1" t="str">
        <f t="shared" si="73"/>
        <v/>
      </c>
      <c r="L499" s="3" t="str">
        <f t="shared" si="74"/>
        <v/>
      </c>
      <c r="M499" s="3" t="str">
        <f t="shared" si="75"/>
        <v/>
      </c>
      <c r="N499" s="3" t="str">
        <f t="shared" si="76"/>
        <v/>
      </c>
      <c r="O499" s="3">
        <v>200908</v>
      </c>
      <c r="P499" s="3">
        <v>19800101</v>
      </c>
      <c r="R499" s="3">
        <v>19930205</v>
      </c>
      <c r="S499" s="2">
        <v>3</v>
      </c>
      <c r="T499" s="2">
        <v>3</v>
      </c>
      <c r="U499" s="1" t="s">
        <v>43</v>
      </c>
      <c r="V499" s="27" t="b">
        <f t="shared" si="77"/>
        <v>1</v>
      </c>
      <c r="W499" s="27" t="b">
        <f t="shared" si="78"/>
        <v>1</v>
      </c>
      <c r="X499" s="28" t="str">
        <f t="shared" si="79"/>
        <v>kuali.resultComponent.grade.letter kuali.resultComponent.grade.passFail</v>
      </c>
      <c r="AA499" s="1" t="s">
        <v>1533</v>
      </c>
      <c r="AB499" s="1" t="s">
        <v>1534</v>
      </c>
      <c r="AC499" s="3">
        <v>20030227</v>
      </c>
      <c r="AD499" s="1" t="s">
        <v>115</v>
      </c>
      <c r="AF499" s="1" t="s">
        <v>47</v>
      </c>
      <c r="AI499" s="1" t="s">
        <v>48</v>
      </c>
      <c r="AJ499" s="1" t="s">
        <v>48</v>
      </c>
      <c r="AN499" s="3">
        <v>1</v>
      </c>
      <c r="AO499" s="3">
        <v>0</v>
      </c>
      <c r="AP499" s="3">
        <v>0</v>
      </c>
      <c r="AQ499" s="3">
        <v>0</v>
      </c>
      <c r="AR499" s="3">
        <v>0</v>
      </c>
      <c r="AS499" s="3">
        <v>0</v>
      </c>
      <c r="AU499" s="3">
        <v>20090107</v>
      </c>
      <c r="AV499" s="3">
        <v>0</v>
      </c>
      <c r="BA499" s="1" t="s">
        <v>1280</v>
      </c>
      <c r="BB499" s="14" t="s">
        <v>1280</v>
      </c>
      <c r="BC499" s="17" t="str">
        <f>VLOOKUP(SUBSTITUTE(BB499," ",""),Organizations!$1:$1048576,2,0)</f>
        <v>TBD</v>
      </c>
      <c r="BD499" s="1" t="s">
        <v>51</v>
      </c>
      <c r="BG499" t="s">
        <v>2016</v>
      </c>
    </row>
    <row r="500" spans="1:59" ht="24">
      <c r="A500" s="1" t="s">
        <v>1535</v>
      </c>
      <c r="B500" s="1" t="s">
        <v>2318</v>
      </c>
      <c r="C500" s="1" t="s">
        <v>2065</v>
      </c>
      <c r="D500" s="1" t="s">
        <v>2034</v>
      </c>
      <c r="E500" s="3">
        <v>198001</v>
      </c>
      <c r="F500" s="3" t="str">
        <f t="shared" si="70"/>
        <v>SP</v>
      </c>
      <c r="G500" s="3" t="str">
        <f t="shared" si="71"/>
        <v>1990-1991</v>
      </c>
      <c r="H500" s="3" t="str">
        <f t="shared" si="72"/>
        <v>kuali.atp.SP1990-1991</v>
      </c>
      <c r="I500" s="3">
        <v>20030227</v>
      </c>
      <c r="J500" s="1" t="str">
        <f t="shared" si="73"/>
        <v/>
      </c>
      <c r="L500" s="3" t="str">
        <f t="shared" si="74"/>
        <v/>
      </c>
      <c r="M500" s="3" t="str">
        <f t="shared" si="75"/>
        <v/>
      </c>
      <c r="N500" s="3" t="str">
        <f t="shared" si="76"/>
        <v/>
      </c>
      <c r="O500" s="3">
        <v>200908</v>
      </c>
      <c r="P500" s="3">
        <v>19730101</v>
      </c>
      <c r="R500" s="3">
        <v>20010101</v>
      </c>
      <c r="S500" s="2">
        <v>3</v>
      </c>
      <c r="T500" s="2">
        <v>3</v>
      </c>
      <c r="U500" s="1" t="s">
        <v>43</v>
      </c>
      <c r="V500" s="27" t="b">
        <f t="shared" si="77"/>
        <v>1</v>
      </c>
      <c r="W500" s="27" t="b">
        <f t="shared" si="78"/>
        <v>1</v>
      </c>
      <c r="X500" s="28" t="str">
        <f t="shared" si="79"/>
        <v>kuali.resultComponent.grade.letter kuali.resultComponent.grade.passFail</v>
      </c>
      <c r="AA500" s="1" t="s">
        <v>1536</v>
      </c>
      <c r="AB500" s="1" t="s">
        <v>1537</v>
      </c>
      <c r="AC500" s="3">
        <v>20030227</v>
      </c>
      <c r="AD500" s="1" t="s">
        <v>115</v>
      </c>
      <c r="AF500" s="1" t="s">
        <v>47</v>
      </c>
      <c r="AI500" s="1" t="s">
        <v>48</v>
      </c>
      <c r="AJ500" s="1" t="s">
        <v>48</v>
      </c>
      <c r="AN500" s="3">
        <v>1</v>
      </c>
      <c r="AO500" s="3">
        <v>0</v>
      </c>
      <c r="AP500" s="3">
        <v>0</v>
      </c>
      <c r="AQ500" s="3">
        <v>0</v>
      </c>
      <c r="AR500" s="3">
        <v>0</v>
      </c>
      <c r="AS500" s="3">
        <v>0</v>
      </c>
      <c r="AU500" s="3">
        <v>20050415</v>
      </c>
      <c r="AV500" s="3">
        <v>0</v>
      </c>
      <c r="BA500" s="1" t="s">
        <v>1280</v>
      </c>
      <c r="BB500" s="14" t="s">
        <v>1280</v>
      </c>
      <c r="BC500" s="17" t="str">
        <f>VLOOKUP(SUBSTITUTE(BB500," ",""),Organizations!$1:$1048576,2,0)</f>
        <v>TBD</v>
      </c>
      <c r="BD500" s="1" t="s">
        <v>51</v>
      </c>
      <c r="BG500" t="s">
        <v>2017</v>
      </c>
    </row>
    <row r="501" spans="1:59" ht="24">
      <c r="A501" s="1" t="s">
        <v>1538</v>
      </c>
      <c r="B501" s="1" t="s">
        <v>2319</v>
      </c>
      <c r="C501" s="1" t="s">
        <v>2269</v>
      </c>
      <c r="D501" s="1" t="s">
        <v>2034</v>
      </c>
      <c r="E501" s="3">
        <v>200708</v>
      </c>
      <c r="F501" s="3" t="str">
        <f t="shared" si="70"/>
        <v>FA</v>
      </c>
      <c r="G501" s="3" t="str">
        <f t="shared" si="71"/>
        <v>2007-2008</v>
      </c>
      <c r="H501" s="3" t="str">
        <f t="shared" si="72"/>
        <v>kuali.atp.FA2007-2008</v>
      </c>
      <c r="I501" s="3">
        <v>20070222</v>
      </c>
      <c r="J501" s="1" t="str">
        <f t="shared" si="73"/>
        <v/>
      </c>
      <c r="L501" s="3" t="str">
        <f t="shared" si="74"/>
        <v/>
      </c>
      <c r="M501" s="3" t="str">
        <f t="shared" si="75"/>
        <v/>
      </c>
      <c r="N501" s="3" t="str">
        <f t="shared" si="76"/>
        <v/>
      </c>
      <c r="O501" s="3">
        <v>200908</v>
      </c>
      <c r="P501" s="3">
        <v>19770101</v>
      </c>
      <c r="R501" s="3">
        <v>20070222</v>
      </c>
      <c r="S501" s="2">
        <v>3</v>
      </c>
      <c r="T501" s="2">
        <v>3</v>
      </c>
      <c r="U501" s="1" t="s">
        <v>43</v>
      </c>
      <c r="V501" s="27" t="b">
        <f t="shared" si="77"/>
        <v>1</v>
      </c>
      <c r="W501" s="27" t="b">
        <f t="shared" si="78"/>
        <v>1</v>
      </c>
      <c r="X501" s="28" t="str">
        <f t="shared" si="79"/>
        <v>kuali.resultComponent.grade.letter kuali.resultComponent.grade.passFail</v>
      </c>
      <c r="Z501" s="3">
        <v>20070222</v>
      </c>
      <c r="AA501" s="1" t="s">
        <v>1539</v>
      </c>
      <c r="AB501" s="1" t="s">
        <v>1540</v>
      </c>
      <c r="AD501" s="1" t="s">
        <v>46</v>
      </c>
      <c r="AF501" s="1" t="s">
        <v>47</v>
      </c>
      <c r="AI501" s="1" t="s">
        <v>48</v>
      </c>
      <c r="AJ501" s="1" t="s">
        <v>48</v>
      </c>
      <c r="AN501" s="3">
        <v>1</v>
      </c>
      <c r="AO501" s="3">
        <v>0</v>
      </c>
      <c r="AP501" s="3">
        <v>0</v>
      </c>
      <c r="AQ501" s="3">
        <v>0</v>
      </c>
      <c r="AR501" s="3">
        <v>0</v>
      </c>
      <c r="AS501" s="3">
        <v>0</v>
      </c>
      <c r="AU501" s="3">
        <v>20000403</v>
      </c>
      <c r="AV501" s="3">
        <v>0</v>
      </c>
      <c r="AW501" s="1" t="s">
        <v>96</v>
      </c>
      <c r="AX501" s="3">
        <v>19911211</v>
      </c>
      <c r="BA501" s="1" t="s">
        <v>1541</v>
      </c>
      <c r="BB501" s="14" t="s">
        <v>2728</v>
      </c>
      <c r="BC501" s="17" t="str">
        <f>VLOOKUP(SUBSTITUTE(BB501," ",""),Organizations!$1:$1048576,2,0)</f>
        <v>TBD</v>
      </c>
      <c r="BE501" s="1" t="s">
        <v>96</v>
      </c>
      <c r="BG501" t="s">
        <v>2018</v>
      </c>
    </row>
    <row r="502" spans="1:59" ht="24">
      <c r="A502" s="1" t="s">
        <v>1542</v>
      </c>
      <c r="B502" s="1" t="s">
        <v>2319</v>
      </c>
      <c r="C502" s="1" t="s">
        <v>2320</v>
      </c>
      <c r="D502" s="1" t="s">
        <v>2034</v>
      </c>
      <c r="E502" s="3">
        <v>199608</v>
      </c>
      <c r="F502" s="3" t="str">
        <f t="shared" si="70"/>
        <v>FA</v>
      </c>
      <c r="G502" s="3" t="str">
        <f t="shared" si="71"/>
        <v>1996-1997</v>
      </c>
      <c r="H502" s="3" t="str">
        <f t="shared" si="72"/>
        <v>kuali.atp.FA1996-1997</v>
      </c>
      <c r="I502" s="3">
        <v>19971009</v>
      </c>
      <c r="J502" s="1" t="str">
        <f t="shared" si="73"/>
        <v/>
      </c>
      <c r="L502" s="3" t="str">
        <f t="shared" si="74"/>
        <v/>
      </c>
      <c r="M502" s="3" t="str">
        <f t="shared" si="75"/>
        <v/>
      </c>
      <c r="N502" s="3" t="str">
        <f t="shared" si="76"/>
        <v/>
      </c>
      <c r="O502" s="3">
        <v>200108</v>
      </c>
      <c r="P502" s="3">
        <v>19920925</v>
      </c>
      <c r="R502" s="3">
        <v>19931119</v>
      </c>
      <c r="S502" s="2">
        <v>3</v>
      </c>
      <c r="T502" s="2">
        <v>3</v>
      </c>
      <c r="U502" s="1" t="s">
        <v>43</v>
      </c>
      <c r="V502" s="27" t="b">
        <f t="shared" si="77"/>
        <v>1</v>
      </c>
      <c r="W502" s="27" t="b">
        <f t="shared" si="78"/>
        <v>1</v>
      </c>
      <c r="X502" s="28" t="str">
        <f t="shared" si="79"/>
        <v>kuali.resultComponent.grade.letter kuali.resultComponent.grade.passFail</v>
      </c>
      <c r="Z502" s="3">
        <v>19971009</v>
      </c>
      <c r="AA502" s="1" t="s">
        <v>1543</v>
      </c>
      <c r="AB502" s="1" t="s">
        <v>1544</v>
      </c>
      <c r="AC502" s="3">
        <v>19920924</v>
      </c>
      <c r="AD502" s="1" t="s">
        <v>46</v>
      </c>
      <c r="AF502" s="1" t="s">
        <v>47</v>
      </c>
      <c r="AI502" s="1" t="s">
        <v>48</v>
      </c>
      <c r="AJ502" s="1" t="s">
        <v>48</v>
      </c>
      <c r="AN502" s="3">
        <v>1</v>
      </c>
      <c r="AP502" s="3">
        <v>0</v>
      </c>
      <c r="AQ502" s="3">
        <v>0</v>
      </c>
      <c r="AR502" s="3">
        <v>0</v>
      </c>
      <c r="AS502" s="3">
        <v>0</v>
      </c>
      <c r="AU502" s="3">
        <v>20050912</v>
      </c>
      <c r="AV502" s="3">
        <v>0</v>
      </c>
      <c r="AW502" s="1" t="s">
        <v>96</v>
      </c>
      <c r="AX502" s="3">
        <v>19920930</v>
      </c>
      <c r="AY502" s="1" t="s">
        <v>47</v>
      </c>
      <c r="AZ502" s="3">
        <v>19920930</v>
      </c>
      <c r="BA502" s="1" t="s">
        <v>1541</v>
      </c>
      <c r="BB502" s="14" t="s">
        <v>2728</v>
      </c>
      <c r="BC502" s="17" t="str">
        <f>VLOOKUP(SUBSTITUTE(BB502," ",""),Organizations!$1:$1048576,2,0)</f>
        <v>TBD</v>
      </c>
      <c r="BE502" s="1" t="s">
        <v>96</v>
      </c>
      <c r="BF502" s="1" t="s">
        <v>47</v>
      </c>
      <c r="BG502" t="s">
        <v>2019</v>
      </c>
    </row>
    <row r="503" spans="1:59" ht="24">
      <c r="A503" s="1" t="s">
        <v>1545</v>
      </c>
      <c r="B503" s="1" t="s">
        <v>2319</v>
      </c>
      <c r="C503" s="1" t="s">
        <v>2197</v>
      </c>
      <c r="D503" s="1" t="s">
        <v>2034</v>
      </c>
      <c r="E503" s="3">
        <v>199808</v>
      </c>
      <c r="F503" s="3" t="str">
        <f t="shared" si="70"/>
        <v>FA</v>
      </c>
      <c r="G503" s="3" t="str">
        <f t="shared" si="71"/>
        <v>1998-1999</v>
      </c>
      <c r="H503" s="3" t="str">
        <f t="shared" si="72"/>
        <v>kuali.atp.FA1998-1999</v>
      </c>
      <c r="I503" s="3">
        <v>20100413</v>
      </c>
      <c r="J503" s="1" t="str">
        <f t="shared" si="73"/>
        <v/>
      </c>
      <c r="K503" s="3">
        <v>200508</v>
      </c>
      <c r="L503" s="3" t="str">
        <f t="shared" si="74"/>
        <v>FA</v>
      </c>
      <c r="M503" s="3" t="str">
        <f t="shared" si="75"/>
        <v>2005-2006</v>
      </c>
      <c r="N503" s="3" t="str">
        <f t="shared" si="76"/>
        <v>kuali.atp.FA2005-2006</v>
      </c>
      <c r="O503" s="3">
        <v>200408</v>
      </c>
      <c r="P503" s="3">
        <v>19970404</v>
      </c>
      <c r="Q503" s="3">
        <v>20100409</v>
      </c>
      <c r="R503" s="3">
        <v>20100413</v>
      </c>
      <c r="S503" s="2">
        <v>3</v>
      </c>
      <c r="T503" s="2">
        <v>3</v>
      </c>
      <c r="U503" s="1" t="s">
        <v>43</v>
      </c>
      <c r="V503" s="27" t="b">
        <f t="shared" si="77"/>
        <v>1</v>
      </c>
      <c r="W503" s="27" t="b">
        <f t="shared" si="78"/>
        <v>1</v>
      </c>
      <c r="X503" s="28" t="str">
        <f t="shared" si="79"/>
        <v>kuali.resultComponent.grade.letter kuali.resultComponent.grade.passFail</v>
      </c>
      <c r="Z503" s="3">
        <v>19970714</v>
      </c>
      <c r="AA503" s="1" t="s">
        <v>98</v>
      </c>
      <c r="AB503" s="1" t="s">
        <v>1546</v>
      </c>
      <c r="AC503" s="3">
        <v>19970714</v>
      </c>
      <c r="AD503" s="1" t="s">
        <v>70</v>
      </c>
      <c r="AF503" s="1" t="s">
        <v>70</v>
      </c>
      <c r="AI503" s="1" t="s">
        <v>48</v>
      </c>
      <c r="AJ503" s="1" t="s">
        <v>48</v>
      </c>
      <c r="AN503" s="3">
        <v>1</v>
      </c>
      <c r="AP503" s="3">
        <v>0</v>
      </c>
      <c r="AQ503" s="3">
        <v>0</v>
      </c>
      <c r="AR503" s="3">
        <v>0</v>
      </c>
      <c r="AS503" s="3">
        <v>0</v>
      </c>
      <c r="AU503" s="3">
        <v>19970714</v>
      </c>
      <c r="AV503" s="3">
        <v>0</v>
      </c>
      <c r="AW503" s="1" t="s">
        <v>96</v>
      </c>
      <c r="AX503" s="3">
        <v>19981205</v>
      </c>
      <c r="AY503" s="1" t="s">
        <v>47</v>
      </c>
      <c r="AZ503" s="3">
        <v>19981205</v>
      </c>
      <c r="BA503" s="1" t="s">
        <v>1541</v>
      </c>
      <c r="BB503" s="14" t="s">
        <v>2728</v>
      </c>
      <c r="BC503" s="17" t="str">
        <f>VLOOKUP(SUBSTITUTE(BB503," ",""),Organizations!$1:$1048576,2,0)</f>
        <v>TBD</v>
      </c>
      <c r="BE503" s="1" t="s">
        <v>96</v>
      </c>
      <c r="BF503" s="1" t="s">
        <v>47</v>
      </c>
      <c r="BG503" t="s">
        <v>2020</v>
      </c>
    </row>
    <row r="504" spans="1:59" ht="24">
      <c r="A504" s="1" t="s">
        <v>1547</v>
      </c>
      <c r="B504" s="1" t="s">
        <v>2319</v>
      </c>
      <c r="C504" s="1" t="s">
        <v>2060</v>
      </c>
      <c r="D504" s="1" t="s">
        <v>2034</v>
      </c>
      <c r="E504" s="3">
        <v>199408</v>
      </c>
      <c r="F504" s="3" t="str">
        <f t="shared" si="70"/>
        <v>FA</v>
      </c>
      <c r="G504" s="3" t="str">
        <f t="shared" si="71"/>
        <v>1994-1995</v>
      </c>
      <c r="H504" s="3" t="str">
        <f t="shared" si="72"/>
        <v>kuali.atp.FA1994-1995</v>
      </c>
      <c r="I504" s="3">
        <v>19931223</v>
      </c>
      <c r="J504" s="1" t="str">
        <f t="shared" si="73"/>
        <v/>
      </c>
      <c r="L504" s="3" t="str">
        <f t="shared" si="74"/>
        <v/>
      </c>
      <c r="M504" s="3" t="str">
        <f t="shared" si="75"/>
        <v/>
      </c>
      <c r="N504" s="3" t="str">
        <f t="shared" si="76"/>
        <v/>
      </c>
      <c r="O504" s="3">
        <v>200908</v>
      </c>
      <c r="R504" s="3">
        <v>19931119</v>
      </c>
      <c r="S504" s="2">
        <v>3</v>
      </c>
      <c r="T504" s="2">
        <v>3</v>
      </c>
      <c r="U504" s="1" t="s">
        <v>43</v>
      </c>
      <c r="V504" s="27" t="b">
        <f t="shared" si="77"/>
        <v>1</v>
      </c>
      <c r="W504" s="27" t="b">
        <f t="shared" si="78"/>
        <v>1</v>
      </c>
      <c r="X504" s="28" t="str">
        <f t="shared" si="79"/>
        <v>kuali.resultComponent.grade.letter kuali.resultComponent.grade.passFail</v>
      </c>
      <c r="Z504" s="3">
        <v>19931104</v>
      </c>
      <c r="AA504" s="1" t="s">
        <v>1548</v>
      </c>
      <c r="AB504" s="1" t="s">
        <v>1549</v>
      </c>
      <c r="AC504" s="3">
        <v>19931223</v>
      </c>
      <c r="AD504" s="1" t="s">
        <v>46</v>
      </c>
      <c r="AF504" s="1" t="s">
        <v>47</v>
      </c>
      <c r="AI504" s="1" t="s">
        <v>48</v>
      </c>
      <c r="AJ504" s="1" t="s">
        <v>48</v>
      </c>
      <c r="AN504" s="3">
        <v>1</v>
      </c>
      <c r="AP504" s="3">
        <v>0</v>
      </c>
      <c r="AQ504" s="3">
        <v>0</v>
      </c>
      <c r="AR504" s="3">
        <v>0</v>
      </c>
      <c r="AS504" s="3">
        <v>0</v>
      </c>
      <c r="AU504" s="3">
        <v>20060317</v>
      </c>
      <c r="AV504" s="3">
        <v>0</v>
      </c>
      <c r="AW504" s="1" t="s">
        <v>96</v>
      </c>
      <c r="AX504" s="3">
        <v>19931104</v>
      </c>
      <c r="AZ504" s="3">
        <v>19931104</v>
      </c>
      <c r="BA504" s="1" t="s">
        <v>1541</v>
      </c>
      <c r="BB504" s="14" t="s">
        <v>2728</v>
      </c>
      <c r="BC504" s="17" t="str">
        <f>VLOOKUP(SUBSTITUTE(BB504," ",""),Organizations!$1:$1048576,2,0)</f>
        <v>TBD</v>
      </c>
      <c r="BE504" s="1" t="s">
        <v>96</v>
      </c>
      <c r="BG504" t="s">
        <v>2021</v>
      </c>
    </row>
    <row r="505" spans="1:59" ht="24">
      <c r="A505" s="1" t="s">
        <v>1550</v>
      </c>
      <c r="B505" s="1" t="s">
        <v>2319</v>
      </c>
      <c r="C505" s="1" t="s">
        <v>2321</v>
      </c>
      <c r="D505" s="1" t="s">
        <v>2034</v>
      </c>
      <c r="E505" s="3">
        <v>199408</v>
      </c>
      <c r="F505" s="3" t="str">
        <f t="shared" si="70"/>
        <v>FA</v>
      </c>
      <c r="G505" s="3" t="str">
        <f t="shared" si="71"/>
        <v>1994-1995</v>
      </c>
      <c r="H505" s="3" t="str">
        <f t="shared" si="72"/>
        <v>kuali.atp.FA1994-1995</v>
      </c>
      <c r="I505" s="3">
        <v>19950103</v>
      </c>
      <c r="J505" s="1" t="str">
        <f t="shared" si="73"/>
        <v/>
      </c>
      <c r="L505" s="3" t="str">
        <f t="shared" si="74"/>
        <v/>
      </c>
      <c r="M505" s="3" t="str">
        <f t="shared" si="75"/>
        <v/>
      </c>
      <c r="N505" s="3" t="str">
        <f t="shared" si="76"/>
        <v/>
      </c>
      <c r="O505" s="3">
        <v>200908</v>
      </c>
      <c r="R505" s="3">
        <v>19940719</v>
      </c>
      <c r="S505" s="2">
        <v>3</v>
      </c>
      <c r="T505" s="2">
        <v>3</v>
      </c>
      <c r="U505" s="1" t="s">
        <v>43</v>
      </c>
      <c r="V505" s="27" t="b">
        <f t="shared" si="77"/>
        <v>1</v>
      </c>
      <c r="W505" s="27" t="b">
        <f t="shared" si="78"/>
        <v>1</v>
      </c>
      <c r="X505" s="28" t="str">
        <f t="shared" si="79"/>
        <v>kuali.resultComponent.grade.letter kuali.resultComponent.grade.passFail</v>
      </c>
      <c r="Z505" s="3">
        <v>19931104</v>
      </c>
      <c r="AA505" s="1" t="s">
        <v>1551</v>
      </c>
      <c r="AB505" s="1" t="s">
        <v>1552</v>
      </c>
      <c r="AC505" s="3">
        <v>19931223</v>
      </c>
      <c r="AD505" s="1" t="s">
        <v>46</v>
      </c>
      <c r="AF505" s="1" t="s">
        <v>47</v>
      </c>
      <c r="AI505" s="1" t="s">
        <v>48</v>
      </c>
      <c r="AJ505" s="1" t="s">
        <v>48</v>
      </c>
      <c r="AN505" s="3">
        <v>1</v>
      </c>
      <c r="AP505" s="3">
        <v>0</v>
      </c>
      <c r="AQ505" s="3">
        <v>0</v>
      </c>
      <c r="AR505" s="3">
        <v>0</v>
      </c>
      <c r="AS505" s="3">
        <v>0</v>
      </c>
      <c r="AU505" s="3">
        <v>20050415</v>
      </c>
      <c r="AV505" s="3">
        <v>0</v>
      </c>
      <c r="AW505" s="1" t="s">
        <v>96</v>
      </c>
      <c r="AX505" s="3">
        <v>19931104</v>
      </c>
      <c r="AZ505" s="3">
        <v>19931104</v>
      </c>
      <c r="BA505" s="1" t="s">
        <v>1541</v>
      </c>
      <c r="BB505" s="14" t="s">
        <v>2728</v>
      </c>
      <c r="BC505" s="17" t="str">
        <f>VLOOKUP(SUBSTITUTE(BB505," ",""),Organizations!$1:$1048576,2,0)</f>
        <v>TBD</v>
      </c>
      <c r="BE505" s="1" t="s">
        <v>96</v>
      </c>
      <c r="BG505" t="s">
        <v>2022</v>
      </c>
    </row>
    <row r="506" spans="1:59" ht="24">
      <c r="A506" s="1" t="s">
        <v>1553</v>
      </c>
      <c r="B506" s="1" t="s">
        <v>2319</v>
      </c>
      <c r="C506" s="1" t="s">
        <v>2322</v>
      </c>
      <c r="D506" s="1" t="s">
        <v>2034</v>
      </c>
      <c r="E506" s="3">
        <v>199805</v>
      </c>
      <c r="F506" s="3" t="str">
        <f t="shared" si="70"/>
        <v>SU</v>
      </c>
      <c r="G506" s="3" t="str">
        <f t="shared" si="71"/>
        <v>1997-1998</v>
      </c>
      <c r="H506" s="3" t="str">
        <f t="shared" si="72"/>
        <v>kuali.atp.SU1997-1998</v>
      </c>
      <c r="I506" s="3">
        <v>19971208</v>
      </c>
      <c r="J506" s="1" t="str">
        <f t="shared" si="73"/>
        <v/>
      </c>
      <c r="L506" s="3" t="str">
        <f t="shared" si="74"/>
        <v/>
      </c>
      <c r="M506" s="3" t="str">
        <f t="shared" si="75"/>
        <v/>
      </c>
      <c r="N506" s="3" t="str">
        <f t="shared" si="76"/>
        <v/>
      </c>
      <c r="O506" s="3">
        <v>200908</v>
      </c>
      <c r="P506" s="3">
        <v>19970909</v>
      </c>
      <c r="R506" s="3">
        <v>19971117</v>
      </c>
      <c r="S506" s="2">
        <v>3</v>
      </c>
      <c r="T506" s="2">
        <v>3</v>
      </c>
      <c r="U506" s="1" t="s">
        <v>126</v>
      </c>
      <c r="V506" s="27" t="str">
        <f t="shared" si="77"/>
        <v/>
      </c>
      <c r="W506" s="27" t="str">
        <f t="shared" si="78"/>
        <v/>
      </c>
      <c r="X506" s="28" t="str">
        <f t="shared" si="79"/>
        <v>kuali.resultComponent.grade.letter</v>
      </c>
      <c r="Z506" s="3">
        <v>19970421</v>
      </c>
      <c r="AA506" s="1" t="s">
        <v>1554</v>
      </c>
      <c r="AB506" s="1" t="s">
        <v>1555</v>
      </c>
      <c r="AC506" s="3">
        <v>19970421</v>
      </c>
      <c r="AD506" s="1" t="s">
        <v>46</v>
      </c>
      <c r="AF506" s="1" t="s">
        <v>47</v>
      </c>
      <c r="AI506" s="1" t="s">
        <v>48</v>
      </c>
      <c r="AJ506" s="1" t="s">
        <v>48</v>
      </c>
      <c r="AN506" s="3">
        <v>1</v>
      </c>
      <c r="AP506" s="3">
        <v>0</v>
      </c>
      <c r="AQ506" s="3">
        <v>0</v>
      </c>
      <c r="AR506" s="3">
        <v>0</v>
      </c>
      <c r="AS506" s="3">
        <v>0</v>
      </c>
      <c r="AU506" s="3">
        <v>20040301</v>
      </c>
      <c r="AV506" s="3">
        <v>0</v>
      </c>
      <c r="AW506" s="1" t="s">
        <v>96</v>
      </c>
      <c r="AX506" s="3">
        <v>19971208</v>
      </c>
      <c r="AY506" s="1" t="s">
        <v>47</v>
      </c>
      <c r="AZ506" s="3">
        <v>19971118</v>
      </c>
      <c r="BA506" s="1" t="s">
        <v>1541</v>
      </c>
      <c r="BB506" s="14" t="s">
        <v>2728</v>
      </c>
      <c r="BC506" s="17" t="str">
        <f>VLOOKUP(SUBSTITUTE(BB506," ",""),Organizations!$1:$1048576,2,0)</f>
        <v>TBD</v>
      </c>
      <c r="BE506" s="1" t="s">
        <v>96</v>
      </c>
      <c r="BF506" s="1" t="s">
        <v>47</v>
      </c>
      <c r="BG506" t="s">
        <v>2023</v>
      </c>
    </row>
    <row r="507" spans="1:59" ht="24">
      <c r="A507" s="1" t="s">
        <v>1556</v>
      </c>
      <c r="B507" s="1" t="s">
        <v>2319</v>
      </c>
      <c r="C507" s="1" t="s">
        <v>2323</v>
      </c>
      <c r="D507" s="1" t="s">
        <v>2034</v>
      </c>
      <c r="E507" s="3">
        <v>199808</v>
      </c>
      <c r="F507" s="3" t="str">
        <f t="shared" si="70"/>
        <v>FA</v>
      </c>
      <c r="G507" s="3" t="str">
        <f t="shared" si="71"/>
        <v>1998-1999</v>
      </c>
      <c r="H507" s="3" t="str">
        <f t="shared" si="72"/>
        <v>kuali.atp.FA1998-1999</v>
      </c>
      <c r="I507" s="3">
        <v>19980424</v>
      </c>
      <c r="J507" s="1" t="str">
        <f t="shared" si="73"/>
        <v/>
      </c>
      <c r="L507" s="3" t="str">
        <f t="shared" si="74"/>
        <v/>
      </c>
      <c r="M507" s="3" t="str">
        <f t="shared" si="75"/>
        <v/>
      </c>
      <c r="N507" s="3" t="str">
        <f t="shared" si="76"/>
        <v/>
      </c>
      <c r="O507" s="3">
        <v>200808</v>
      </c>
      <c r="P507" s="3">
        <v>19970404</v>
      </c>
      <c r="R507" s="3">
        <v>19980423</v>
      </c>
      <c r="S507" s="2">
        <v>3</v>
      </c>
      <c r="T507" s="2">
        <v>3</v>
      </c>
      <c r="U507" s="1" t="s">
        <v>126</v>
      </c>
      <c r="V507" s="27" t="str">
        <f t="shared" si="77"/>
        <v/>
      </c>
      <c r="W507" s="27" t="str">
        <f t="shared" si="78"/>
        <v/>
      </c>
      <c r="X507" s="28" t="str">
        <f t="shared" si="79"/>
        <v>kuali.resultComponent.grade.letter</v>
      </c>
      <c r="Z507" s="3">
        <v>19970421</v>
      </c>
      <c r="AA507" s="1" t="s">
        <v>1557</v>
      </c>
      <c r="AB507" s="1" t="s">
        <v>1558</v>
      </c>
      <c r="AC507" s="3">
        <v>19970421</v>
      </c>
      <c r="AD507" s="1" t="s">
        <v>46</v>
      </c>
      <c r="AF507" s="1" t="s">
        <v>47</v>
      </c>
      <c r="AI507" s="1" t="s">
        <v>48</v>
      </c>
      <c r="AJ507" s="1" t="s">
        <v>48</v>
      </c>
      <c r="AN507" s="3">
        <v>1</v>
      </c>
      <c r="AP507" s="3">
        <v>0</v>
      </c>
      <c r="AQ507" s="3">
        <v>0</v>
      </c>
      <c r="AR507" s="3">
        <v>0</v>
      </c>
      <c r="AS507" s="3">
        <v>0</v>
      </c>
      <c r="AU507" s="3">
        <v>20040301</v>
      </c>
      <c r="AV507" s="3">
        <v>0</v>
      </c>
      <c r="AW507" s="1" t="s">
        <v>96</v>
      </c>
      <c r="AX507" s="3">
        <v>19980424</v>
      </c>
      <c r="AY507" s="1" t="s">
        <v>47</v>
      </c>
      <c r="AZ507" s="3">
        <v>19980422</v>
      </c>
      <c r="BA507" s="1" t="s">
        <v>1541</v>
      </c>
      <c r="BB507" s="14" t="s">
        <v>2728</v>
      </c>
      <c r="BC507" s="17" t="str">
        <f>VLOOKUP(SUBSTITUTE(BB507," ",""),Organizations!$1:$1048576,2,0)</f>
        <v>TBD</v>
      </c>
      <c r="BE507" s="1" t="s">
        <v>96</v>
      </c>
      <c r="BF507" s="1" t="s">
        <v>47</v>
      </c>
      <c r="BG507" t="s">
        <v>2024</v>
      </c>
    </row>
    <row r="508" spans="1:59" ht="24">
      <c r="A508" s="1" t="s">
        <v>1559</v>
      </c>
      <c r="B508" s="1" t="s">
        <v>2324</v>
      </c>
      <c r="C508" s="1" t="s">
        <v>2033</v>
      </c>
      <c r="D508" s="1" t="s">
        <v>2034</v>
      </c>
      <c r="E508" s="3">
        <v>200108</v>
      </c>
      <c r="F508" s="3" t="str">
        <f t="shared" si="70"/>
        <v>FA</v>
      </c>
      <c r="G508" s="3" t="str">
        <f t="shared" si="71"/>
        <v>2001-2002</v>
      </c>
      <c r="H508" s="3" t="str">
        <f t="shared" si="72"/>
        <v>kuali.atp.FA2001-2002</v>
      </c>
      <c r="I508" s="3">
        <v>20010312</v>
      </c>
      <c r="J508" s="1" t="str">
        <f t="shared" si="73"/>
        <v/>
      </c>
      <c r="L508" s="3" t="str">
        <f t="shared" si="74"/>
        <v/>
      </c>
      <c r="M508" s="3" t="str">
        <f t="shared" si="75"/>
        <v/>
      </c>
      <c r="N508" s="3" t="str">
        <f t="shared" si="76"/>
        <v/>
      </c>
      <c r="O508" s="3">
        <v>200908</v>
      </c>
      <c r="P508" s="3">
        <v>20010309</v>
      </c>
      <c r="S508" s="2">
        <v>1</v>
      </c>
      <c r="T508" s="2">
        <v>1</v>
      </c>
      <c r="U508" s="1" t="s">
        <v>43</v>
      </c>
      <c r="V508" s="27" t="b">
        <f t="shared" si="77"/>
        <v>1</v>
      </c>
      <c r="W508" s="27" t="b">
        <f t="shared" si="78"/>
        <v>1</v>
      </c>
      <c r="X508" s="28" t="str">
        <f t="shared" si="79"/>
        <v>kuali.resultComponent.grade.letter kuali.resultComponent.grade.passFail</v>
      </c>
      <c r="Z508" s="3">
        <v>20010207</v>
      </c>
      <c r="AA508" s="1" t="s">
        <v>1560</v>
      </c>
      <c r="AB508" s="1" t="s">
        <v>1561</v>
      </c>
      <c r="AC508" s="3">
        <v>20010212</v>
      </c>
      <c r="AD508" s="1" t="s">
        <v>46</v>
      </c>
      <c r="AF508" s="1" t="s">
        <v>47</v>
      </c>
      <c r="AI508" s="1" t="s">
        <v>48</v>
      </c>
      <c r="AJ508" s="1" t="s">
        <v>48</v>
      </c>
      <c r="AN508" s="3">
        <v>1</v>
      </c>
      <c r="AP508" s="3">
        <v>0</v>
      </c>
      <c r="AQ508" s="3">
        <v>0</v>
      </c>
      <c r="AR508" s="3">
        <v>0</v>
      </c>
      <c r="AS508" s="3">
        <v>0</v>
      </c>
      <c r="AU508" s="3">
        <v>20050415</v>
      </c>
      <c r="AV508" s="3">
        <v>0</v>
      </c>
      <c r="AX508" s="3">
        <v>20010207</v>
      </c>
      <c r="AZ508" s="3">
        <v>20010207</v>
      </c>
      <c r="BA508" s="1" t="s">
        <v>1562</v>
      </c>
      <c r="BB508" s="14" t="s">
        <v>2697</v>
      </c>
      <c r="BC508" s="17" t="str">
        <f>VLOOKUP(SUBSTITUTE(BB508," ",""),Organizations!$1:$1048576,2,0)</f>
        <v>TBD</v>
      </c>
      <c r="BD508" s="1" t="s">
        <v>51</v>
      </c>
      <c r="BG508" t="s">
        <v>2025</v>
      </c>
    </row>
    <row r="509" spans="1:59" ht="24">
      <c r="A509" s="1" t="s">
        <v>1563</v>
      </c>
      <c r="B509" s="1" t="s">
        <v>2324</v>
      </c>
      <c r="C509" s="1" t="s">
        <v>2035</v>
      </c>
      <c r="D509" s="1" t="s">
        <v>2034</v>
      </c>
      <c r="E509" s="3">
        <v>199808</v>
      </c>
      <c r="F509" s="3" t="str">
        <f t="shared" si="70"/>
        <v>FA</v>
      </c>
      <c r="G509" s="3" t="str">
        <f t="shared" si="71"/>
        <v>1998-1999</v>
      </c>
      <c r="H509" s="3" t="str">
        <f t="shared" si="72"/>
        <v>kuali.atp.FA1998-1999</v>
      </c>
      <c r="I509" s="3">
        <v>19980529</v>
      </c>
      <c r="J509" s="1" t="str">
        <f t="shared" si="73"/>
        <v/>
      </c>
      <c r="L509" s="3" t="str">
        <f t="shared" si="74"/>
        <v/>
      </c>
      <c r="M509" s="3" t="str">
        <f t="shared" si="75"/>
        <v/>
      </c>
      <c r="N509" s="3" t="str">
        <f t="shared" si="76"/>
        <v/>
      </c>
      <c r="O509" s="3">
        <v>200908</v>
      </c>
      <c r="P509" s="3">
        <v>19980515</v>
      </c>
      <c r="S509" s="2">
        <v>2</v>
      </c>
      <c r="T509" s="2">
        <v>2</v>
      </c>
      <c r="U509" s="1" t="s">
        <v>43</v>
      </c>
      <c r="V509" s="27" t="b">
        <f t="shared" si="77"/>
        <v>1</v>
      </c>
      <c r="W509" s="27" t="b">
        <f t="shared" si="78"/>
        <v>1</v>
      </c>
      <c r="X509" s="28" t="str">
        <f t="shared" si="79"/>
        <v>kuali.resultComponent.grade.letter kuali.resultComponent.grade.passFail</v>
      </c>
      <c r="Z509" s="3">
        <v>19980529</v>
      </c>
      <c r="AA509" s="1" t="s">
        <v>1564</v>
      </c>
      <c r="AB509" s="1" t="s">
        <v>1565</v>
      </c>
      <c r="AC509" s="3">
        <v>19980529</v>
      </c>
      <c r="AD509" s="1" t="s">
        <v>46</v>
      </c>
      <c r="AF509" s="1" t="s">
        <v>47</v>
      </c>
      <c r="AI509" s="1" t="s">
        <v>48</v>
      </c>
      <c r="AJ509" s="1" t="s">
        <v>48</v>
      </c>
      <c r="AN509" s="3">
        <v>1</v>
      </c>
      <c r="AP509" s="3">
        <v>0</v>
      </c>
      <c r="AQ509" s="3">
        <v>0</v>
      </c>
      <c r="AR509" s="3">
        <v>0</v>
      </c>
      <c r="AS509" s="3">
        <v>0</v>
      </c>
      <c r="AU509" s="3">
        <v>20020128</v>
      </c>
      <c r="AV509" s="3">
        <v>0</v>
      </c>
      <c r="AX509" s="3">
        <v>19980529</v>
      </c>
      <c r="AZ509" s="3">
        <v>19980529</v>
      </c>
      <c r="BA509" s="1" t="s">
        <v>1562</v>
      </c>
      <c r="BB509" s="14" t="s">
        <v>2697</v>
      </c>
      <c r="BC509" s="17" t="str">
        <f>VLOOKUP(SUBSTITUTE(BB509," ",""),Organizations!$1:$1048576,2,0)</f>
        <v>TBD</v>
      </c>
      <c r="BD509" s="1" t="s">
        <v>51</v>
      </c>
      <c r="BG509" t="s">
        <v>2026</v>
      </c>
    </row>
  </sheetData>
  <sortState ref="A2:BD509">
    <sortCondition ref="A2:A509"/>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dimension ref="A1:E210"/>
  <sheetViews>
    <sheetView zoomScale="140" zoomScaleNormal="140" workbookViewId="0">
      <selection activeCell="A14" sqref="A14"/>
    </sheetView>
  </sheetViews>
  <sheetFormatPr defaultRowHeight="10.5"/>
  <cols>
    <col min="1" max="1" width="34.33203125" bestFit="1" customWidth="1"/>
    <col min="2" max="2" width="9.6640625" customWidth="1"/>
    <col min="3" max="3" width="99.33203125" bestFit="1" customWidth="1"/>
    <col min="4" max="4" width="30.5" bestFit="1" customWidth="1"/>
    <col min="5" max="5" width="10.83203125" bestFit="1" customWidth="1"/>
  </cols>
  <sheetData>
    <row r="1" spans="1:5" ht="12.75">
      <c r="A1" s="9" t="s">
        <v>2325</v>
      </c>
      <c r="B1" s="8" t="s">
        <v>2326</v>
      </c>
      <c r="C1" s="9" t="s">
        <v>2327</v>
      </c>
      <c r="D1" s="9" t="s">
        <v>2328</v>
      </c>
    </row>
    <row r="2" spans="1:5" ht="12.75">
      <c r="A2" s="6" t="s">
        <v>2329</v>
      </c>
      <c r="B2" s="7">
        <v>135</v>
      </c>
      <c r="C2" s="6" t="s">
        <v>2330</v>
      </c>
      <c r="D2" s="6" t="s">
        <v>2331</v>
      </c>
    </row>
    <row r="3" spans="1:5" ht="12.75">
      <c r="A3" s="6" t="s">
        <v>2332</v>
      </c>
      <c r="B3" s="7">
        <v>74</v>
      </c>
      <c r="C3" s="6" t="s">
        <v>2333</v>
      </c>
      <c r="D3" s="6" t="s">
        <v>2334</v>
      </c>
    </row>
    <row r="4" spans="1:5" ht="12.75">
      <c r="A4" s="6" t="s">
        <v>2335</v>
      </c>
      <c r="B4" s="7">
        <v>15</v>
      </c>
      <c r="C4" s="6" t="s">
        <v>2336</v>
      </c>
      <c r="D4" s="6" t="s">
        <v>2337</v>
      </c>
    </row>
    <row r="5" spans="1:5" ht="12.75">
      <c r="A5" s="6" t="s">
        <v>2338</v>
      </c>
      <c r="B5" s="7">
        <v>76</v>
      </c>
      <c r="C5" s="6" t="s">
        <v>2339</v>
      </c>
      <c r="D5" s="6" t="s">
        <v>2334</v>
      </c>
    </row>
    <row r="6" spans="1:5" ht="12.75">
      <c r="A6" s="6" t="s">
        <v>2340</v>
      </c>
      <c r="B6" s="7">
        <v>70</v>
      </c>
      <c r="C6" s="6" t="s">
        <v>2341</v>
      </c>
      <c r="D6" s="6" t="s">
        <v>2334</v>
      </c>
    </row>
    <row r="7" spans="1:5" ht="12.75">
      <c r="A7" s="6" t="s">
        <v>2342</v>
      </c>
      <c r="B7" s="7">
        <v>16</v>
      </c>
      <c r="C7" s="6" t="s">
        <v>2343</v>
      </c>
      <c r="D7" s="6" t="s">
        <v>2337</v>
      </c>
    </row>
    <row r="8" spans="1:5" ht="12.75">
      <c r="A8" s="6" t="s">
        <v>2344</v>
      </c>
      <c r="B8" s="7">
        <v>100</v>
      </c>
      <c r="C8" s="6" t="s">
        <v>2345</v>
      </c>
      <c r="D8" s="6" t="s">
        <v>2346</v>
      </c>
    </row>
    <row r="9" spans="1:5" ht="12.75">
      <c r="A9" s="6" t="s">
        <v>2344</v>
      </c>
      <c r="B9" s="7">
        <v>98</v>
      </c>
      <c r="C9" s="6" t="s">
        <v>2347</v>
      </c>
      <c r="D9" s="6" t="s">
        <v>2346</v>
      </c>
    </row>
    <row r="10" spans="1:5" ht="12.75">
      <c r="A10" s="6" t="s">
        <v>2348</v>
      </c>
      <c r="B10" s="7">
        <v>109</v>
      </c>
      <c r="C10" s="6" t="s">
        <v>2349</v>
      </c>
      <c r="D10" s="6" t="s">
        <v>2331</v>
      </c>
    </row>
    <row r="11" spans="1:5" ht="12.75">
      <c r="A11" s="6" t="s">
        <v>2350</v>
      </c>
      <c r="B11" s="7">
        <v>105</v>
      </c>
      <c r="C11" s="6" t="s">
        <v>2351</v>
      </c>
      <c r="D11" s="6" t="s">
        <v>2346</v>
      </c>
    </row>
    <row r="12" spans="1:5" ht="12.75">
      <c r="A12" s="6" t="s">
        <v>2352</v>
      </c>
      <c r="B12" s="7">
        <v>108</v>
      </c>
      <c r="C12" s="6" t="s">
        <v>2353</v>
      </c>
      <c r="D12" s="6" t="s">
        <v>2331</v>
      </c>
    </row>
    <row r="13" spans="1:5" ht="12.75">
      <c r="A13" s="24" t="s">
        <v>2710</v>
      </c>
      <c r="B13" s="20" t="s">
        <v>2361</v>
      </c>
      <c r="C13" s="24" t="s">
        <v>2711</v>
      </c>
      <c r="D13" s="19" t="s">
        <v>2346</v>
      </c>
      <c r="E13" s="13">
        <v>40505</v>
      </c>
    </row>
    <row r="14" spans="1:5" ht="12.75">
      <c r="A14" s="24" t="s">
        <v>2713</v>
      </c>
      <c r="B14" s="20" t="s">
        <v>2361</v>
      </c>
      <c r="C14" s="24" t="s">
        <v>2712</v>
      </c>
      <c r="D14" s="19" t="s">
        <v>2331</v>
      </c>
      <c r="E14" s="13">
        <v>40505</v>
      </c>
    </row>
    <row r="15" spans="1:5" ht="12.75">
      <c r="A15" s="6" t="s">
        <v>2354</v>
      </c>
      <c r="B15" s="7">
        <v>14</v>
      </c>
      <c r="C15" s="6" t="s">
        <v>2355</v>
      </c>
      <c r="D15" s="6" t="s">
        <v>2356</v>
      </c>
    </row>
    <row r="16" spans="1:5" ht="12.75">
      <c r="A16" s="6" t="s">
        <v>2357</v>
      </c>
      <c r="B16" s="7">
        <v>13</v>
      </c>
      <c r="C16" s="6" t="s">
        <v>2358</v>
      </c>
      <c r="D16" s="6" t="s">
        <v>2359</v>
      </c>
    </row>
    <row r="17" spans="1:5" ht="12.75">
      <c r="A17" s="11" t="s">
        <v>2360</v>
      </c>
      <c r="B17" s="12" t="s">
        <v>2361</v>
      </c>
      <c r="C17" s="11" t="s">
        <v>2362</v>
      </c>
      <c r="D17" s="11" t="s">
        <v>2346</v>
      </c>
    </row>
    <row r="18" spans="1:5" ht="12.75">
      <c r="A18" s="11" t="s">
        <v>2363</v>
      </c>
      <c r="B18" s="12" t="s">
        <v>2361</v>
      </c>
      <c r="C18" s="11" t="s">
        <v>2364</v>
      </c>
      <c r="D18" s="11" t="s">
        <v>2365</v>
      </c>
    </row>
    <row r="19" spans="1:5" ht="12.75">
      <c r="A19" s="6" t="s">
        <v>2366</v>
      </c>
      <c r="B19" s="7">
        <v>112</v>
      </c>
      <c r="C19" s="6" t="s">
        <v>2367</v>
      </c>
      <c r="D19" s="6" t="s">
        <v>2331</v>
      </c>
    </row>
    <row r="20" spans="1:5" ht="12.75">
      <c r="A20" s="10" t="s">
        <v>2368</v>
      </c>
      <c r="B20" s="7">
        <v>143</v>
      </c>
      <c r="C20" s="6" t="s">
        <v>2369</v>
      </c>
      <c r="D20" s="6" t="s">
        <v>2365</v>
      </c>
    </row>
    <row r="21" spans="1:5" ht="12.75">
      <c r="A21" s="24" t="s">
        <v>2722</v>
      </c>
      <c r="B21" s="20" t="s">
        <v>2361</v>
      </c>
      <c r="C21" s="19" t="s">
        <v>133</v>
      </c>
      <c r="D21" s="19" t="s">
        <v>2331</v>
      </c>
      <c r="E21" s="13">
        <v>40505</v>
      </c>
    </row>
    <row r="22" spans="1:5" ht="12.75">
      <c r="A22" s="24" t="s">
        <v>2723</v>
      </c>
      <c r="B22" s="20" t="s">
        <v>2361</v>
      </c>
      <c r="C22" s="19" t="s">
        <v>2724</v>
      </c>
      <c r="D22" s="19" t="s">
        <v>2365</v>
      </c>
      <c r="E22" s="13">
        <v>40505</v>
      </c>
    </row>
    <row r="23" spans="1:5" ht="12.75">
      <c r="A23" s="6" t="s">
        <v>2370</v>
      </c>
      <c r="B23" s="7">
        <v>111</v>
      </c>
      <c r="C23" s="6" t="s">
        <v>2371</v>
      </c>
      <c r="D23" s="6" t="s">
        <v>2331</v>
      </c>
      <c r="E23" s="13"/>
    </row>
    <row r="24" spans="1:5" ht="12.75">
      <c r="A24" s="6" t="s">
        <v>2372</v>
      </c>
      <c r="B24" s="7">
        <v>12</v>
      </c>
      <c r="C24" s="6" t="s">
        <v>2373</v>
      </c>
      <c r="D24" s="6" t="s">
        <v>2346</v>
      </c>
    </row>
    <row r="25" spans="1:5" ht="12.75">
      <c r="A25" s="6" t="s">
        <v>2374</v>
      </c>
      <c r="B25" s="7">
        <v>9</v>
      </c>
      <c r="C25" s="6" t="s">
        <v>2375</v>
      </c>
      <c r="D25" s="6" t="s">
        <v>2359</v>
      </c>
    </row>
    <row r="26" spans="1:5" ht="12.75">
      <c r="A26" s="6" t="s">
        <v>2376</v>
      </c>
      <c r="B26" s="7">
        <v>113</v>
      </c>
      <c r="C26" s="6" t="s">
        <v>2377</v>
      </c>
      <c r="D26" s="6" t="s">
        <v>2331</v>
      </c>
    </row>
    <row r="27" spans="1:5" ht="12.75">
      <c r="A27" s="6" t="s">
        <v>2378</v>
      </c>
      <c r="B27" s="7">
        <v>180</v>
      </c>
      <c r="C27" s="6" t="s">
        <v>2379</v>
      </c>
      <c r="D27" s="6" t="s">
        <v>2337</v>
      </c>
    </row>
    <row r="28" spans="1:5" ht="12.75">
      <c r="A28" s="6" t="s">
        <v>2380</v>
      </c>
      <c r="B28" s="7">
        <v>174</v>
      </c>
      <c r="C28" s="6" t="s">
        <v>2381</v>
      </c>
      <c r="D28" s="6" t="s">
        <v>2365</v>
      </c>
    </row>
    <row r="29" spans="1:5" ht="12.75">
      <c r="A29" s="6" t="s">
        <v>2382</v>
      </c>
      <c r="B29" s="7">
        <v>66</v>
      </c>
      <c r="C29" s="6" t="s">
        <v>2383</v>
      </c>
      <c r="D29" s="6" t="s">
        <v>2346</v>
      </c>
    </row>
    <row r="30" spans="1:5" ht="12.75">
      <c r="A30" s="6" t="s">
        <v>2384</v>
      </c>
      <c r="B30" s="7">
        <v>163</v>
      </c>
      <c r="C30" s="6" t="s">
        <v>2385</v>
      </c>
      <c r="D30" s="6" t="s">
        <v>2365</v>
      </c>
    </row>
    <row r="31" spans="1:5" ht="12.75">
      <c r="A31" s="6" t="s">
        <v>2386</v>
      </c>
      <c r="B31" s="7">
        <v>178</v>
      </c>
      <c r="C31" s="6" t="s">
        <v>2387</v>
      </c>
      <c r="D31" s="6" t="s">
        <v>2337</v>
      </c>
    </row>
    <row r="32" spans="1:5" ht="12.75">
      <c r="A32" s="6" t="s">
        <v>2388</v>
      </c>
      <c r="B32" s="7">
        <v>172</v>
      </c>
      <c r="C32" s="6" t="s">
        <v>2389</v>
      </c>
      <c r="D32" s="6" t="s">
        <v>2365</v>
      </c>
    </row>
    <row r="33" spans="1:4" ht="12.75">
      <c r="A33" s="6" t="s">
        <v>2390</v>
      </c>
      <c r="B33" s="7">
        <v>65</v>
      </c>
      <c r="C33" s="6" t="s">
        <v>2391</v>
      </c>
      <c r="D33" s="6" t="s">
        <v>2346</v>
      </c>
    </row>
    <row r="34" spans="1:4" ht="12.75">
      <c r="A34" s="6" t="s">
        <v>2392</v>
      </c>
      <c r="B34" s="7">
        <v>162</v>
      </c>
      <c r="C34" s="6" t="s">
        <v>2393</v>
      </c>
      <c r="D34" s="6" t="s">
        <v>2365</v>
      </c>
    </row>
    <row r="35" spans="1:4" ht="12.75">
      <c r="A35" s="6" t="s">
        <v>2394</v>
      </c>
      <c r="B35" s="7">
        <v>2</v>
      </c>
      <c r="C35" s="6" t="s">
        <v>2395</v>
      </c>
      <c r="D35" s="6" t="s">
        <v>2396</v>
      </c>
    </row>
    <row r="36" spans="1:4" ht="12.75">
      <c r="A36" s="6" t="s">
        <v>2397</v>
      </c>
      <c r="B36" s="7">
        <v>67</v>
      </c>
      <c r="C36" s="6" t="s">
        <v>2398</v>
      </c>
      <c r="D36" s="6" t="s">
        <v>2346</v>
      </c>
    </row>
    <row r="37" spans="1:4" ht="12.75">
      <c r="A37" s="6" t="s">
        <v>2399</v>
      </c>
      <c r="B37" s="7">
        <v>164</v>
      </c>
      <c r="C37" s="6" t="s">
        <v>2400</v>
      </c>
      <c r="D37" s="6" t="s">
        <v>2365</v>
      </c>
    </row>
    <row r="38" spans="1:4" ht="12.75">
      <c r="A38" s="6" t="s">
        <v>2401</v>
      </c>
      <c r="B38" s="7">
        <v>144</v>
      </c>
      <c r="C38" s="6" t="s">
        <v>2402</v>
      </c>
      <c r="D38" s="6" t="s">
        <v>2365</v>
      </c>
    </row>
    <row r="39" spans="1:4" ht="12.75">
      <c r="A39" s="6" t="s">
        <v>2403</v>
      </c>
      <c r="B39" s="7">
        <v>114</v>
      </c>
      <c r="C39" s="6" t="s">
        <v>2404</v>
      </c>
      <c r="D39" s="6" t="s">
        <v>2405</v>
      </c>
    </row>
    <row r="40" spans="1:4" ht="12.75">
      <c r="A40" s="6" t="s">
        <v>2406</v>
      </c>
      <c r="B40" s="7">
        <v>115</v>
      </c>
      <c r="C40" s="6" t="s">
        <v>2407</v>
      </c>
      <c r="D40" s="6" t="s">
        <v>2405</v>
      </c>
    </row>
    <row r="41" spans="1:4" ht="12.75">
      <c r="A41" s="6" t="s">
        <v>2408</v>
      </c>
      <c r="B41" s="7">
        <v>32</v>
      </c>
      <c r="C41" s="6" t="s">
        <v>2409</v>
      </c>
      <c r="D41" s="6" t="s">
        <v>2410</v>
      </c>
    </row>
    <row r="42" spans="1:4" ht="12.75">
      <c r="A42" s="6" t="s">
        <v>2411</v>
      </c>
      <c r="B42" s="7">
        <v>168</v>
      </c>
      <c r="C42" s="6" t="s">
        <v>2412</v>
      </c>
      <c r="D42" s="6" t="s">
        <v>2365</v>
      </c>
    </row>
    <row r="43" spans="1:4" ht="12.75">
      <c r="A43" s="6" t="s">
        <v>2413</v>
      </c>
      <c r="B43" s="7">
        <v>87</v>
      </c>
      <c r="C43" s="6" t="s">
        <v>2414</v>
      </c>
      <c r="D43" s="6" t="s">
        <v>2359</v>
      </c>
    </row>
    <row r="44" spans="1:4" ht="12.75">
      <c r="A44" s="6" t="s">
        <v>2415</v>
      </c>
      <c r="B44" s="7">
        <v>106</v>
      </c>
      <c r="C44" s="6" t="s">
        <v>2416</v>
      </c>
      <c r="D44" s="6" t="s">
        <v>2346</v>
      </c>
    </row>
    <row r="45" spans="1:4" ht="12.75">
      <c r="A45" s="6" t="s">
        <v>2417</v>
      </c>
      <c r="B45" s="7">
        <v>118</v>
      </c>
      <c r="C45" s="6" t="s">
        <v>2418</v>
      </c>
      <c r="D45" s="6" t="s">
        <v>2331</v>
      </c>
    </row>
    <row r="46" spans="1:4" ht="12.75">
      <c r="A46" s="6" t="s">
        <v>2419</v>
      </c>
      <c r="B46" s="7">
        <v>3</v>
      </c>
      <c r="C46" s="6" t="s">
        <v>2420</v>
      </c>
      <c r="D46" s="6" t="s">
        <v>2359</v>
      </c>
    </row>
    <row r="47" spans="1:4" ht="12.75">
      <c r="A47" s="10" t="s">
        <v>2421</v>
      </c>
      <c r="B47" s="7">
        <v>61</v>
      </c>
      <c r="C47" s="6" t="s">
        <v>2422</v>
      </c>
      <c r="D47" s="6" t="s">
        <v>2346</v>
      </c>
    </row>
    <row r="48" spans="1:4" ht="12.75">
      <c r="A48" s="6" t="s">
        <v>2423</v>
      </c>
      <c r="B48" s="7">
        <v>158</v>
      </c>
      <c r="C48" s="6" t="s">
        <v>2424</v>
      </c>
      <c r="D48" s="6" t="s">
        <v>2365</v>
      </c>
    </row>
    <row r="49" spans="1:4" ht="12.75">
      <c r="A49" s="6" t="s">
        <v>2425</v>
      </c>
      <c r="B49" s="7">
        <v>179</v>
      </c>
      <c r="C49" s="6" t="s">
        <v>2426</v>
      </c>
      <c r="D49" s="6" t="s">
        <v>2337</v>
      </c>
    </row>
    <row r="50" spans="1:4" ht="12.75">
      <c r="A50" s="6" t="s">
        <v>2427</v>
      </c>
      <c r="B50" s="7">
        <v>173</v>
      </c>
      <c r="C50" s="6" t="s">
        <v>2428</v>
      </c>
      <c r="D50" s="6" t="s">
        <v>2365</v>
      </c>
    </row>
    <row r="51" spans="1:4" ht="12.75">
      <c r="A51" s="6" t="s">
        <v>2429</v>
      </c>
      <c r="B51" s="7">
        <v>68</v>
      </c>
      <c r="C51" s="6" t="s">
        <v>2430</v>
      </c>
      <c r="D51" s="6" t="s">
        <v>2346</v>
      </c>
    </row>
    <row r="52" spans="1:4" ht="12.75">
      <c r="A52" s="6" t="s">
        <v>2431</v>
      </c>
      <c r="B52" s="7">
        <v>165</v>
      </c>
      <c r="C52" s="6" t="s">
        <v>2432</v>
      </c>
      <c r="D52" s="6" t="s">
        <v>2365</v>
      </c>
    </row>
    <row r="53" spans="1:4" ht="12.75">
      <c r="A53" s="6" t="s">
        <v>2433</v>
      </c>
      <c r="B53" s="7">
        <v>126</v>
      </c>
      <c r="C53" s="6" t="s">
        <v>2434</v>
      </c>
      <c r="D53" s="6" t="s">
        <v>2331</v>
      </c>
    </row>
    <row r="54" spans="1:4" ht="12.75">
      <c r="A54" s="6" t="s">
        <v>2435</v>
      </c>
      <c r="B54" s="7">
        <v>62</v>
      </c>
      <c r="C54" s="6" t="s">
        <v>2436</v>
      </c>
      <c r="D54" s="6" t="s">
        <v>2346</v>
      </c>
    </row>
    <row r="55" spans="1:4" ht="12.75">
      <c r="A55" s="6" t="s">
        <v>2437</v>
      </c>
      <c r="B55" s="7">
        <v>159</v>
      </c>
      <c r="C55" s="6" t="s">
        <v>2438</v>
      </c>
      <c r="D55" s="6" t="s">
        <v>2365</v>
      </c>
    </row>
    <row r="56" spans="1:4" ht="12.75">
      <c r="A56" s="6" t="s">
        <v>2439</v>
      </c>
      <c r="B56" s="7">
        <v>141</v>
      </c>
      <c r="C56" s="6" t="s">
        <v>2440</v>
      </c>
      <c r="D56" s="6" t="s">
        <v>2365</v>
      </c>
    </row>
    <row r="57" spans="1:4" ht="12.75">
      <c r="A57" s="6" t="s">
        <v>2441</v>
      </c>
      <c r="B57" s="7">
        <v>28</v>
      </c>
      <c r="C57" s="6" t="s">
        <v>2442</v>
      </c>
      <c r="D57" s="6" t="s">
        <v>2443</v>
      </c>
    </row>
    <row r="58" spans="1:4" ht="12.75">
      <c r="A58" s="6" t="s">
        <v>2444</v>
      </c>
      <c r="B58" s="7">
        <v>29</v>
      </c>
      <c r="C58" s="6" t="s">
        <v>2445</v>
      </c>
      <c r="D58" s="6" t="s">
        <v>2443</v>
      </c>
    </row>
    <row r="59" spans="1:4" ht="12.75">
      <c r="A59" s="10" t="s">
        <v>2446</v>
      </c>
      <c r="B59" s="7">
        <v>33</v>
      </c>
      <c r="C59" s="6" t="s">
        <v>2447</v>
      </c>
      <c r="D59" s="6" t="s">
        <v>2443</v>
      </c>
    </row>
    <row r="60" spans="1:4" ht="12.75">
      <c r="A60" s="6" t="s">
        <v>2448</v>
      </c>
      <c r="B60" s="7">
        <v>31</v>
      </c>
      <c r="C60" s="6" t="s">
        <v>2449</v>
      </c>
      <c r="D60" s="6" t="s">
        <v>2443</v>
      </c>
    </row>
    <row r="61" spans="1:4" ht="12.75">
      <c r="A61" s="6" t="s">
        <v>2450</v>
      </c>
      <c r="B61" s="7">
        <v>30</v>
      </c>
      <c r="C61" s="6" t="s">
        <v>2451</v>
      </c>
      <c r="D61" s="6" t="s">
        <v>2443</v>
      </c>
    </row>
    <row r="62" spans="1:4" ht="12.75">
      <c r="A62" s="6" t="s">
        <v>2452</v>
      </c>
      <c r="B62" s="7">
        <v>82</v>
      </c>
      <c r="C62" s="6" t="s">
        <v>2453</v>
      </c>
      <c r="D62" s="6" t="s">
        <v>2359</v>
      </c>
    </row>
    <row r="63" spans="1:4" ht="12.75">
      <c r="A63" s="6" t="s">
        <v>2454</v>
      </c>
      <c r="B63" s="7">
        <v>64</v>
      </c>
      <c r="C63" s="6" t="s">
        <v>2455</v>
      </c>
      <c r="D63" s="6" t="s">
        <v>2346</v>
      </c>
    </row>
    <row r="64" spans="1:4" ht="12.75">
      <c r="A64" s="6" t="s">
        <v>2456</v>
      </c>
      <c r="B64" s="7">
        <v>161</v>
      </c>
      <c r="C64" s="6" t="s">
        <v>2457</v>
      </c>
      <c r="D64" s="6" t="s">
        <v>2365</v>
      </c>
    </row>
    <row r="65" spans="1:5" ht="12.75">
      <c r="A65" s="6" t="s">
        <v>2458</v>
      </c>
      <c r="B65" s="7">
        <v>117</v>
      </c>
      <c r="C65" s="6" t="s">
        <v>2459</v>
      </c>
      <c r="D65" s="6" t="s">
        <v>2405</v>
      </c>
    </row>
    <row r="66" spans="1:5" ht="12.75">
      <c r="A66" s="19" t="s">
        <v>2718</v>
      </c>
      <c r="B66" s="20" t="s">
        <v>2361</v>
      </c>
      <c r="C66" s="19" t="s">
        <v>2720</v>
      </c>
      <c r="D66" s="19" t="s">
        <v>2346</v>
      </c>
      <c r="E66" s="13">
        <v>40505</v>
      </c>
    </row>
    <row r="67" spans="1:5" ht="12.75">
      <c r="A67" s="19" t="s">
        <v>2719</v>
      </c>
      <c r="B67" s="20" t="s">
        <v>2361</v>
      </c>
      <c r="C67" s="19" t="s">
        <v>2721</v>
      </c>
      <c r="D67" s="19" t="s">
        <v>2365</v>
      </c>
      <c r="E67" s="13">
        <v>40505</v>
      </c>
    </row>
    <row r="68" spans="1:5" ht="12.75">
      <c r="A68" s="6" t="s">
        <v>2460</v>
      </c>
      <c r="B68" s="7">
        <v>46</v>
      </c>
      <c r="C68" s="6" t="s">
        <v>2461</v>
      </c>
      <c r="D68" s="6" t="s">
        <v>2462</v>
      </c>
    </row>
    <row r="69" spans="1:5" ht="12.75">
      <c r="A69" s="6" t="s">
        <v>2463</v>
      </c>
      <c r="B69" s="7">
        <v>103</v>
      </c>
      <c r="C69" s="6" t="s">
        <v>2464</v>
      </c>
      <c r="D69" s="6" t="s">
        <v>2334</v>
      </c>
    </row>
    <row r="70" spans="1:5" ht="12.75">
      <c r="A70" s="19" t="s">
        <v>594</v>
      </c>
      <c r="B70" s="20" t="s">
        <v>2361</v>
      </c>
      <c r="C70" s="19" t="s">
        <v>2715</v>
      </c>
      <c r="D70" s="19" t="s">
        <v>2346</v>
      </c>
      <c r="E70" s="13">
        <v>40505</v>
      </c>
    </row>
    <row r="71" spans="1:5" ht="12.75">
      <c r="A71" s="19" t="s">
        <v>2714</v>
      </c>
      <c r="B71" s="20" t="s">
        <v>2361</v>
      </c>
      <c r="C71" s="19" t="s">
        <v>2716</v>
      </c>
      <c r="D71" s="19" t="s">
        <v>2365</v>
      </c>
      <c r="E71" s="13">
        <v>40505</v>
      </c>
    </row>
    <row r="72" spans="1:5" ht="12.75">
      <c r="A72" s="6" t="s">
        <v>2465</v>
      </c>
      <c r="B72" s="7">
        <v>25</v>
      </c>
      <c r="C72" s="6" t="s">
        <v>2466</v>
      </c>
      <c r="D72" s="6" t="s">
        <v>2359</v>
      </c>
    </row>
    <row r="73" spans="1:5" ht="12.75">
      <c r="A73" s="6" t="s">
        <v>2467</v>
      </c>
      <c r="B73" s="7">
        <v>142</v>
      </c>
      <c r="C73" s="6" t="s">
        <v>2468</v>
      </c>
      <c r="D73" s="6" t="s">
        <v>2469</v>
      </c>
    </row>
    <row r="74" spans="1:5" ht="12.75">
      <c r="A74" s="6" t="s">
        <v>2470</v>
      </c>
      <c r="B74" s="7">
        <v>79</v>
      </c>
      <c r="C74" s="6" t="s">
        <v>2470</v>
      </c>
      <c r="D74" s="6" t="s">
        <v>2359</v>
      </c>
    </row>
    <row r="75" spans="1:5" ht="12.75">
      <c r="A75" s="6" t="s">
        <v>2471</v>
      </c>
      <c r="B75" s="7">
        <v>40</v>
      </c>
      <c r="C75" s="6" t="s">
        <v>2472</v>
      </c>
      <c r="D75" s="6" t="s">
        <v>2443</v>
      </c>
    </row>
    <row r="76" spans="1:5" ht="12.75">
      <c r="A76" s="6" t="s">
        <v>2473</v>
      </c>
      <c r="B76" s="7">
        <v>90</v>
      </c>
      <c r="C76" s="6" t="s">
        <v>2474</v>
      </c>
      <c r="D76" s="6" t="s">
        <v>2462</v>
      </c>
    </row>
    <row r="77" spans="1:5" ht="12.75">
      <c r="A77" s="6" t="s">
        <v>2475</v>
      </c>
      <c r="B77" s="7">
        <v>77</v>
      </c>
      <c r="C77" s="6" t="s">
        <v>2476</v>
      </c>
      <c r="D77" s="6" t="s">
        <v>2334</v>
      </c>
    </row>
    <row r="78" spans="1:5" ht="12.75">
      <c r="A78" s="6" t="s">
        <v>2477</v>
      </c>
      <c r="B78" s="7">
        <v>88</v>
      </c>
      <c r="C78" s="10" t="s">
        <v>2717</v>
      </c>
      <c r="D78" s="6" t="s">
        <v>2462</v>
      </c>
    </row>
    <row r="79" spans="1:5" ht="12.75">
      <c r="A79" s="6" t="s">
        <v>2478</v>
      </c>
      <c r="B79" s="7">
        <v>169</v>
      </c>
      <c r="C79" s="6" t="s">
        <v>2479</v>
      </c>
      <c r="D79" s="6" t="s">
        <v>2365</v>
      </c>
    </row>
    <row r="80" spans="1:5" ht="12.75">
      <c r="A80" s="6" t="s">
        <v>2480</v>
      </c>
      <c r="B80" s="7">
        <v>101</v>
      </c>
      <c r="C80" s="6" t="s">
        <v>2481</v>
      </c>
      <c r="D80" s="6" t="s">
        <v>2331</v>
      </c>
    </row>
    <row r="81" spans="1:4" ht="12.75">
      <c r="A81" s="6" t="s">
        <v>2482</v>
      </c>
      <c r="B81" s="7">
        <v>146</v>
      </c>
      <c r="C81" s="6" t="s">
        <v>2483</v>
      </c>
      <c r="D81" s="6" t="s">
        <v>2365</v>
      </c>
    </row>
    <row r="82" spans="1:4" ht="12.75">
      <c r="A82" s="6" t="s">
        <v>646</v>
      </c>
      <c r="B82" s="7">
        <v>50</v>
      </c>
      <c r="C82" s="6" t="s">
        <v>2484</v>
      </c>
      <c r="D82" s="6" t="s">
        <v>2346</v>
      </c>
    </row>
    <row r="83" spans="1:4" ht="12.75">
      <c r="A83" s="6" t="s">
        <v>2485</v>
      </c>
      <c r="B83" s="7">
        <v>147</v>
      </c>
      <c r="C83" s="6" t="s">
        <v>2486</v>
      </c>
      <c r="D83" s="6" t="s">
        <v>2365</v>
      </c>
    </row>
    <row r="84" spans="1:4" ht="12.75">
      <c r="A84" s="6" t="s">
        <v>2487</v>
      </c>
      <c r="B84" s="7">
        <v>19</v>
      </c>
      <c r="C84" s="6" t="s">
        <v>2488</v>
      </c>
      <c r="D84" s="6" t="s">
        <v>2359</v>
      </c>
    </row>
    <row r="85" spans="1:4" ht="12.75">
      <c r="A85" s="6" t="s">
        <v>2489</v>
      </c>
      <c r="B85" s="7">
        <v>39</v>
      </c>
      <c r="C85" s="6" t="s">
        <v>2490</v>
      </c>
      <c r="D85" s="6" t="s">
        <v>2462</v>
      </c>
    </row>
    <row r="86" spans="1:4" ht="12.75">
      <c r="A86" s="6" t="s">
        <v>2491</v>
      </c>
      <c r="B86" s="7">
        <v>140</v>
      </c>
      <c r="C86" s="6" t="s">
        <v>2492</v>
      </c>
      <c r="D86" s="6" t="s">
        <v>2331</v>
      </c>
    </row>
    <row r="87" spans="1:4" ht="12.75">
      <c r="A87" s="6" t="s">
        <v>2493</v>
      </c>
      <c r="B87" s="7">
        <v>136</v>
      </c>
      <c r="C87" s="6" t="s">
        <v>2494</v>
      </c>
      <c r="D87" s="6" t="s">
        <v>2331</v>
      </c>
    </row>
    <row r="88" spans="1:4" ht="12.75">
      <c r="A88" s="6" t="s">
        <v>2495</v>
      </c>
      <c r="B88" s="7">
        <v>43</v>
      </c>
      <c r="C88" s="6" t="s">
        <v>2496</v>
      </c>
      <c r="D88" s="6" t="s">
        <v>2462</v>
      </c>
    </row>
    <row r="89" spans="1:4" ht="12.75">
      <c r="A89" s="6" t="s">
        <v>2497</v>
      </c>
      <c r="B89" s="7">
        <v>71</v>
      </c>
      <c r="C89" s="6" t="s">
        <v>2498</v>
      </c>
      <c r="D89" s="6" t="s">
        <v>2334</v>
      </c>
    </row>
    <row r="90" spans="1:4" ht="12.75">
      <c r="A90" s="6" t="s">
        <v>2499</v>
      </c>
      <c r="B90" s="7">
        <v>116</v>
      </c>
      <c r="C90" s="6" t="s">
        <v>2500</v>
      </c>
      <c r="D90" s="6" t="s">
        <v>2405</v>
      </c>
    </row>
    <row r="91" spans="1:4" ht="12.75">
      <c r="A91" s="6" t="s">
        <v>2501</v>
      </c>
      <c r="B91" s="7">
        <v>99</v>
      </c>
      <c r="C91" s="6" t="s">
        <v>2502</v>
      </c>
      <c r="D91" s="6" t="s">
        <v>2346</v>
      </c>
    </row>
    <row r="92" spans="1:4" ht="12.75">
      <c r="A92" s="6" t="s">
        <v>2503</v>
      </c>
      <c r="B92" s="7">
        <v>51</v>
      </c>
      <c r="C92" s="6" t="s">
        <v>2504</v>
      </c>
      <c r="D92" s="6" t="s">
        <v>2346</v>
      </c>
    </row>
    <row r="93" spans="1:4" ht="12.75">
      <c r="A93" s="6" t="s">
        <v>2505</v>
      </c>
      <c r="B93" s="7">
        <v>148</v>
      </c>
      <c r="C93" s="6" t="s">
        <v>2506</v>
      </c>
      <c r="D93" s="6" t="s">
        <v>2365</v>
      </c>
    </row>
    <row r="94" spans="1:4" ht="12.75">
      <c r="A94" s="6" t="s">
        <v>2507</v>
      </c>
      <c r="B94" s="7">
        <v>11</v>
      </c>
      <c r="C94" s="6" t="s">
        <v>2508</v>
      </c>
      <c r="D94" s="6" t="s">
        <v>2359</v>
      </c>
    </row>
    <row r="95" spans="1:4" ht="12.75">
      <c r="A95" s="6" t="s">
        <v>2509</v>
      </c>
      <c r="B95" s="7">
        <v>52</v>
      </c>
      <c r="C95" s="6" t="s">
        <v>2510</v>
      </c>
      <c r="D95" s="6" t="s">
        <v>2346</v>
      </c>
    </row>
    <row r="96" spans="1:4" ht="12.75">
      <c r="A96" s="6" t="s">
        <v>2511</v>
      </c>
      <c r="B96" s="7">
        <v>149</v>
      </c>
      <c r="C96" s="6" t="s">
        <v>2512</v>
      </c>
      <c r="D96" s="6" t="s">
        <v>2365</v>
      </c>
    </row>
    <row r="97" spans="1:4" ht="12.75">
      <c r="A97" s="11" t="s">
        <v>2513</v>
      </c>
      <c r="B97" s="12" t="s">
        <v>2361</v>
      </c>
      <c r="C97" s="11" t="s">
        <v>731</v>
      </c>
      <c r="D97" s="11" t="s">
        <v>2462</v>
      </c>
    </row>
    <row r="98" spans="1:4" ht="12.75">
      <c r="A98" s="6" t="s">
        <v>2514</v>
      </c>
      <c r="B98" s="7">
        <v>49</v>
      </c>
      <c r="C98" s="6" t="s">
        <v>2515</v>
      </c>
      <c r="D98" s="6" t="s">
        <v>2462</v>
      </c>
    </row>
    <row r="99" spans="1:4" ht="12.75">
      <c r="A99" s="6" t="s">
        <v>2516</v>
      </c>
      <c r="B99" s="7">
        <v>167</v>
      </c>
      <c r="C99" s="6" t="s">
        <v>2517</v>
      </c>
      <c r="D99" s="6" t="s">
        <v>2365</v>
      </c>
    </row>
    <row r="100" spans="1:4" ht="12.75">
      <c r="A100" s="6" t="s">
        <v>735</v>
      </c>
      <c r="B100" s="7">
        <v>53</v>
      </c>
      <c r="C100" s="6" t="s">
        <v>2518</v>
      </c>
      <c r="D100" s="6" t="s">
        <v>2346</v>
      </c>
    </row>
    <row r="101" spans="1:4" ht="12.75">
      <c r="A101" s="6" t="s">
        <v>2519</v>
      </c>
      <c r="B101" s="7">
        <v>150</v>
      </c>
      <c r="C101" s="6" t="s">
        <v>2520</v>
      </c>
      <c r="D101" s="6" t="s">
        <v>2365</v>
      </c>
    </row>
    <row r="102" spans="1:4" ht="12.75">
      <c r="A102" s="6" t="s">
        <v>2521</v>
      </c>
      <c r="B102" s="7">
        <v>69</v>
      </c>
      <c r="C102" s="6" t="s">
        <v>2522</v>
      </c>
      <c r="D102" s="6" t="s">
        <v>2346</v>
      </c>
    </row>
    <row r="103" spans="1:4" ht="12.75">
      <c r="A103" s="6" t="s">
        <v>2523</v>
      </c>
      <c r="B103" s="7">
        <v>171</v>
      </c>
      <c r="C103" s="6" t="s">
        <v>2524</v>
      </c>
      <c r="D103" s="6" t="s">
        <v>2525</v>
      </c>
    </row>
    <row r="104" spans="1:4" ht="12.75">
      <c r="A104" s="6" t="s">
        <v>2526</v>
      </c>
      <c r="B104" s="7">
        <v>166</v>
      </c>
      <c r="C104" s="6" t="s">
        <v>2527</v>
      </c>
      <c r="D104" s="6" t="s">
        <v>2365</v>
      </c>
    </row>
    <row r="105" spans="1:4" ht="12.75">
      <c r="A105" s="6" t="s">
        <v>2528</v>
      </c>
      <c r="B105" s="7">
        <v>133</v>
      </c>
      <c r="C105" s="6" t="s">
        <v>2529</v>
      </c>
      <c r="D105" s="6" t="s">
        <v>2331</v>
      </c>
    </row>
    <row r="106" spans="1:4" ht="12.75">
      <c r="A106" s="6" t="s">
        <v>2530</v>
      </c>
      <c r="B106" s="7">
        <v>27</v>
      </c>
      <c r="C106" s="6" t="s">
        <v>2531</v>
      </c>
      <c r="D106" s="6" t="s">
        <v>2359</v>
      </c>
    </row>
    <row r="107" spans="1:4" ht="12.75">
      <c r="A107" s="6" t="s">
        <v>2532</v>
      </c>
      <c r="B107" s="7">
        <v>26</v>
      </c>
      <c r="C107" s="6" t="s">
        <v>2533</v>
      </c>
      <c r="D107" s="6" t="s">
        <v>2462</v>
      </c>
    </row>
    <row r="108" spans="1:4" ht="12.75">
      <c r="A108" s="6" t="s">
        <v>2534</v>
      </c>
      <c r="B108" s="7">
        <v>89</v>
      </c>
      <c r="C108" s="6" t="s">
        <v>2535</v>
      </c>
      <c r="D108" s="6" t="s">
        <v>2462</v>
      </c>
    </row>
    <row r="109" spans="1:4" ht="12.75">
      <c r="A109" s="6" t="s">
        <v>2536</v>
      </c>
      <c r="B109" s="7">
        <v>84</v>
      </c>
      <c r="C109" s="6" t="s">
        <v>2536</v>
      </c>
      <c r="D109" s="6" t="s">
        <v>2359</v>
      </c>
    </row>
    <row r="110" spans="1:4" ht="12.75">
      <c r="A110" s="6" t="s">
        <v>1152</v>
      </c>
      <c r="B110" s="7">
        <v>56</v>
      </c>
      <c r="C110" s="6" t="s">
        <v>2537</v>
      </c>
      <c r="D110" s="6" t="s">
        <v>2346</v>
      </c>
    </row>
    <row r="111" spans="1:4" ht="12.75">
      <c r="A111" s="6" t="s">
        <v>2538</v>
      </c>
      <c r="B111" s="7">
        <v>153</v>
      </c>
      <c r="C111" s="6" t="s">
        <v>2539</v>
      </c>
      <c r="D111" s="6" t="s">
        <v>2365</v>
      </c>
    </row>
    <row r="112" spans="1:4" ht="12.75">
      <c r="A112" s="6" t="s">
        <v>2540</v>
      </c>
      <c r="B112" s="7">
        <v>110</v>
      </c>
      <c r="C112" s="6" t="s">
        <v>2541</v>
      </c>
      <c r="D112" s="6" t="s">
        <v>2331</v>
      </c>
    </row>
    <row r="113" spans="1:4" ht="12.75">
      <c r="A113" s="6" t="s">
        <v>2542</v>
      </c>
      <c r="B113" s="7">
        <v>48</v>
      </c>
      <c r="C113" s="6" t="s">
        <v>2543</v>
      </c>
      <c r="D113" s="6" t="s">
        <v>2462</v>
      </c>
    </row>
    <row r="114" spans="1:4" ht="12.75">
      <c r="A114" s="6" t="s">
        <v>2544</v>
      </c>
      <c r="B114" s="7">
        <v>78</v>
      </c>
      <c r="C114" s="6" t="s">
        <v>2544</v>
      </c>
      <c r="D114" s="6" t="s">
        <v>2359</v>
      </c>
    </row>
    <row r="115" spans="1:4" ht="12.75">
      <c r="A115" s="6" t="s">
        <v>2545</v>
      </c>
      <c r="B115" s="7">
        <v>104</v>
      </c>
      <c r="C115" s="6" t="s">
        <v>2546</v>
      </c>
      <c r="D115" s="6" t="s">
        <v>2359</v>
      </c>
    </row>
    <row r="116" spans="1:4" ht="12.75">
      <c r="A116" s="6" t="s">
        <v>2547</v>
      </c>
      <c r="B116" s="7">
        <v>60</v>
      </c>
      <c r="C116" s="6" t="s">
        <v>2548</v>
      </c>
      <c r="D116" s="6" t="s">
        <v>2359</v>
      </c>
    </row>
    <row r="117" spans="1:4" ht="12.75">
      <c r="A117" s="6" t="s">
        <v>2549</v>
      </c>
      <c r="B117" s="7">
        <v>157</v>
      </c>
      <c r="C117" s="6" t="s">
        <v>2550</v>
      </c>
      <c r="D117" s="6" t="s">
        <v>2365</v>
      </c>
    </row>
    <row r="118" spans="1:4" ht="12.75">
      <c r="A118" s="6" t="s">
        <v>2551</v>
      </c>
      <c r="B118" s="7">
        <v>72</v>
      </c>
      <c r="C118" s="6" t="s">
        <v>2552</v>
      </c>
      <c r="D118" s="6" t="s">
        <v>2334</v>
      </c>
    </row>
    <row r="119" spans="1:4" ht="12.75">
      <c r="A119" s="6" t="s">
        <v>2553</v>
      </c>
      <c r="B119" s="7">
        <v>125</v>
      </c>
      <c r="C119" s="6" t="s">
        <v>2554</v>
      </c>
      <c r="D119" s="6" t="s">
        <v>2331</v>
      </c>
    </row>
    <row r="120" spans="1:4" ht="12.75">
      <c r="A120" s="6" t="s">
        <v>2555</v>
      </c>
      <c r="B120" s="7">
        <v>123</v>
      </c>
      <c r="C120" s="6" t="s">
        <v>2556</v>
      </c>
      <c r="D120" s="6" t="s">
        <v>2331</v>
      </c>
    </row>
    <row r="121" spans="1:4" ht="12.75">
      <c r="A121" s="6" t="s">
        <v>2557</v>
      </c>
      <c r="B121" s="7">
        <v>23</v>
      </c>
      <c r="C121" s="6" t="s">
        <v>2558</v>
      </c>
      <c r="D121" s="6" t="s">
        <v>2346</v>
      </c>
    </row>
    <row r="122" spans="1:4" ht="12.75">
      <c r="A122" s="6" t="s">
        <v>2559</v>
      </c>
      <c r="B122" s="7">
        <v>122</v>
      </c>
      <c r="C122" s="6" t="s">
        <v>2560</v>
      </c>
      <c r="D122" s="6" t="s">
        <v>2331</v>
      </c>
    </row>
    <row r="123" spans="1:4" ht="12.75">
      <c r="A123" s="6" t="s">
        <v>2561</v>
      </c>
      <c r="B123" s="7">
        <v>138</v>
      </c>
      <c r="C123" s="6" t="s">
        <v>2562</v>
      </c>
      <c r="D123" s="6" t="s">
        <v>2331</v>
      </c>
    </row>
    <row r="124" spans="1:4" ht="12.75">
      <c r="A124" s="6" t="s">
        <v>2563</v>
      </c>
      <c r="B124" s="7">
        <v>139</v>
      </c>
      <c r="C124" s="6" t="s">
        <v>2564</v>
      </c>
      <c r="D124" s="6" t="s">
        <v>2331</v>
      </c>
    </row>
    <row r="125" spans="1:4" ht="12.75">
      <c r="A125" s="6" t="s">
        <v>2565</v>
      </c>
      <c r="B125" s="7">
        <v>4</v>
      </c>
      <c r="C125" s="6" t="s">
        <v>2566</v>
      </c>
      <c r="D125" s="6" t="s">
        <v>2567</v>
      </c>
    </row>
    <row r="126" spans="1:4" ht="12.75">
      <c r="A126" s="6" t="s">
        <v>2568</v>
      </c>
      <c r="B126" s="7">
        <v>1</v>
      </c>
      <c r="C126" s="6" t="s">
        <v>2569</v>
      </c>
      <c r="D126" s="6" t="s">
        <v>2567</v>
      </c>
    </row>
    <row r="127" spans="1:4" ht="12.75">
      <c r="A127" s="6" t="s">
        <v>2570</v>
      </c>
      <c r="B127" s="7">
        <v>127</v>
      </c>
      <c r="C127" s="6" t="s">
        <v>2571</v>
      </c>
      <c r="D127" s="6" t="s">
        <v>2331</v>
      </c>
    </row>
    <row r="128" spans="1:4" ht="12.75">
      <c r="A128" s="6" t="s">
        <v>2572</v>
      </c>
      <c r="B128" s="7">
        <v>41</v>
      </c>
      <c r="C128" s="6" t="s">
        <v>2573</v>
      </c>
      <c r="D128" s="6" t="s">
        <v>2462</v>
      </c>
    </row>
    <row r="129" spans="1:4" ht="12.75">
      <c r="A129" s="6" t="s">
        <v>2574</v>
      </c>
      <c r="B129" s="7">
        <v>10</v>
      </c>
      <c r="C129" s="6" t="s">
        <v>2575</v>
      </c>
      <c r="D129" s="6" t="s">
        <v>2359</v>
      </c>
    </row>
    <row r="130" spans="1:4" ht="12.75">
      <c r="A130" s="6" t="s">
        <v>2576</v>
      </c>
      <c r="B130" s="7">
        <v>145</v>
      </c>
      <c r="C130" s="6" t="s">
        <v>2577</v>
      </c>
      <c r="D130" s="6" t="s">
        <v>2365</v>
      </c>
    </row>
    <row r="131" spans="1:4" ht="12.75">
      <c r="A131" s="6" t="s">
        <v>2578</v>
      </c>
      <c r="B131" s="7">
        <v>54</v>
      </c>
      <c r="C131" s="6" t="s">
        <v>2579</v>
      </c>
      <c r="D131" s="6" t="s">
        <v>2346</v>
      </c>
    </row>
    <row r="132" spans="1:4" ht="12.75">
      <c r="A132" s="6" t="s">
        <v>2580</v>
      </c>
      <c r="B132" s="7">
        <v>151</v>
      </c>
      <c r="C132" s="6" t="s">
        <v>2581</v>
      </c>
      <c r="D132" s="6" t="s">
        <v>2365</v>
      </c>
    </row>
    <row r="133" spans="1:4" ht="12.75">
      <c r="A133" s="6" t="s">
        <v>2582</v>
      </c>
      <c r="B133" s="7">
        <v>73</v>
      </c>
      <c r="C133" s="6" t="s">
        <v>2583</v>
      </c>
      <c r="D133" s="6" t="s">
        <v>2334</v>
      </c>
    </row>
    <row r="134" spans="1:4" ht="12.75">
      <c r="A134" s="11" t="s">
        <v>1280</v>
      </c>
      <c r="B134" s="12" t="s">
        <v>2361</v>
      </c>
      <c r="C134" s="11" t="s">
        <v>2584</v>
      </c>
      <c r="D134" s="11" t="s">
        <v>2346</v>
      </c>
    </row>
    <row r="135" spans="1:4" ht="12.75">
      <c r="A135" s="11" t="s">
        <v>2585</v>
      </c>
      <c r="B135" s="12" t="s">
        <v>2361</v>
      </c>
      <c r="C135" s="11" t="s">
        <v>2586</v>
      </c>
      <c r="D135" s="11" t="s">
        <v>2365</v>
      </c>
    </row>
    <row r="136" spans="1:4" ht="12.75">
      <c r="A136" s="6" t="s">
        <v>2587</v>
      </c>
      <c r="B136" s="7">
        <v>63</v>
      </c>
      <c r="C136" s="6" t="s">
        <v>2588</v>
      </c>
      <c r="D136" s="6" t="s">
        <v>2346</v>
      </c>
    </row>
    <row r="137" spans="1:4" ht="12.75">
      <c r="A137" s="6" t="s">
        <v>2589</v>
      </c>
      <c r="B137" s="7">
        <v>160</v>
      </c>
      <c r="C137" s="6" t="s">
        <v>2590</v>
      </c>
      <c r="D137" s="6" t="s">
        <v>2365</v>
      </c>
    </row>
    <row r="138" spans="1:4" ht="12.75">
      <c r="A138" s="6" t="s">
        <v>2591</v>
      </c>
      <c r="B138" s="7">
        <v>34</v>
      </c>
      <c r="C138" s="6" t="s">
        <v>2592</v>
      </c>
      <c r="D138" s="6" t="s">
        <v>2410</v>
      </c>
    </row>
    <row r="139" spans="1:4" ht="12.75">
      <c r="A139" s="6" t="s">
        <v>2593</v>
      </c>
      <c r="B139" s="7">
        <v>170</v>
      </c>
      <c r="C139" s="6" t="s">
        <v>2594</v>
      </c>
      <c r="D139" s="6" t="s">
        <v>2365</v>
      </c>
    </row>
    <row r="140" spans="1:4" ht="12.75">
      <c r="A140" s="6" t="s">
        <v>2595</v>
      </c>
      <c r="B140" s="7">
        <v>55</v>
      </c>
      <c r="C140" s="6" t="s">
        <v>2596</v>
      </c>
      <c r="D140" s="6" t="s">
        <v>2346</v>
      </c>
    </row>
    <row r="141" spans="1:4" ht="12.75">
      <c r="A141" s="6" t="s">
        <v>2597</v>
      </c>
      <c r="B141" s="7">
        <v>152</v>
      </c>
      <c r="C141" s="6" t="s">
        <v>2598</v>
      </c>
      <c r="D141" s="6" t="s">
        <v>2365</v>
      </c>
    </row>
    <row r="142" spans="1:4" ht="12.75">
      <c r="A142" s="6" t="s">
        <v>2599</v>
      </c>
      <c r="B142" s="7">
        <v>91</v>
      </c>
      <c r="C142" s="6" t="s">
        <v>2600</v>
      </c>
      <c r="D142" s="6" t="s">
        <v>2462</v>
      </c>
    </row>
    <row r="143" spans="1:4" ht="12.75">
      <c r="A143" s="6" t="s">
        <v>2601</v>
      </c>
      <c r="B143" s="7">
        <v>129</v>
      </c>
      <c r="C143" s="6" t="s">
        <v>2602</v>
      </c>
      <c r="D143" s="6" t="s">
        <v>2359</v>
      </c>
    </row>
    <row r="144" spans="1:4" ht="12.75">
      <c r="A144" s="6" t="s">
        <v>2603</v>
      </c>
      <c r="B144" s="7">
        <v>92</v>
      </c>
      <c r="C144" s="6" t="s">
        <v>2604</v>
      </c>
      <c r="D144" s="6" t="s">
        <v>2462</v>
      </c>
    </row>
    <row r="145" spans="1:5" ht="12.75">
      <c r="A145" s="6" t="s">
        <v>2605</v>
      </c>
      <c r="B145" s="7">
        <v>35</v>
      </c>
      <c r="C145" s="6" t="s">
        <v>2606</v>
      </c>
      <c r="D145" s="6" t="s">
        <v>2359</v>
      </c>
    </row>
    <row r="146" spans="1:5" ht="12.75">
      <c r="A146" s="6" t="s">
        <v>2607</v>
      </c>
      <c r="B146" s="7">
        <v>36</v>
      </c>
      <c r="C146" s="6" t="s">
        <v>2608</v>
      </c>
      <c r="D146" s="6" t="s">
        <v>2359</v>
      </c>
    </row>
    <row r="147" spans="1:5" ht="12.75">
      <c r="A147" s="6" t="s">
        <v>2609</v>
      </c>
      <c r="B147" s="7">
        <v>37</v>
      </c>
      <c r="C147" s="6" t="s">
        <v>2610</v>
      </c>
      <c r="D147" s="6" t="s">
        <v>2359</v>
      </c>
    </row>
    <row r="148" spans="1:5" ht="12.75">
      <c r="A148" s="6" t="s">
        <v>2611</v>
      </c>
      <c r="B148" s="7">
        <v>38</v>
      </c>
      <c r="C148" s="6" t="s">
        <v>2612</v>
      </c>
      <c r="D148" s="6" t="s">
        <v>2359</v>
      </c>
    </row>
    <row r="149" spans="1:5" ht="12.75">
      <c r="A149" s="6" t="s">
        <v>2613</v>
      </c>
      <c r="B149" s="7">
        <v>128</v>
      </c>
      <c r="C149" s="6" t="s">
        <v>2614</v>
      </c>
      <c r="D149" s="6" t="s">
        <v>2331</v>
      </c>
    </row>
    <row r="150" spans="1:5" ht="12.75">
      <c r="A150" s="6" t="s">
        <v>2615</v>
      </c>
      <c r="B150" s="7">
        <v>75</v>
      </c>
      <c r="C150" s="6" t="s">
        <v>2616</v>
      </c>
      <c r="D150" s="6" t="s">
        <v>2334</v>
      </c>
    </row>
    <row r="151" spans="1:5" ht="12.75">
      <c r="A151" s="6" t="s">
        <v>2617</v>
      </c>
      <c r="B151" s="7">
        <v>93</v>
      </c>
      <c r="C151" s="6" t="s">
        <v>2618</v>
      </c>
      <c r="D151" s="6" t="s">
        <v>2462</v>
      </c>
    </row>
    <row r="152" spans="1:5" ht="12.75">
      <c r="A152" s="24" t="s">
        <v>1346</v>
      </c>
      <c r="B152" s="20" t="s">
        <v>2361</v>
      </c>
      <c r="C152" s="24" t="s">
        <v>2725</v>
      </c>
      <c r="D152" s="19" t="s">
        <v>2346</v>
      </c>
      <c r="E152" s="13">
        <v>40505</v>
      </c>
    </row>
    <row r="153" spans="1:5" ht="12.75">
      <c r="A153" s="24" t="s">
        <v>2727</v>
      </c>
      <c r="B153" s="20" t="s">
        <v>2361</v>
      </c>
      <c r="C153" s="24" t="s">
        <v>2726</v>
      </c>
      <c r="D153" s="19" t="s">
        <v>2365</v>
      </c>
      <c r="E153" s="13">
        <v>40505</v>
      </c>
    </row>
    <row r="154" spans="1:5" ht="12.75">
      <c r="A154" s="11" t="s">
        <v>1383</v>
      </c>
      <c r="B154" s="12" t="s">
        <v>2361</v>
      </c>
      <c r="C154" s="11" t="s">
        <v>2619</v>
      </c>
      <c r="D154" s="11" t="s">
        <v>2346</v>
      </c>
    </row>
    <row r="155" spans="1:5" ht="12.75">
      <c r="A155" s="11" t="s">
        <v>2620</v>
      </c>
      <c r="B155" s="12" t="s">
        <v>2361</v>
      </c>
      <c r="C155" s="11" t="s">
        <v>2621</v>
      </c>
      <c r="D155" s="11" t="s">
        <v>2365</v>
      </c>
    </row>
    <row r="156" spans="1:5" ht="12.75">
      <c r="A156" s="6" t="s">
        <v>2622</v>
      </c>
      <c r="B156" s="7">
        <v>57</v>
      </c>
      <c r="C156" s="6" t="s">
        <v>2623</v>
      </c>
      <c r="D156" s="6" t="s">
        <v>2346</v>
      </c>
      <c r="E156" s="25" t="s">
        <v>2732</v>
      </c>
    </row>
    <row r="157" spans="1:5" ht="12.75">
      <c r="A157" s="6" t="s">
        <v>2624</v>
      </c>
      <c r="B157" s="7">
        <v>154</v>
      </c>
      <c r="C157" s="6" t="s">
        <v>2625</v>
      </c>
      <c r="D157" s="6" t="s">
        <v>2365</v>
      </c>
      <c r="E157" s="25" t="s">
        <v>2733</v>
      </c>
    </row>
    <row r="158" spans="1:5" ht="12.75">
      <c r="A158" s="6" t="s">
        <v>2626</v>
      </c>
      <c r="B158" s="7">
        <v>7</v>
      </c>
      <c r="C158" s="6" t="s">
        <v>2627</v>
      </c>
      <c r="D158" s="6" t="s">
        <v>2405</v>
      </c>
    </row>
    <row r="159" spans="1:5" ht="12.75">
      <c r="A159" s="6" t="s">
        <v>2628</v>
      </c>
      <c r="B159" s="7">
        <v>8</v>
      </c>
      <c r="C159" s="6" t="s">
        <v>2629</v>
      </c>
      <c r="D159" s="6" t="s">
        <v>2405</v>
      </c>
    </row>
    <row r="160" spans="1:5" ht="12.75">
      <c r="A160" s="6" t="s">
        <v>2630</v>
      </c>
      <c r="B160" s="7">
        <v>6</v>
      </c>
      <c r="C160" s="6" t="s">
        <v>2631</v>
      </c>
      <c r="D160" s="6" t="s">
        <v>2359</v>
      </c>
    </row>
    <row r="161" spans="1:4" ht="12.75">
      <c r="A161" s="6" t="s">
        <v>1416</v>
      </c>
      <c r="B161" s="7">
        <v>58</v>
      </c>
      <c r="C161" s="6" t="s">
        <v>2632</v>
      </c>
      <c r="D161" s="6" t="s">
        <v>2346</v>
      </c>
    </row>
    <row r="162" spans="1:4" ht="12.75">
      <c r="A162" s="6" t="s">
        <v>2633</v>
      </c>
      <c r="B162" s="7">
        <v>155</v>
      </c>
      <c r="C162" s="6" t="s">
        <v>2634</v>
      </c>
      <c r="D162" s="6" t="s">
        <v>2365</v>
      </c>
    </row>
    <row r="163" spans="1:4" ht="12.75">
      <c r="A163" s="6" t="s">
        <v>2635</v>
      </c>
      <c r="B163" s="7">
        <v>176</v>
      </c>
      <c r="C163" s="6" t="s">
        <v>2636</v>
      </c>
      <c r="D163" s="6" t="s">
        <v>2359</v>
      </c>
    </row>
    <row r="164" spans="1:4" ht="12.75">
      <c r="A164" s="6" t="s">
        <v>2637</v>
      </c>
      <c r="B164" s="7">
        <v>83</v>
      </c>
      <c r="C164" s="6" t="s">
        <v>2637</v>
      </c>
      <c r="D164" s="6" t="s">
        <v>2359</v>
      </c>
    </row>
    <row r="165" spans="1:4" ht="12.75">
      <c r="A165" s="6" t="s">
        <v>2638</v>
      </c>
      <c r="B165" s="7">
        <v>102</v>
      </c>
      <c r="C165" s="6" t="s">
        <v>2639</v>
      </c>
      <c r="D165" s="6" t="s">
        <v>2346</v>
      </c>
    </row>
    <row r="166" spans="1:4" ht="12.75">
      <c r="A166" s="6" t="s">
        <v>2640</v>
      </c>
      <c r="B166" s="7">
        <v>18</v>
      </c>
      <c r="C166" s="6" t="s">
        <v>2641</v>
      </c>
      <c r="D166" s="6" t="s">
        <v>2337</v>
      </c>
    </row>
    <row r="167" spans="1:4" ht="12.75">
      <c r="A167" s="6" t="s">
        <v>2642</v>
      </c>
      <c r="B167" s="7">
        <v>124</v>
      </c>
      <c r="C167" s="6" t="s">
        <v>2643</v>
      </c>
      <c r="D167" s="6" t="s">
        <v>2359</v>
      </c>
    </row>
    <row r="168" spans="1:4" ht="12.75">
      <c r="A168" s="6" t="s">
        <v>2644</v>
      </c>
      <c r="B168" s="7">
        <v>45</v>
      </c>
      <c r="C168" s="6" t="s">
        <v>2645</v>
      </c>
      <c r="D168" s="6" t="s">
        <v>2462</v>
      </c>
    </row>
    <row r="169" spans="1:4" ht="12.75">
      <c r="A169" s="6" t="s">
        <v>2646</v>
      </c>
      <c r="B169" s="7">
        <v>130</v>
      </c>
      <c r="C169" s="6" t="s">
        <v>2647</v>
      </c>
      <c r="D169" s="6" t="s">
        <v>2331</v>
      </c>
    </row>
    <row r="170" spans="1:4" ht="12.75">
      <c r="A170" s="6" t="s">
        <v>2648</v>
      </c>
      <c r="B170" s="7">
        <v>137</v>
      </c>
      <c r="C170" s="6" t="s">
        <v>2649</v>
      </c>
      <c r="D170" s="6" t="s">
        <v>2331</v>
      </c>
    </row>
    <row r="171" spans="1:4" ht="12.75">
      <c r="A171" s="6" t="s">
        <v>2650</v>
      </c>
      <c r="B171" s="7">
        <v>44</v>
      </c>
      <c r="C171" s="6" t="s">
        <v>2651</v>
      </c>
      <c r="D171" s="6" t="s">
        <v>2462</v>
      </c>
    </row>
    <row r="172" spans="1:4" ht="12.75">
      <c r="A172" s="6" t="s">
        <v>2652</v>
      </c>
      <c r="B172" s="7">
        <v>134</v>
      </c>
      <c r="C172" s="6" t="s">
        <v>2653</v>
      </c>
      <c r="D172" s="6" t="s">
        <v>2654</v>
      </c>
    </row>
    <row r="173" spans="1:4" ht="12.75">
      <c r="A173" s="6" t="s">
        <v>2655</v>
      </c>
      <c r="B173" s="7">
        <v>121</v>
      </c>
      <c r="C173" s="6" t="s">
        <v>2656</v>
      </c>
      <c r="D173" s="6" t="s">
        <v>2331</v>
      </c>
    </row>
    <row r="174" spans="1:4" ht="12.75">
      <c r="A174" s="6" t="s">
        <v>2657</v>
      </c>
      <c r="B174" s="7">
        <v>132</v>
      </c>
      <c r="C174" s="6" t="s">
        <v>2658</v>
      </c>
      <c r="D174" s="6" t="s">
        <v>2331</v>
      </c>
    </row>
    <row r="175" spans="1:4" ht="12.75">
      <c r="A175" s="6" t="s">
        <v>2659</v>
      </c>
      <c r="B175" s="7">
        <v>181</v>
      </c>
      <c r="C175" s="6" t="s">
        <v>2660</v>
      </c>
      <c r="D175" s="6" t="s">
        <v>2337</v>
      </c>
    </row>
    <row r="176" spans="1:4" ht="12.75">
      <c r="A176" s="6" t="s">
        <v>2661</v>
      </c>
      <c r="B176" s="7">
        <v>175</v>
      </c>
      <c r="C176" s="6" t="s">
        <v>2662</v>
      </c>
      <c r="D176" s="6" t="s">
        <v>2365</v>
      </c>
    </row>
    <row r="177" spans="1:5" ht="12.75">
      <c r="A177" s="6" t="s">
        <v>1468</v>
      </c>
      <c r="B177" s="7">
        <v>59</v>
      </c>
      <c r="C177" s="6" t="s">
        <v>2663</v>
      </c>
      <c r="D177" s="6" t="s">
        <v>2346</v>
      </c>
    </row>
    <row r="178" spans="1:5" ht="12.75">
      <c r="A178" s="6" t="s">
        <v>2664</v>
      </c>
      <c r="B178" s="7">
        <v>156</v>
      </c>
      <c r="C178" s="6" t="s">
        <v>2665</v>
      </c>
      <c r="D178" s="6" t="s">
        <v>2365</v>
      </c>
    </row>
    <row r="179" spans="1:5" ht="12.75">
      <c r="A179" s="6" t="s">
        <v>2666</v>
      </c>
      <c r="B179" s="7">
        <v>86</v>
      </c>
      <c r="C179" s="6" t="s">
        <v>2666</v>
      </c>
      <c r="D179" s="6" t="s">
        <v>2359</v>
      </c>
    </row>
    <row r="180" spans="1:5" ht="12.75">
      <c r="A180" s="6" t="s">
        <v>2667</v>
      </c>
      <c r="B180" s="7">
        <v>131</v>
      </c>
      <c r="C180" s="6" t="s">
        <v>2668</v>
      </c>
      <c r="D180" s="6" t="s">
        <v>2331</v>
      </c>
    </row>
    <row r="181" spans="1:5" ht="12.75">
      <c r="A181" s="6" t="s">
        <v>2669</v>
      </c>
      <c r="B181" s="7">
        <v>107</v>
      </c>
      <c r="C181" s="6" t="s">
        <v>2670</v>
      </c>
      <c r="D181" s="6" t="s">
        <v>2346</v>
      </c>
    </row>
    <row r="182" spans="1:5" ht="12.75">
      <c r="A182" s="6" t="s">
        <v>2671</v>
      </c>
      <c r="B182" s="7">
        <v>81</v>
      </c>
      <c r="C182" s="6" t="s">
        <v>2672</v>
      </c>
      <c r="D182" s="6" t="s">
        <v>2359</v>
      </c>
    </row>
    <row r="183" spans="1:5" ht="12.75">
      <c r="A183" s="6" t="s">
        <v>2673</v>
      </c>
      <c r="B183" s="7">
        <v>94</v>
      </c>
      <c r="C183" s="6" t="s">
        <v>2674</v>
      </c>
      <c r="D183" s="6" t="s">
        <v>2462</v>
      </c>
    </row>
    <row r="184" spans="1:5" ht="12.75">
      <c r="A184" s="6" t="s">
        <v>2675</v>
      </c>
      <c r="B184" s="7">
        <v>95</v>
      </c>
      <c r="C184" s="6" t="s">
        <v>2676</v>
      </c>
      <c r="D184" s="6" t="s">
        <v>2462</v>
      </c>
    </row>
    <row r="185" spans="1:5" ht="12.75">
      <c r="A185" s="6" t="s">
        <v>2677</v>
      </c>
      <c r="B185" s="7">
        <v>96</v>
      </c>
      <c r="C185" s="6" t="s">
        <v>2678</v>
      </c>
      <c r="D185" s="6" t="s">
        <v>2462</v>
      </c>
    </row>
    <row r="186" spans="1:5" ht="12.75">
      <c r="A186" s="6" t="s">
        <v>2679</v>
      </c>
      <c r="B186" s="7">
        <v>97</v>
      </c>
      <c r="C186" s="6" t="s">
        <v>2680</v>
      </c>
      <c r="D186" s="6" t="s">
        <v>2462</v>
      </c>
    </row>
    <row r="187" spans="1:5" ht="12.75">
      <c r="A187" s="6" t="s">
        <v>2681</v>
      </c>
      <c r="B187" s="7">
        <v>17</v>
      </c>
      <c r="C187" s="6" t="s">
        <v>2682</v>
      </c>
      <c r="D187" s="6" t="s">
        <v>2337</v>
      </c>
    </row>
    <row r="188" spans="1:5" ht="12.75">
      <c r="A188" s="6" t="s">
        <v>2683</v>
      </c>
      <c r="B188" s="7">
        <v>47</v>
      </c>
      <c r="C188" s="6" t="s">
        <v>2684</v>
      </c>
      <c r="D188" s="6" t="s">
        <v>2685</v>
      </c>
    </row>
    <row r="189" spans="1:5" ht="12.75">
      <c r="A189" s="19" t="s">
        <v>2728</v>
      </c>
      <c r="B189" s="20" t="s">
        <v>2361</v>
      </c>
      <c r="C189" s="19" t="s">
        <v>2730</v>
      </c>
      <c r="D189" s="19" t="s">
        <v>2462</v>
      </c>
      <c r="E189" s="13">
        <v>40505</v>
      </c>
    </row>
    <row r="190" spans="1:5" ht="12.75">
      <c r="A190" s="19" t="s">
        <v>2729</v>
      </c>
      <c r="B190" s="20" t="s">
        <v>2361</v>
      </c>
      <c r="C190" s="19" t="s">
        <v>2731</v>
      </c>
      <c r="D190" s="19" t="s">
        <v>2365</v>
      </c>
      <c r="E190" s="13">
        <v>40505</v>
      </c>
    </row>
    <row r="191" spans="1:5" ht="12.75">
      <c r="A191" s="6" t="s">
        <v>2686</v>
      </c>
      <c r="B191" s="7">
        <v>119</v>
      </c>
      <c r="C191" s="6" t="s">
        <v>2687</v>
      </c>
      <c r="D191" s="6" t="s">
        <v>2331</v>
      </c>
    </row>
    <row r="192" spans="1:5" ht="12.75">
      <c r="A192" s="6" t="s">
        <v>2688</v>
      </c>
      <c r="B192" s="7">
        <v>120</v>
      </c>
      <c r="C192" s="6" t="s">
        <v>2689</v>
      </c>
      <c r="D192" s="6" t="s">
        <v>2331</v>
      </c>
    </row>
    <row r="193" spans="1:4" ht="12.75">
      <c r="A193" s="6" t="s">
        <v>2690</v>
      </c>
      <c r="B193" s="7">
        <v>80</v>
      </c>
      <c r="C193" s="6" t="s">
        <v>2690</v>
      </c>
      <c r="D193" s="6" t="s">
        <v>2359</v>
      </c>
    </row>
    <row r="194" spans="1:4" ht="12.75">
      <c r="A194" s="6" t="s">
        <v>2691</v>
      </c>
      <c r="B194" s="7">
        <v>5</v>
      </c>
      <c r="C194" s="6" t="s">
        <v>2692</v>
      </c>
      <c r="D194" s="6" t="s">
        <v>2396</v>
      </c>
    </row>
    <row r="195" spans="1:4" ht="12.75">
      <c r="A195" s="6" t="s">
        <v>2693</v>
      </c>
      <c r="B195" s="7">
        <v>24</v>
      </c>
      <c r="C195" s="6" t="s">
        <v>2694</v>
      </c>
      <c r="D195" s="6" t="s">
        <v>2462</v>
      </c>
    </row>
    <row r="196" spans="1:4" ht="12.75">
      <c r="A196" s="6" t="s">
        <v>2695</v>
      </c>
      <c r="B196" s="7">
        <v>177</v>
      </c>
      <c r="C196" s="6" t="s">
        <v>2696</v>
      </c>
      <c r="D196" s="6" t="s">
        <v>2365</v>
      </c>
    </row>
    <row r="197" spans="1:4" ht="12.75">
      <c r="A197" s="11" t="s">
        <v>2697</v>
      </c>
      <c r="B197" s="12" t="s">
        <v>2361</v>
      </c>
      <c r="C197" s="11" t="s">
        <v>2698</v>
      </c>
      <c r="D197" s="11" t="s">
        <v>2359</v>
      </c>
    </row>
    <row r="198" spans="1:4" ht="12.75">
      <c r="A198" s="6" t="s">
        <v>2699</v>
      </c>
      <c r="B198" s="7">
        <v>42</v>
      </c>
      <c r="C198" s="6" t="s">
        <v>2700</v>
      </c>
      <c r="D198" s="6" t="s">
        <v>2462</v>
      </c>
    </row>
    <row r="199" spans="1:4" ht="12.75">
      <c r="A199" s="6" t="s">
        <v>2701</v>
      </c>
      <c r="B199" s="7">
        <v>20</v>
      </c>
      <c r="C199" s="6" t="s">
        <v>2702</v>
      </c>
      <c r="D199" s="6" t="s">
        <v>2359</v>
      </c>
    </row>
    <row r="200" spans="1:4" ht="12.75">
      <c r="A200" s="6" t="s">
        <v>2703</v>
      </c>
      <c r="B200" s="7">
        <v>22</v>
      </c>
      <c r="C200" s="6" t="s">
        <v>2704</v>
      </c>
      <c r="D200" s="6" t="s">
        <v>2359</v>
      </c>
    </row>
    <row r="201" spans="1:4" ht="12.75">
      <c r="A201" s="6" t="s">
        <v>2705</v>
      </c>
      <c r="B201" s="7">
        <v>21</v>
      </c>
      <c r="C201" s="6" t="s">
        <v>2706</v>
      </c>
      <c r="D201" s="6" t="s">
        <v>2359</v>
      </c>
    </row>
    <row r="202" spans="1:4" ht="12.75">
      <c r="A202" s="6" t="s">
        <v>2707</v>
      </c>
      <c r="B202" s="7">
        <v>85</v>
      </c>
      <c r="C202" s="6" t="s">
        <v>2707</v>
      </c>
      <c r="D202" s="6" t="s">
        <v>2359</v>
      </c>
    </row>
    <row r="210" spans="1:1">
      <c r="A210"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CAM CAD join with org</vt:lpstr>
      <vt:lpstr>Organizations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mpg</dc:creator>
  <cp:lastModifiedBy>Norman J Wright</cp:lastModifiedBy>
  <dcterms:created xsi:type="dcterms:W3CDTF">2010-11-22T20:06:01Z</dcterms:created>
  <dcterms:modified xsi:type="dcterms:W3CDTF">2010-12-03T15:23:16Z</dcterms:modified>
</cp:coreProperties>
</file>