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shouha\Me\PHD\00PhD_Thesis\00Publications\2024_Multimedia_system_journal\Research work\Results\VQA\0Final_evaluation\Excel_results\manual\"/>
    </mc:Choice>
  </mc:AlternateContent>
  <xr:revisionPtr revIDLastSave="0" documentId="13_ncr:1_{3F37343F-0509-4293-9DC0-02692D4D6D30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Summary" sheetId="11" r:id="rId1"/>
    <sheet name="Pivot tables" sheetId="12" r:id="rId2"/>
    <sheet name="all_pivot_tables" sheetId="13" r:id="rId3"/>
    <sheet name="VQA_classifier_results_0" sheetId="1" r:id="rId4"/>
    <sheet name="VQA_classifier_results_1" sheetId="2" r:id="rId5"/>
    <sheet name="VQA_classifier_results_2" sheetId="3" r:id="rId6"/>
    <sheet name="VQA_classifier_results_3" sheetId="4" r:id="rId7"/>
    <sheet name="VQA_classifier_results_4" sheetId="5" r:id="rId8"/>
    <sheet name="VQA_classifier_results_5" sheetId="6" r:id="rId9"/>
    <sheet name="VQA_classifier_results_6" sheetId="7" r:id="rId10"/>
    <sheet name="VQA_classifier_results_7" sheetId="8" r:id="rId11"/>
    <sheet name="VQA_classifier_results_8" sheetId="9" r:id="rId12"/>
    <sheet name="VQA_classifier_results_9" sheetId="10" r:id="rId13"/>
  </sheet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1" i="11" l="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M67" i="13"/>
  <c r="L67" i="13"/>
  <c r="K67" i="13"/>
  <c r="J67" i="13"/>
  <c r="O67" i="13" s="1"/>
  <c r="M66" i="13"/>
  <c r="L66" i="13"/>
  <c r="K66" i="13"/>
  <c r="J66" i="13"/>
  <c r="M65" i="13"/>
  <c r="L65" i="13"/>
  <c r="K65" i="13"/>
  <c r="J65" i="13"/>
  <c r="M64" i="13"/>
  <c r="L64" i="13"/>
  <c r="K64" i="13"/>
  <c r="J64" i="13"/>
  <c r="M63" i="13"/>
  <c r="L63" i="13"/>
  <c r="K63" i="13"/>
  <c r="J63" i="13"/>
  <c r="M61" i="13"/>
  <c r="L61" i="13"/>
  <c r="K61" i="13"/>
  <c r="J61" i="13"/>
  <c r="O61" i="13" s="1"/>
  <c r="M60" i="13"/>
  <c r="L60" i="13"/>
  <c r="K60" i="13"/>
  <c r="J60" i="13"/>
  <c r="O60" i="13" s="1"/>
  <c r="M59" i="13"/>
  <c r="L59" i="13"/>
  <c r="K59" i="13"/>
  <c r="J59" i="13"/>
  <c r="M58" i="13"/>
  <c r="L58" i="13"/>
  <c r="K58" i="13"/>
  <c r="J58" i="13"/>
  <c r="O57" i="13"/>
  <c r="M57" i="13"/>
  <c r="L57" i="13"/>
  <c r="K57" i="13"/>
  <c r="J57" i="13"/>
  <c r="M55" i="13"/>
  <c r="L55" i="13"/>
  <c r="K55" i="13"/>
  <c r="J55" i="13"/>
  <c r="M54" i="13"/>
  <c r="L54" i="13"/>
  <c r="O54" i="13" s="1"/>
  <c r="K54" i="13"/>
  <c r="J54" i="13"/>
  <c r="M53" i="13"/>
  <c r="L53" i="13"/>
  <c r="O53" i="13" s="1"/>
  <c r="K53" i="13"/>
  <c r="J53" i="13"/>
  <c r="M52" i="13"/>
  <c r="L52" i="13"/>
  <c r="K52" i="13"/>
  <c r="J52" i="13"/>
  <c r="M51" i="13"/>
  <c r="L51" i="13"/>
  <c r="K51" i="13"/>
  <c r="J51" i="13"/>
  <c r="M49" i="13"/>
  <c r="L49" i="13"/>
  <c r="K49" i="13"/>
  <c r="J49" i="13"/>
  <c r="O49" i="13" s="1"/>
  <c r="M48" i="13"/>
  <c r="L48" i="13"/>
  <c r="K48" i="13"/>
  <c r="J48" i="13"/>
  <c r="M47" i="13"/>
  <c r="L47" i="13"/>
  <c r="K47" i="13"/>
  <c r="J47" i="13"/>
  <c r="M46" i="13"/>
  <c r="L46" i="13"/>
  <c r="K46" i="13"/>
  <c r="J46" i="13"/>
  <c r="M45" i="13"/>
  <c r="L45" i="13"/>
  <c r="K45" i="13"/>
  <c r="J45" i="13"/>
  <c r="M43" i="13"/>
  <c r="L43" i="13"/>
  <c r="K43" i="13"/>
  <c r="J43" i="13"/>
  <c r="M42" i="13"/>
  <c r="L42" i="13"/>
  <c r="O42" i="13" s="1"/>
  <c r="K42" i="13"/>
  <c r="J42" i="13"/>
  <c r="M41" i="13"/>
  <c r="L41" i="13"/>
  <c r="K41" i="13"/>
  <c r="J41" i="13"/>
  <c r="M40" i="13"/>
  <c r="L40" i="13"/>
  <c r="K40" i="13"/>
  <c r="J40" i="13"/>
  <c r="M39" i="13"/>
  <c r="L39" i="13"/>
  <c r="O39" i="13" s="1"/>
  <c r="K39" i="13"/>
  <c r="J39" i="13"/>
  <c r="C1" i="13"/>
  <c r="C30" i="13"/>
  <c r="C23" i="13"/>
  <c r="C15" i="13"/>
  <c r="C8" i="13"/>
  <c r="D29" i="13"/>
  <c r="D21" i="13"/>
  <c r="D14" i="13"/>
  <c r="D7" i="13"/>
  <c r="C29" i="13"/>
  <c r="C21" i="13"/>
  <c r="C14" i="13"/>
  <c r="C7" i="13"/>
  <c r="D27" i="13"/>
  <c r="D20" i="13"/>
  <c r="D13" i="13"/>
  <c r="D6" i="13"/>
  <c r="C27" i="13"/>
  <c r="C20" i="13"/>
  <c r="C13" i="13"/>
  <c r="C6" i="13"/>
  <c r="D33" i="13"/>
  <c r="D26" i="13"/>
  <c r="D19" i="13"/>
  <c r="D12" i="13"/>
  <c r="D5" i="13"/>
  <c r="C33" i="13"/>
  <c r="C26" i="13"/>
  <c r="C19" i="13"/>
  <c r="C12" i="13"/>
  <c r="C5" i="13"/>
  <c r="D32" i="13"/>
  <c r="D25" i="13"/>
  <c r="D18" i="13"/>
  <c r="D11" i="13"/>
  <c r="C32" i="13"/>
  <c r="C25" i="13"/>
  <c r="C18" i="13"/>
  <c r="C11" i="13"/>
  <c r="D31" i="13"/>
  <c r="D24" i="13"/>
  <c r="D17" i="13"/>
  <c r="D9" i="13"/>
  <c r="C31" i="13"/>
  <c r="C24" i="13"/>
  <c r="C17" i="13"/>
  <c r="C9" i="13"/>
  <c r="D30" i="13"/>
  <c r="D23" i="13"/>
  <c r="D15" i="13"/>
  <c r="D8" i="13"/>
  <c r="O41" i="13" l="1"/>
  <c r="O45" i="13"/>
  <c r="O48" i="13"/>
  <c r="O52" i="13"/>
  <c r="O55" i="13"/>
  <c r="O59" i="13"/>
  <c r="O66" i="13"/>
  <c r="O43" i="13"/>
  <c r="O47" i="13"/>
  <c r="O51" i="13"/>
  <c r="O63" i="13"/>
  <c r="O65" i="13"/>
  <c r="O46" i="13"/>
  <c r="O40" i="13"/>
  <c r="O64" i="13"/>
  <c r="O58" i="13"/>
</calcChain>
</file>

<file path=xl/sharedStrings.xml><?xml version="1.0" encoding="utf-8"?>
<sst xmlns="http://schemas.openxmlformats.org/spreadsheetml/2006/main" count="2971" uniqueCount="84">
  <si>
    <t>ID</t>
  </si>
  <si>
    <t>feature</t>
  </si>
  <si>
    <t>model_name</t>
  </si>
  <si>
    <t>classifier</t>
  </si>
  <si>
    <t>TP</t>
  </si>
  <si>
    <t>TN</t>
  </si>
  <si>
    <t>FP</t>
  </si>
  <si>
    <t>FN</t>
  </si>
  <si>
    <t>Acc</t>
  </si>
  <si>
    <t>P</t>
  </si>
  <si>
    <t>R</t>
  </si>
  <si>
    <t>F</t>
  </si>
  <si>
    <t>TNR</t>
  </si>
  <si>
    <t>Prob</t>
  </si>
  <si>
    <t>Vilt</t>
  </si>
  <si>
    <t>LogReg</t>
  </si>
  <si>
    <t>MLP</t>
  </si>
  <si>
    <t>Blip_large</t>
  </si>
  <si>
    <t>GiT_base</t>
  </si>
  <si>
    <t>GiT_large</t>
  </si>
  <si>
    <t>all</t>
  </si>
  <si>
    <t>P_T_1</t>
  </si>
  <si>
    <t>P_T_2_N</t>
  </si>
  <si>
    <t>diff</t>
  </si>
  <si>
    <t>Prob_diff</t>
  </si>
  <si>
    <t>all_diff</t>
  </si>
  <si>
    <t>Prob_all_diff</t>
  </si>
  <si>
    <t>w_tokens</t>
  </si>
  <si>
    <t>TP_avg</t>
  </si>
  <si>
    <t>TN_avg</t>
  </si>
  <si>
    <t>FP_avg</t>
  </si>
  <si>
    <t>FN_avg</t>
  </si>
  <si>
    <t>Acc_avg</t>
  </si>
  <si>
    <t>P_avg</t>
  </si>
  <si>
    <t>R_avg</t>
  </si>
  <si>
    <t>F_avg</t>
  </si>
  <si>
    <t>TNR_avg</t>
  </si>
  <si>
    <t>TP_std</t>
  </si>
  <si>
    <t>TN_std</t>
  </si>
  <si>
    <t>FP_std</t>
  </si>
  <si>
    <t>FN_std</t>
  </si>
  <si>
    <t>Acc_std</t>
  </si>
  <si>
    <t>P_std</t>
  </si>
  <si>
    <t>R_std</t>
  </si>
  <si>
    <t>F_1_std</t>
  </si>
  <si>
    <t>TNR_std</t>
  </si>
  <si>
    <t>Row Labels</t>
  </si>
  <si>
    <t>Average of Acc_avg</t>
  </si>
  <si>
    <t>Average of F_avg</t>
  </si>
  <si>
    <t>\multirow{5}{*}{\textbf{combined}}</t>
  </si>
  <si>
    <t>$P$</t>
  </si>
  <si>
    <t>$D$</t>
  </si>
  <si>
    <t>$Diff$</t>
  </si>
  <si>
    <t>$P$ and $D$</t>
  </si>
  <si>
    <t>$P$ and $Diff$</t>
  </si>
  <si>
    <t>\multirow{5}{*}{\textbf{BLIP}}</t>
  </si>
  <si>
    <t>\multirow{5}{*}{\textbf{GIT-Base}}</t>
  </si>
  <si>
    <t>\multirow{5}{*}{\textbf{GIT-Large}}</t>
  </si>
  <si>
    <t>\multirow{5}{*}{\textbf{ViLT}}</t>
  </si>
  <si>
    <t>\multirow{5}{*}{\textbf{combined}} &amp; $P$ &amp; 0.625 &amp; 0.625 &amp; 0.625 &amp; 0.626 \\</t>
  </si>
  <si>
    <t xml:space="preserve"> &amp; $D$ &amp; 0.683 &amp; 0.683 &amp; 0.682 &amp; 0.682 \\</t>
  </si>
  <si>
    <t xml:space="preserve"> &amp; $Diff$ &amp; 0.701 &amp; 0.7 &amp; 0.737 &amp; 0.741 \\</t>
  </si>
  <si>
    <t xml:space="preserve"> &amp; $P$ and $D$ &amp; 0.692 &amp; 0.693 &amp; 0.707 &amp; 0.717 \\</t>
  </si>
  <si>
    <t xml:space="preserve"> &amp; $P$ and $Diff$ &amp; 0.72 &amp; 0.721 &amp; 0.767 &amp; 0.773 \\</t>
  </si>
  <si>
    <t>\multirow{5}{*}{\textbf{BLIP}} &amp; $P$ &amp; 0.636 &amp; 0.638 &amp; 0.637 &amp; 0.638 \\</t>
  </si>
  <si>
    <t xml:space="preserve"> &amp; $D$ &amp; 0.733 &amp; 0.733 &amp; 0.733 &amp; 0.733 \\</t>
  </si>
  <si>
    <t xml:space="preserve"> &amp; $Diff$ &amp; 0.744 &amp; 0.743 &amp; 0.76 &amp; 0.76 \\</t>
  </si>
  <si>
    <t xml:space="preserve"> &amp; $P$ and $D$ &amp; 0.721 &amp; 0.722 &amp; 0.719 &amp; 0.721 \\</t>
  </si>
  <si>
    <t xml:space="preserve"> &amp; $P$ and $Diff$ &amp; 0.762 &amp; 0.76 &amp; 0.8 &amp; 0.799 \\</t>
  </si>
  <si>
    <t>\multirow{5}{*}{\textbf{GIT-Base}} &amp; $P$ &amp; 0.624 &amp; 0.624 &amp; 0.625 &amp; 0.625 \\</t>
  </si>
  <si>
    <t xml:space="preserve"> &amp; $D$ &amp; 0.666 &amp; 0.663 &amp; 0.666 &amp; 0.667 \\</t>
  </si>
  <si>
    <t xml:space="preserve"> &amp; $Diff$ &amp; 0.682 &amp; 0.683 &amp; 0.742 &amp; 0.75 \\</t>
  </si>
  <si>
    <t xml:space="preserve"> &amp; $P$ and $D$ &amp; 0.688 &amp; 0.692 &amp; 0.708 &amp; 0.733 \\</t>
  </si>
  <si>
    <t xml:space="preserve"> &amp; $P$ and $Diff$ &amp; 0.706 &amp; 0.708 &amp; 0.773 &amp; 0.79 \\</t>
  </si>
  <si>
    <t>\multirow{5}{*}{\textbf{GIT-Large}} &amp; $P$ &amp; 0.652 &amp; 0.655 &amp; 0.65 &amp; 0.653 \\</t>
  </si>
  <si>
    <t xml:space="preserve"> &amp; $D$ &amp; 0.674 &amp; 0.674 &amp; 0.674 &amp; 0.673 \\</t>
  </si>
  <si>
    <t xml:space="preserve"> &amp; $Diff$ &amp; 0.685 &amp; 0.681 &amp; 0.736 &amp; 0.738 \\</t>
  </si>
  <si>
    <t xml:space="preserve"> &amp; $P$ and $D$ &amp; 0.683 &amp; 0.683 &amp; 0.712 &amp; 0.723 \\</t>
  </si>
  <si>
    <t xml:space="preserve"> &amp; $P$ and $Diff$ &amp; 0.713 &amp; 0.71 &amp; 0.774 &amp; 0.783 \\</t>
  </si>
  <si>
    <t>\multirow{5}{*}{\textbf{ViLT}} &amp; $P$ &amp; 0.623 &amp; 0.623 &amp; 0.623 &amp; 0.622 \\</t>
  </si>
  <si>
    <t xml:space="preserve"> &amp; $D$ &amp; 0.669 &amp; 0.671 &amp; 0.67 &amp; 0.671 \\</t>
  </si>
  <si>
    <t xml:space="preserve"> &amp; $Diff$ &amp; 0.742 &amp; 0.741 &amp; 0.77 &amp; 0.772 \\</t>
  </si>
  <si>
    <t xml:space="preserve"> &amp; $P$ and $D$ &amp; 0.703 &amp; 0.708 &amp; 0.708 &amp; 0.717 \\</t>
  </si>
  <si>
    <t xml:space="preserve"> &amp; $P$ and $Diff$ &amp; 0.753 &amp; 0.756 &amp; 0.775 &amp; 0.782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</si>
</sst>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dafar Al-Shouha (Nokia)" refreshedDate="45576.941419097224" createdVersion="8" refreshedVersion="8" minRefreshableVersion="3" recordCount="80" xr:uid="{C43FAB44-A33C-4DD0-AE63-22CD7773DD3E}">
  <cacheSource type="worksheet">
    <worksheetSource ref="A1:V81" sheet="Summary"/>
  </cacheSource>
  <cacheFields count="22">
    <cacheField name="ID" numFmtId="0">
      <sharedItems containsSemiMixedTypes="0" containsString="0" containsNumber="1" containsInteger="1" minValue="0" maxValue="79"/>
    </cacheField>
    <cacheField name="feature" numFmtId="0">
      <sharedItems count="8">
        <s v="Prob"/>
        <s v="P_T_1"/>
        <s v="P_T_2_N"/>
        <s v="diff"/>
        <s v="Prob_diff"/>
        <s v="all_diff"/>
        <s v="Prob_all_diff"/>
        <s v="w_tokens"/>
      </sharedItems>
    </cacheField>
    <cacheField name="model_name" numFmtId="0">
      <sharedItems count="5">
        <s v="Vilt"/>
        <s v="Blip_large"/>
        <s v="GiT_base"/>
        <s v="GiT_large"/>
        <s v="all"/>
      </sharedItems>
    </cacheField>
    <cacheField name="classifier" numFmtId="0">
      <sharedItems count="2">
        <s v="LogReg"/>
        <s v="MLP"/>
      </sharedItems>
    </cacheField>
    <cacheField name="TP_avg" numFmtId="0">
      <sharedItems containsSemiMixedTypes="0" containsString="0" containsNumber="1" minValue="94.2" maxValue="632.79999999999995"/>
    </cacheField>
    <cacheField name="TN_avg" numFmtId="0">
      <sharedItems containsSemiMixedTypes="0" containsString="0" containsNumber="1" minValue="114.6" maxValue="691.3"/>
    </cacheField>
    <cacheField name="FP_avg" numFmtId="0">
      <sharedItems containsSemiMixedTypes="0" containsString="0" containsNumber="1" minValue="24.4" maxValue="264.10000000000002"/>
    </cacheField>
    <cacheField name="FN_avg" numFmtId="0">
      <sharedItems containsSemiMixedTypes="0" containsString="0" containsNumber="1" minValue="40.5" maxValue="394.5"/>
    </cacheField>
    <cacheField name="Acc_avg" numFmtId="0">
      <sharedItems containsSemiMixedTypes="0" containsString="0" containsNumber="1" minValue="0.62263157894736842" maxValue="0.80327510917030565"/>
    </cacheField>
    <cacheField name="P_avg" numFmtId="0">
      <sharedItems containsSemiMixedTypes="0" containsString="0" containsNumber="1" minValue="0.64839752683249163" maxValue="0.83060616174743596"/>
    </cacheField>
    <cacheField name="R_avg" numFmtId="0">
      <sharedItems containsSemiMixedTypes="0" containsString="0" containsNumber="1" minValue="0.4957894736842105" maxValue="0.80786026200873362"/>
    </cacheField>
    <cacheField name="F_avg" numFmtId="0">
      <sharedItems containsSemiMixedTypes="0" containsString="0" containsNumber="1" minValue="0.62224758867833585" maxValue="0.80957751968173175"/>
    </cacheField>
    <cacheField name="TNR_avg" numFmtId="0">
      <sharedItems containsSemiMixedTypes="0" containsString="0" containsNumber="1" minValue="0.60017016472140117" maxValue="0.80596664711006893"/>
    </cacheField>
    <cacheField name="TP_std" numFmtId="0">
      <sharedItems containsSemiMixedTypes="0" containsString="0" containsNumber="1" minValue="3.2128215360057299" maxValue="26.539069731665844"/>
    </cacheField>
    <cacheField name="TN_std" numFmtId="0">
      <sharedItems containsSemiMixedTypes="0" containsString="0" containsNumber="1" minValue="3.9101008796307144" maxValue="27.440643011578441"/>
    </cacheField>
    <cacheField name="FP_std" numFmtId="0">
      <sharedItems containsSemiMixedTypes="0" containsString="0" containsNumber="1" minValue="3.9101008796307148" maxValue="27.440643011578441"/>
    </cacheField>
    <cacheField name="FN_std" numFmtId="0">
      <sharedItems containsSemiMixedTypes="0" containsString="0" containsNumber="1" minValue="3.2128215360057299" maxValue="26.539069731665894"/>
    </cacheField>
    <cacheField name="Acc_std" numFmtId="0">
      <sharedItems containsSemiMixedTypes="0" containsString="0" containsNumber="1" minValue="5.3462942040365564E-3" maxValue="3.581909469237908E-2"/>
    </cacheField>
    <cacheField name="P_std" numFmtId="0">
      <sharedItems containsSemiMixedTypes="0" containsString="0" containsNumber="1" minValue="7.0192627830228784E-3" maxValue="4.279984566882819E-2"/>
    </cacheField>
    <cacheField name="R_std" numFmtId="0">
      <sharedItems containsSemiMixedTypes="0" containsString="0" containsNumber="1" minValue="8.9128861162257895E-3" maxValue="5.8855514823245247E-2"/>
    </cacheField>
    <cacheField name="F_1_std" numFmtId="0">
      <sharedItems containsSemiMixedTypes="0" containsString="0" containsNumber="1" minValue="6.1620457672734927E-3" maxValue="3.7653094203568348E-2"/>
    </cacheField>
    <cacheField name="TNR_std" numFmtId="0">
      <sharedItems containsSemiMixedTypes="0" containsString="0" containsNumber="1" minValue="5.175397632675569E-3" maxValue="4.075077932704322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0"/>
    <x v="0"/>
    <x v="0"/>
    <x v="0"/>
    <n v="101.3"/>
    <n v="135.5"/>
    <n v="54.5"/>
    <n v="88.7"/>
    <n v="0.62315789473684213"/>
    <n v="0.65080117681138672"/>
    <n v="0.53315789473684216"/>
    <n v="0.6228859563848288"/>
    <n v="0.6045064546982396"/>
    <n v="6.0562181085044964"/>
    <n v="6.4161255183067194"/>
    <n v="6.4161255183067194"/>
    <n v="6.0562181085044964"/>
    <n v="1.9763140374230083E-2"/>
    <n v="2.6341349085685264E-2"/>
    <n v="3.187483215002368E-2"/>
    <n v="2.3266295811918535E-2"/>
    <n v="1.6923104503797554E-2"/>
  </r>
  <r>
    <n v="1"/>
    <x v="0"/>
    <x v="0"/>
    <x v="1"/>
    <n v="102"/>
    <n v="134.6"/>
    <n v="55.4"/>
    <n v="88"/>
    <n v="0.62263157894736842"/>
    <n v="0.64839752683249163"/>
    <n v="0.53684210526315801"/>
    <n v="0.62224758867833585"/>
    <n v="0.60477560492988125"/>
    <n v="5.6174331821175727"/>
    <n v="5.7387571244419577"/>
    <n v="5.7387571244419586"/>
    <n v="5.6174331821175727"/>
    <n v="2.0467000818371762E-2"/>
    <n v="2.6050468668419206E-2"/>
    <n v="2.9565437800618825E-2"/>
    <n v="2.4024861297966996E-2"/>
    <n v="1.7515553606752405E-2"/>
  </r>
  <r>
    <n v="2"/>
    <x v="0"/>
    <x v="1"/>
    <x v="0"/>
    <n v="120.5"/>
    <n v="170.8"/>
    <n v="58.2"/>
    <n v="108.5"/>
    <n v="0.63602620087336237"/>
    <n v="0.67436477975816145"/>
    <n v="0.52620087336244548"/>
    <n v="0.63789773565402441"/>
    <n v="0.61197150617187202"/>
    <n v="8.6184556492319295"/>
    <n v="5.2873013490395602"/>
    <n v="5.2873013490395602"/>
    <n v="8.6184556492319295"/>
    <n v="1.5813582457831123E-2"/>
    <n v="1.7374223302812568E-2"/>
    <n v="3.7635177507563018E-2"/>
    <n v="1.9647475649651452E-2"/>
    <n v="1.5562029873429811E-2"/>
  </r>
  <r>
    <n v="3"/>
    <x v="0"/>
    <x v="1"/>
    <x v="1"/>
    <n v="124.7"/>
    <n v="166.9"/>
    <n v="62.1"/>
    <n v="104.3"/>
    <n v="0.63668122270742356"/>
    <n v="0.66770977746815086"/>
    <n v="0.54454148471615726"/>
    <n v="0.63822482657234159"/>
    <n v="0.61594265998990849"/>
    <n v="9.3695725029954744"/>
    <n v="6.2972657205771103"/>
    <n v="6.2972657205771112"/>
    <n v="9.3695725029954744"/>
    <n v="1.725980653016786E-2"/>
    <n v="1.930443390674769E-2"/>
    <n v="4.0915163768539216E-2"/>
    <n v="2.0975216358583373E-2"/>
    <n v="1.7107838963276167E-2"/>
  </r>
  <r>
    <n v="4"/>
    <x v="0"/>
    <x v="2"/>
    <x v="0"/>
    <n v="117"/>
    <n v="174"/>
    <n v="59"/>
    <n v="116"/>
    <n v="0.62446351931330479"/>
    <n v="0.66565124403435338"/>
    <n v="0.50214592274678105"/>
    <n v="0.6243604149119466"/>
    <n v="0.60017016472140117"/>
    <n v="9.5684667296048822"/>
    <n v="9.6838926975559669"/>
    <n v="9.6838926975559669"/>
    <n v="9.5684667296048822"/>
    <n v="3.0415295601529779E-2"/>
    <n v="4.2293414652653481E-2"/>
    <n v="4.1066380813754876E-2"/>
    <n v="3.7653094203568348E-2"/>
    <n v="2.5006452223737801E-2"/>
  </r>
  <r>
    <n v="5"/>
    <x v="0"/>
    <x v="2"/>
    <x v="1"/>
    <n v="116.9"/>
    <n v="174.4"/>
    <n v="58.6"/>
    <n v="116.1"/>
    <n v="0.62510729613733917"/>
    <n v="0.66712100400672347"/>
    <n v="0.50171673819742479"/>
    <n v="0.62524451581988105"/>
    <n v="0.60047847412406752"/>
    <n v="9.3861600242058518"/>
    <n v="9.879271228182775"/>
    <n v="9.8792712281827839"/>
    <n v="9.3861600242058518"/>
    <n v="3.0348773509389897E-2"/>
    <n v="4.279984566882819E-2"/>
    <n v="4.0283948601741879E-2"/>
    <n v="3.7508890121456806E-2"/>
    <n v="2.4828957541563518E-2"/>
  </r>
  <r>
    <n v="6"/>
    <x v="0"/>
    <x v="3"/>
    <x v="0"/>
    <n v="109.1"/>
    <n v="125.7"/>
    <n v="54.3"/>
    <n v="70.900000000000006"/>
    <n v="0.65222222222222237"/>
    <n v="0.66851881299323257"/>
    <n v="0.60611111111111104"/>
    <n v="0.65483949639460604"/>
    <n v="0.6391498138593471"/>
    <n v="3.2128215360057299"/>
    <n v="6.5667512684905471"/>
    <n v="6.5667512684905356"/>
    <n v="3.2128215360057299"/>
    <n v="2.0571398632590825E-2"/>
    <n v="2.7280867253036245E-2"/>
    <n v="1.7849008533365157E-2"/>
    <n v="2.2474224874289326E-2"/>
    <n v="1.652133707750307E-2"/>
  </r>
  <r>
    <n v="7"/>
    <x v="0"/>
    <x v="3"/>
    <x v="1"/>
    <n v="108.4"/>
    <n v="125.7"/>
    <n v="54.3"/>
    <n v="71.599999999999994"/>
    <n v="0.65027777777777784"/>
    <n v="0.66700417094313702"/>
    <n v="0.6022222222222221"/>
    <n v="0.65278066153936232"/>
    <n v="0.63691577138057254"/>
    <n v="3.8064273129653858"/>
    <n v="6.5667512684905471"/>
    <n v="6.5667512684905356"/>
    <n v="3.8064273129653858"/>
    <n v="2.2960349313622529E-2"/>
    <n v="2.9064335975168713E-2"/>
    <n v="2.1146818405363244E-2"/>
    <n v="2.4934022815922028E-2"/>
    <n v="1.9397760735133905E-2"/>
  </r>
  <r>
    <n v="8"/>
    <x v="0"/>
    <x v="4"/>
    <x v="0"/>
    <n v="442.8"/>
    <n v="598.79999999999995"/>
    <n v="234.2"/>
    <n v="390.2"/>
    <n v="0.62521008403361344"/>
    <n v="0.65406893206707306"/>
    <n v="0.53157262905162062"/>
    <n v="0.62522937145407953"/>
    <n v="0.60548118968376996"/>
    <n v="8.4695533136838641"/>
    <n v="6.8928304136335106"/>
    <n v="6.8928304136335106"/>
    <n v="8.4695533136838641"/>
    <n v="6.949433644207261E-3"/>
    <n v="8.4317257374055179E-3"/>
    <n v="1.0167530988816169E-2"/>
    <n v="8.2266856593227085E-3"/>
    <n v="6.1318650611728994E-3"/>
  </r>
  <r>
    <n v="9"/>
    <x v="0"/>
    <x v="4"/>
    <x v="1"/>
    <n v="450.1"/>
    <n v="591.9"/>
    <n v="241.1"/>
    <n v="382.9"/>
    <n v="0.62545018007202879"/>
    <n v="0.65133438097435248"/>
    <n v="0.54033613445378159"/>
    <n v="0.62552343589985082"/>
    <n v="0.60724916658597206"/>
    <n v="11.826993606905255"/>
    <n v="11.864512913165321"/>
    <n v="11.864512913165321"/>
    <n v="11.826993606905255"/>
    <n v="5.3462942040365564E-3"/>
    <n v="8.2879574964075022E-3"/>
    <n v="1.419807155690906E-2"/>
    <n v="6.1620457672734927E-3"/>
    <n v="5.175397632675569E-3"/>
  </r>
  <r>
    <n v="10"/>
    <x v="1"/>
    <x v="0"/>
    <x v="0"/>
    <n v="96"/>
    <n v="165.6"/>
    <n v="24.4"/>
    <n v="94"/>
    <n v="0.68842105263157904"/>
    <n v="0.7975152071014715"/>
    <n v="0.50526315789473686"/>
    <n v="0.71428699785124272"/>
    <n v="0.63820888029376199"/>
    <n v="7.0395706939809584"/>
    <n v="4.4522154285503994"/>
    <n v="4.452215428550395"/>
    <n v="7.0395706939809584"/>
    <n v="2.3706941658398401E-2"/>
    <n v="3.3208067216823761E-2"/>
    <n v="3.7050372073584005E-2"/>
    <n v="3.1412587392762127E-2"/>
    <n v="1.9668050750017717E-2"/>
  </r>
  <r>
    <n v="11"/>
    <x v="1"/>
    <x v="0"/>
    <x v="1"/>
    <n v="101.2"/>
    <n v="161.1"/>
    <n v="28.9"/>
    <n v="88.8"/>
    <n v="0.69026315789473691"/>
    <n v="0.77944728380560546"/>
    <n v="0.53263157894736834"/>
    <n v="0.71262650126809235"/>
    <n v="0.64480945795155076"/>
    <n v="6.3735564814491301"/>
    <n v="6.9193769790189759"/>
    <n v="6.9193769790189732"/>
    <n v="6.3735564814491301"/>
    <n v="2.3276212896344125E-2"/>
    <n v="4.036663875038031E-2"/>
    <n v="3.3545034112890164E-2"/>
    <n v="3.1389002283573053E-2"/>
    <n v="1.8250503462557549E-2"/>
  </r>
  <r>
    <n v="12"/>
    <x v="1"/>
    <x v="1"/>
    <x v="0"/>
    <n v="118.8"/>
    <n v="193.8"/>
    <n v="35.200000000000003"/>
    <n v="110.2"/>
    <n v="0.68253275109170308"/>
    <n v="0.77234696400207803"/>
    <n v="0.51877729257641925"/>
    <n v="0.70301427293498109"/>
    <n v="0.6376590260049797"/>
    <n v="7.728734264634368"/>
    <n v="7.3151289196507756"/>
    <n v="7.3151289196507774"/>
    <n v="7.728734264634368"/>
    <n v="2.4252303463940063E-2"/>
    <n v="3.9998539285659648E-2"/>
    <n v="3.374993128661298E-2"/>
    <n v="3.3668606068319763E-2"/>
    <n v="1.8675918917050286E-2"/>
  </r>
  <r>
    <n v="13"/>
    <x v="1"/>
    <x v="1"/>
    <x v="1"/>
    <n v="123.1"/>
    <n v="190.8"/>
    <n v="38.200000000000003"/>
    <n v="105.9"/>
    <n v="0.68537117903930134"/>
    <n v="0.76359643245647302"/>
    <n v="0.53755458515283838"/>
    <n v="0.70377804049237713"/>
    <n v="0.64342335997873812"/>
    <n v="8.9498603341057787"/>
    <n v="6.5794292221201758"/>
    <n v="6.5794292221201776"/>
    <n v="8.9498603341057787"/>
    <n v="2.4518396574025839E-2"/>
    <n v="3.5423999102210217E-2"/>
    <n v="3.9082359537579832E-2"/>
    <n v="3.2604001684909005E-2"/>
    <n v="2.0402036858557626E-2"/>
  </r>
  <r>
    <n v="14"/>
    <x v="1"/>
    <x v="2"/>
    <x v="0"/>
    <n v="122.3"/>
    <n v="192.1"/>
    <n v="40.9"/>
    <n v="110.7"/>
    <n v="0.67467811158798285"/>
    <n v="0.74984521275827143"/>
    <n v="0.52489270386266096"/>
    <n v="0.69006939253789301"/>
    <n v="0.63474977838589342"/>
    <n v="8.9448930184273916"/>
    <n v="6.7404253080449843"/>
    <n v="6.7404253080449967"/>
    <n v="8.9448930184273916"/>
    <n v="2.344638156666767E-2"/>
    <n v="3.2738800015376886E-2"/>
    <n v="3.8390098791533885E-2"/>
    <n v="3.0254707642974391E-2"/>
    <n v="1.9884112894392809E-2"/>
  </r>
  <r>
    <n v="15"/>
    <x v="1"/>
    <x v="2"/>
    <x v="1"/>
    <n v="122.2"/>
    <n v="192.3"/>
    <n v="40.700000000000003"/>
    <n v="110.8"/>
    <n v="0.67489270386266098"/>
    <n v="0.75092174729535777"/>
    <n v="0.5244635193133047"/>
    <n v="0.69064119151653314"/>
    <n v="0.6346939614356879"/>
    <n v="8.3106357558652917"/>
    <n v="7.1809934317381652"/>
    <n v="7.1809934317381536"/>
    <n v="8.3106357558652917"/>
    <n v="2.2670849773591517E-2"/>
    <n v="3.4072929295306705E-2"/>
    <n v="3.5667964617447617E-2"/>
    <n v="2.954365120620206E-2"/>
    <n v="1.8745286801935858E-2"/>
  </r>
  <r>
    <n v="16"/>
    <x v="1"/>
    <x v="3"/>
    <x v="0"/>
    <n v="105.7"/>
    <n v="138.1"/>
    <n v="41.9"/>
    <n v="74.3"/>
    <n v="0.67722222222222228"/>
    <n v="0.71675749744701855"/>
    <n v="0.5872222222222222"/>
    <n v="0.68609108332123037"/>
    <n v="0.65038937668042718"/>
    <n v="5.8698854806167686"/>
    <n v="5.8585170668200863"/>
    <n v="5.8585170668200997"/>
    <n v="5.8698854806167686"/>
    <n v="2.229155849748763E-2"/>
    <n v="2.8978162884780102E-2"/>
    <n v="3.2610474892315375E-2"/>
    <n v="2.5694069713240064E-2"/>
    <n v="1.9885108571901323E-2"/>
  </r>
  <r>
    <n v="17"/>
    <x v="1"/>
    <x v="3"/>
    <x v="1"/>
    <n v="101.8"/>
    <n v="141.4"/>
    <n v="38.6"/>
    <n v="78.2"/>
    <n v="0.67555555555555569"/>
    <n v="0.72614899691004453"/>
    <n v="0.56555555555555548"/>
    <n v="0.68661099545582394"/>
    <n v="0.64401582088527687"/>
    <n v="5.6920997883030831"/>
    <n v="6.5353738310146516"/>
    <n v="6.5353738310146481"/>
    <n v="5.6920997883030831"/>
    <n v="2.1468706290651E-2"/>
    <n v="3.1820088165859191E-2"/>
    <n v="3.1622776601683798E-2"/>
    <n v="2.6361031545095528E-2"/>
    <n v="1.7478001717971467E-2"/>
  </r>
  <r>
    <n v="18"/>
    <x v="1"/>
    <x v="4"/>
    <x v="0"/>
    <n v="447"/>
    <n v="686.9"/>
    <n v="146.1"/>
    <n v="386"/>
    <n v="0.68061224489795913"/>
    <n v="0.75369429588406067"/>
    <n v="0.5366146458583434"/>
    <n v="0.69724156996829179"/>
    <n v="0.64025332677324776"/>
    <n v="8.981462390204987"/>
    <n v="6.7733136482653578"/>
    <n v="6.7733136482653578"/>
    <n v="8.981462390204987"/>
    <n v="7.1384001886081573E-3"/>
    <n v="9.8932343126028749E-3"/>
    <n v="1.0782067695324115E-2"/>
    <n v="9.1443513265536489E-3"/>
    <n v="6.0386850739481274E-3"/>
  </r>
  <r>
    <n v="19"/>
    <x v="1"/>
    <x v="4"/>
    <x v="1"/>
    <n v="441.7"/>
    <n v="691.3"/>
    <n v="141.69999999999999"/>
    <n v="391.3"/>
    <n v="0.68007202881152451"/>
    <n v="0.75754075261715936"/>
    <n v="0.53025210084033625"/>
    <n v="0.69749234450569331"/>
    <n v="0.6386363917454132"/>
    <n v="14.719978864719128"/>
    <n v="14.15823278363354"/>
    <n v="14.158232783633542"/>
    <n v="14.719978864719128"/>
    <n v="7.5129985416240858E-3"/>
    <n v="1.5354278244485979E-2"/>
    <n v="1.767104305488491E-2"/>
    <n v="1.0217021061288398E-2"/>
    <n v="6.8505073714777119E-3"/>
  </r>
  <r>
    <n v="20"/>
    <x v="2"/>
    <x v="0"/>
    <x v="0"/>
    <n v="94.2"/>
    <n v="155"/>
    <n v="35"/>
    <n v="95.8"/>
    <n v="0.65578947368421059"/>
    <n v="0.73055912420753744"/>
    <n v="0.4957894736842105"/>
    <n v="0.66675505363038268"/>
    <n v="0.61803925114179525"/>
    <n v="5.4324130099902304"/>
    <n v="6.6999170807472597"/>
    <n v="6.6999170807472597"/>
    <n v="5.4324130099902304"/>
    <n v="2.2010378368508349E-2"/>
    <n v="3.8372485609200702E-2"/>
    <n v="2.8591647421001225E-2"/>
    <n v="2.9347062586564096E-2"/>
    <n v="1.6608176409971823E-2"/>
  </r>
  <r>
    <n v="21"/>
    <x v="2"/>
    <x v="0"/>
    <x v="1"/>
    <n v="99.6"/>
    <n v="151.5"/>
    <n v="38.5"/>
    <n v="90.4"/>
    <n v="0.66078947368421059"/>
    <n v="0.72376648487697426"/>
    <n v="0.52421052631578946"/>
    <n v="0.67161641821652429"/>
    <n v="0.62627252172126158"/>
    <n v="5.9851668499902511"/>
    <n v="8.7082336517420877"/>
    <n v="8.7082336517420877"/>
    <n v="5.9851668499902511"/>
    <n v="2.189295145667091E-2"/>
    <n v="4.1752981379723268E-2"/>
    <n v="3.1500878157843443E-2"/>
    <n v="2.9080922059628127E-2"/>
    <n v="1.5834973559762523E-2"/>
  </r>
  <r>
    <n v="22"/>
    <x v="2"/>
    <x v="1"/>
    <x v="0"/>
    <n v="119.9"/>
    <n v="180.5"/>
    <n v="48.5"/>
    <n v="109.1"/>
    <n v="0.65589519650655004"/>
    <n v="0.71185409387225662"/>
    <n v="0.52358078602620084"/>
    <n v="0.66370315453532025"/>
    <n v="0.62364239463494175"/>
    <n v="8.385834616913348"/>
    <n v="4.8362060428489695"/>
    <n v="4.8362060428489695"/>
    <n v="8.385834616913348"/>
    <n v="2.0538980990575873E-2"/>
    <n v="2.4864837125992637E-2"/>
    <n v="3.6619365139359587E-2"/>
    <n v="2.6324149517331568E-2"/>
    <n v="1.8140736567833462E-2"/>
  </r>
  <r>
    <n v="23"/>
    <x v="2"/>
    <x v="1"/>
    <x v="1"/>
    <n v="124.5"/>
    <n v="177.1"/>
    <n v="51.9"/>
    <n v="104.5"/>
    <n v="0.65851528384279479"/>
    <n v="0.70569944277531826"/>
    <n v="0.54366812227074235"/>
    <n v="0.66546055671187765"/>
    <n v="0.62946329574046611"/>
    <n v="9.7667235493224069"/>
    <n v="5.6656861896861175"/>
    <n v="5.6656861896861326"/>
    <n v="9.7667235493224069"/>
    <n v="2.2318735094922781E-2"/>
    <n v="2.5589345208119927E-2"/>
    <n v="4.2649447813634979E-2"/>
    <n v="2.7419022365666033E-2"/>
    <n v="2.0882939789661752E-2"/>
  </r>
  <r>
    <n v="24"/>
    <x v="2"/>
    <x v="2"/>
    <x v="0"/>
    <n v="116.7"/>
    <n v="181.6"/>
    <n v="51.4"/>
    <n v="116.3"/>
    <n v="0.64012875536480685"/>
    <n v="0.6952488627483413"/>
    <n v="0.5008583690987124"/>
    <n v="0.64429656909625543"/>
    <n v="0.60992841594902203"/>
    <n v="10.17677093515751"/>
    <n v="9.1311432897407645"/>
    <n v="9.1311432897407716"/>
    <n v="10.17677093515751"/>
    <n v="2.7144956734504885E-2"/>
    <n v="3.9040069013857301E-2"/>
    <n v="4.3677128477070858E-2"/>
    <n v="3.4448024843639395E-2"/>
    <n v="2.2619897430798654E-2"/>
  </r>
  <r>
    <n v="25"/>
    <x v="2"/>
    <x v="2"/>
    <x v="1"/>
    <n v="117.1"/>
    <n v="181.7"/>
    <n v="51.3"/>
    <n v="115.9"/>
    <n v="0.64120171673819748"/>
    <n v="0.69634721320750548"/>
    <n v="0.5025751072961373"/>
    <n v="0.64558200353890227"/>
    <n v="0.61092862326060593"/>
    <n v="10.43977436963505"/>
    <n v="9.0682596639781625"/>
    <n v="9.0682596639781536"/>
    <n v="10.43977436963505"/>
    <n v="2.6798748215334827E-2"/>
    <n v="3.8163958554562186E-2"/>
    <n v="4.4805898582124692E-2"/>
    <n v="3.3998040982725027E-2"/>
    <n v="2.2571391133426405E-2"/>
  </r>
  <r>
    <n v="26"/>
    <x v="2"/>
    <x v="3"/>
    <x v="0"/>
    <n v="109.2"/>
    <n v="130"/>
    <n v="50"/>
    <n v="70.8"/>
    <n v="0.66444444444444439"/>
    <n v="0.68700452437919202"/>
    <n v="0.60666666666666669"/>
    <n v="0.6690346179511687"/>
    <n v="0.64714517164897578"/>
    <n v="4.1846279537267232"/>
    <n v="7.5865377844940278"/>
    <n v="7.5865377844940278"/>
    <n v="4.1846279537267232"/>
    <n v="2.6084173128383722E-2"/>
    <n v="3.4039727882479769E-2"/>
    <n v="2.3247933076259567E-2"/>
    <n v="2.8890423677091697E-2"/>
    <n v="2.131902987782729E-2"/>
  </r>
  <r>
    <n v="27"/>
    <x v="2"/>
    <x v="3"/>
    <x v="1"/>
    <n v="107.3"/>
    <n v="131.69999999999999"/>
    <n v="48.3"/>
    <n v="72.7"/>
    <n v="0.66388888888888897"/>
    <n v="0.69063155299033063"/>
    <n v="0.59611111111111104"/>
    <n v="0.66907157407206985"/>
    <n v="0.64425578971550701"/>
    <n v="4.7621190427978366"/>
    <n v="7.1032074132433705"/>
    <n v="7.103207413243358"/>
    <n v="4.7621190427978366"/>
    <n v="2.3129622216290367E-2"/>
    <n v="3.1656317976325288E-2"/>
    <n v="2.6456216904432412E-2"/>
    <n v="2.6237701533662283E-2"/>
    <n v="1.9227429633318818E-2"/>
  </r>
  <r>
    <n v="28"/>
    <x v="2"/>
    <x v="4"/>
    <x v="0"/>
    <n v="438.5"/>
    <n v="648.5"/>
    <n v="184.5"/>
    <n v="394.5"/>
    <n v="0.65246098439375755"/>
    <n v="0.70381859762213983"/>
    <n v="0.52641056422569033"/>
    <n v="0.65934877643275835"/>
    <n v="0.6218001942838528"/>
    <n v="9.7894501037256081"/>
    <n v="5.5226805085936306"/>
    <n v="5.5226805085936306"/>
    <n v="9.7894501037256081"/>
    <n v="7.6135644619609649E-3"/>
    <n v="8.9862539410098339E-3"/>
    <n v="1.1752040940847065E-2"/>
    <n v="9.4214845539370203E-3"/>
    <n v="6.6975437934445638E-3"/>
  </r>
  <r>
    <n v="29"/>
    <x v="2"/>
    <x v="4"/>
    <x v="1"/>
    <n v="453.9"/>
    <n v="638.5"/>
    <n v="194.5"/>
    <n v="379.1"/>
    <n v="0.65570228091236504"/>
    <n v="0.7001786888122189"/>
    <n v="0.54489795918367334"/>
    <n v="0.66222873872557297"/>
    <n v="0.62761441923463246"/>
    <n v="17.8851272787693"/>
    <n v="12.367070972726099"/>
    <n v="12.367070972726099"/>
    <n v="17.8851272787693"/>
    <n v="8.5131643692711433E-3"/>
    <n v="1.0715068285724707E-2"/>
    <n v="2.1470741030935544E-2"/>
    <n v="9.8183739524368412E-3"/>
    <n v="9.1243741806362327E-3"/>
  </r>
  <r>
    <n v="30"/>
    <x v="3"/>
    <x v="0"/>
    <x v="0"/>
    <n v="122.4"/>
    <n v="131.9"/>
    <n v="58.1"/>
    <n v="67.599999999999994"/>
    <n v="0.66921052631578937"/>
    <n v="0.67774921535596944"/>
    <n v="0.64421052631578946"/>
    <n v="0.67062588781877586"/>
    <n v="0.66179523864123602"/>
    <n v="8.1404340588611532"/>
    <n v="4.8864893101057509"/>
    <n v="4.8864893101057509"/>
    <n v="8.1404340588611621"/>
    <n v="3.0514466343062725E-2"/>
    <n v="2.926726949988951E-2"/>
    <n v="4.2844389783479771E-2"/>
    <n v="3.1270965872860566E-2"/>
    <n v="3.2132242973981873E-2"/>
  </r>
  <r>
    <n v="31"/>
    <x v="3"/>
    <x v="0"/>
    <x v="1"/>
    <n v="124"/>
    <n v="130.69999999999999"/>
    <n v="59.3"/>
    <n v="66"/>
    <n v="0.67026315789473689"/>
    <n v="0.67639564685719999"/>
    <n v="0.65263157894736834"/>
    <n v="0.67110862376637415"/>
    <n v="0.66570680326708631"/>
    <n v="9.877021593352703"/>
    <n v="6.5836497814240129"/>
    <n v="6.5836497814240005"/>
    <n v="9.877021593352703"/>
    <n v="3.0665392000487315E-2"/>
    <n v="2.9773032718441693E-2"/>
    <n v="5.1984324175540532E-2"/>
    <n v="3.1289705474225285E-2"/>
    <n v="3.4615932474948756E-2"/>
  </r>
  <r>
    <n v="32"/>
    <x v="3"/>
    <x v="1"/>
    <x v="0"/>
    <n v="168.2"/>
    <n v="167.7"/>
    <n v="61.3"/>
    <n v="60.8"/>
    <n v="0.73340611353711793"/>
    <n v="0.73302564563669503"/>
    <n v="0.73449781659388635"/>
    <n v="0.73314840252766655"/>
    <n v="0.73449382324296086"/>
    <n v="7.8429019572547949"/>
    <n v="6.0562181085044964"/>
    <n v="6.0562181085044964"/>
    <n v="7.842901957254786"/>
    <n v="2.2747743474178034E-2"/>
    <n v="2.2161853635671306E-2"/>
    <n v="3.424848016268469E-2"/>
    <n v="2.2059391812090118E-2"/>
    <n v="2.7056026352023171E-2"/>
  </r>
  <r>
    <n v="33"/>
    <x v="3"/>
    <x v="1"/>
    <x v="1"/>
    <n v="168.2"/>
    <n v="167.7"/>
    <n v="61.3"/>
    <n v="60.8"/>
    <n v="0.73340611353711793"/>
    <n v="0.73302564563669503"/>
    <n v="0.73449781659388635"/>
    <n v="0.73314840252766655"/>
    <n v="0.73449382324296086"/>
    <n v="7.8429019572547949"/>
    <n v="6.0562181085044964"/>
    <n v="6.0562181085044964"/>
    <n v="7.842901957254786"/>
    <n v="2.2747743474178034E-2"/>
    <n v="2.2161853635671306E-2"/>
    <n v="3.424848016268469E-2"/>
    <n v="2.2059391812090118E-2"/>
    <n v="2.7056026352023171E-2"/>
  </r>
  <r>
    <n v="34"/>
    <x v="3"/>
    <x v="2"/>
    <x v="0"/>
    <n v="164.7"/>
    <n v="145.80000000000001"/>
    <n v="87.2"/>
    <n v="68.3"/>
    <n v="0.66630901287553645"/>
    <n v="0.65364122788723811"/>
    <n v="0.70686695278969958"/>
    <n v="0.66337169977926136"/>
    <n v="0.68250712928309687"/>
    <n v="10.274564062122865"/>
    <n v="4.6380072349136228"/>
    <n v="4.6380072349136228"/>
    <n v="10.274564062122856"/>
    <n v="1.8243849420396065E-2"/>
    <n v="1.206991741081743E-2"/>
    <n v="4.4096841468338484E-2"/>
    <n v="1.5736132688003859E-2"/>
    <n v="3.0401458058498802E-2"/>
  </r>
  <r>
    <n v="35"/>
    <x v="3"/>
    <x v="2"/>
    <x v="1"/>
    <n v="152.5"/>
    <n v="158"/>
    <n v="75"/>
    <n v="80.5"/>
    <n v="0.66630901287553645"/>
    <n v="0.6710657924688832"/>
    <n v="0.65450643776824036"/>
    <n v="0.66680039848882711"/>
    <n v="0.66485748236718167"/>
    <n v="13.71333495381614"/>
    <n v="10.044346115546242"/>
    <n v="10.044346115546242"/>
    <n v="13.71333495381614"/>
    <n v="1.7174831478602257E-2"/>
    <n v="1.7541401066420523E-2"/>
    <n v="5.8855514823245247E-2"/>
    <n v="1.565077053871065E-2"/>
    <n v="3.2506505261724675E-2"/>
  </r>
  <r>
    <n v="36"/>
    <x v="3"/>
    <x v="3"/>
    <x v="0"/>
    <n v="123.2"/>
    <n v="119.6"/>
    <n v="60.4"/>
    <n v="56.8"/>
    <n v="0.6744444444444444"/>
    <n v="0.67113683920303646"/>
    <n v="0.68444444444444463"/>
    <n v="0.6735638747231345"/>
    <n v="0.67856318757647016"/>
    <n v="7.0206045956804095"/>
    <n v="5.8916136254095202"/>
    <n v="5.891613625409521"/>
    <n v="7.020604595680398"/>
    <n v="2.7833277888611879E-2"/>
    <n v="2.7644793377736048E-2"/>
    <n v="3.9003358864891161E-2"/>
    <n v="2.7669541212142906E-2"/>
    <n v="3.0371752708568848E-2"/>
  </r>
  <r>
    <n v="37"/>
    <x v="3"/>
    <x v="3"/>
    <x v="1"/>
    <n v="124"/>
    <n v="118.7"/>
    <n v="61.3"/>
    <n v="56"/>
    <n v="0.67416666666666658"/>
    <n v="0.66952937352658171"/>
    <n v="0.68888888888888899"/>
    <n v="0.67295505542397138"/>
    <n v="0.68049575004109364"/>
    <n v="8.232726023485645"/>
    <n v="7.0718534424230768"/>
    <n v="7.0718534424230644"/>
    <n v="8.232726023485645"/>
    <n v="2.7748441298801472E-2"/>
    <n v="2.8173866489904713E-2"/>
    <n v="4.5737366797142485E-2"/>
    <n v="2.7581074995876122E-2"/>
    <n v="3.2352423686076326E-2"/>
  </r>
  <r>
    <n v="38"/>
    <x v="3"/>
    <x v="4"/>
    <x v="0"/>
    <n v="561.5"/>
    <n v="575.70000000000005"/>
    <n v="257.3"/>
    <n v="271.5"/>
    <n v="0.68259303721488596"/>
    <n v="0.68575460612356731"/>
    <n v="0.67406962785114044"/>
    <n v="0.68335779701917099"/>
    <n v="0.67962214209353555"/>
    <n v="13.235054464061214"/>
    <n v="9.9336688981351582"/>
    <n v="9.93366889813516"/>
    <n v="13.235054464061214"/>
    <n v="1.1433659166381359E-2"/>
    <n v="1.1117272601484433E-2"/>
    <n v="1.5888420725163541E-2"/>
    <n v="1.1382934562660416E-2"/>
    <n v="1.2414316982513633E-2"/>
  </r>
  <r>
    <n v="39"/>
    <x v="3"/>
    <x v="4"/>
    <x v="1"/>
    <n v="567.4"/>
    <n v="568.9"/>
    <n v="264.10000000000002"/>
    <n v="265.60000000000002"/>
    <n v="0.68205282112845134"/>
    <n v="0.68299225219842274"/>
    <n v="0.68115246098439364"/>
    <n v="0.68239684309588511"/>
    <n v="0.68190224835091462"/>
    <n v="18.957261874484349"/>
    <n v="27.440643011578441"/>
    <n v="27.440643011578441"/>
    <n v="18.957261874484349"/>
    <n v="1.2320934219740421E-2"/>
    <n v="1.7163528251199562E-2"/>
    <n v="2.2757817376331767E-2"/>
    <n v="1.3095941204642936E-2"/>
    <n v="1.1423208138031528E-2"/>
  </r>
  <r>
    <n v="40"/>
    <x v="4"/>
    <x v="0"/>
    <x v="0"/>
    <n v="126.6"/>
    <n v="140.6"/>
    <n v="49.4"/>
    <n v="63.4"/>
    <n v="0.70315789473684209"/>
    <n v="0.71966663903181249"/>
    <n v="0.66631578947368431"/>
    <n v="0.70811935576081375"/>
    <n v="0.68948590090041562"/>
    <n v="5.561774297230456"/>
    <n v="5.3582750126426992"/>
    <n v="5.3582750126427134"/>
    <n v="5.561774297230456"/>
    <n v="2.0376571801031033E-2"/>
    <n v="2.3430915264431848E-2"/>
    <n v="2.9272496301212911E-2"/>
    <n v="2.1489809350989715E-2"/>
    <n v="2.0874768373293787E-2"/>
  </r>
  <r>
    <n v="41"/>
    <x v="4"/>
    <x v="0"/>
    <x v="1"/>
    <n v="123.3"/>
    <n v="145.69999999999999"/>
    <n v="44.3"/>
    <n v="66.7"/>
    <n v="0.70789473684210513"/>
    <n v="0.73650049400787287"/>
    <n v="0.6489473684210525"/>
    <n v="0.71660538925134221"/>
    <n v="0.68663848804257521"/>
    <n v="7.1964497419831188"/>
    <n v="6.0562181085044964"/>
    <n v="6.0562181085044831"/>
    <n v="7.1964497419831073"/>
    <n v="1.7144579197975483E-2"/>
    <n v="2.3340195063654701E-2"/>
    <n v="3.7876051273595342E-2"/>
    <n v="1.8470633457321303E-2"/>
    <n v="2.0694428052389635E-2"/>
  </r>
  <r>
    <n v="42"/>
    <x v="4"/>
    <x v="1"/>
    <x v="0"/>
    <n v="163.30000000000001"/>
    <n v="166.7"/>
    <n v="62.3"/>
    <n v="65.7"/>
    <n v="0.72052401746724892"/>
    <n v="0.72468808301777754"/>
    <n v="0.71310043668122269"/>
    <n v="0.72208865608995298"/>
    <n v="0.71740234714954565"/>
    <n v="5.7936747118445195"/>
    <n v="8.5251262616912484"/>
    <n v="8.5251262616912378"/>
    <n v="5.7936747118445187"/>
    <n v="2.1293651875295194E-2"/>
    <n v="2.865249150900679E-2"/>
    <n v="2.5299889571373465E-2"/>
    <n v="2.3947320673112327E-2"/>
    <n v="1.9139292728356433E-2"/>
  </r>
  <r>
    <n v="43"/>
    <x v="4"/>
    <x v="1"/>
    <x v="1"/>
    <n v="162.30000000000001"/>
    <n v="167.2"/>
    <n v="61.8"/>
    <n v="66.7"/>
    <n v="0.71943231441048039"/>
    <n v="0.72508583097831036"/>
    <n v="0.70873362445414845"/>
    <n v="0.72144583645275784"/>
    <n v="0.71512030719906616"/>
    <n v="7.0875477658590311"/>
    <n v="8.9169003084654435"/>
    <n v="8.9169003084654346"/>
    <n v="7.0875477658590187"/>
    <n v="2.3043872196488447E-2"/>
    <n v="2.9480376967563188E-2"/>
    <n v="3.0949990243925918E-2"/>
    <n v="2.5260006999180327E-2"/>
    <n v="2.225632086700461E-2"/>
  </r>
  <r>
    <n v="44"/>
    <x v="4"/>
    <x v="2"/>
    <x v="0"/>
    <n v="150.9"/>
    <n v="169.7"/>
    <n v="63.3"/>
    <n v="82.1"/>
    <n v="0.68798283261802573"/>
    <n v="0.70494539195959682"/>
    <n v="0.64763948497854074"/>
    <n v="0.69243849088896181"/>
    <n v="0.67420453650609169"/>
    <n v="6.8548441914378246"/>
    <n v="7.04035983928852"/>
    <n v="7.0403598392885076"/>
    <n v="6.8548441914378246"/>
    <n v="1.9594728089572439E-2"/>
    <n v="2.3879187661794102E-2"/>
    <n v="2.9419932152093688E-2"/>
    <n v="2.1242903528697451E-2"/>
    <n v="1.9374483706616243E-2"/>
  </r>
  <r>
    <n v="45"/>
    <x v="4"/>
    <x v="2"/>
    <x v="1"/>
    <n v="131.4"/>
    <n v="198.7"/>
    <n v="34.299999999999997"/>
    <n v="101.6"/>
    <n v="0.70836909871244624"/>
    <n v="0.79341838259982289"/>
    <n v="0.5639484978540773"/>
    <n v="0.73334794110158708"/>
    <n v="0.66189049894424401"/>
    <n v="6.4841687550868423"/>
    <n v="4.7152235719351987"/>
    <n v="4.7152235719352031"/>
    <n v="6.4841687550868423"/>
    <n v="1.5588126208588573E-2"/>
    <n v="2.2580682457055669E-2"/>
    <n v="2.7829050451016489E-2"/>
    <n v="1.9298271445620418E-2"/>
    <n v="1.4271913678193112E-2"/>
  </r>
  <r>
    <n v="46"/>
    <x v="4"/>
    <x v="3"/>
    <x v="0"/>
    <n v="123.4"/>
    <n v="122.3"/>
    <n v="57.7"/>
    <n v="56.6"/>
    <n v="0.6825"/>
    <n v="0.68255061805107375"/>
    <n v="0.6855555555555557"/>
    <n v="0.68282038493327646"/>
    <n v="0.68353147578265083"/>
    <n v="4.9710271686152661"/>
    <n v="8.2737872558795935"/>
    <n v="8.2737872558795829"/>
    <n v="4.9710271686152661"/>
    <n v="2.5291510311311192E-2"/>
    <n v="3.1490318618735448E-2"/>
    <n v="2.7616817603418147E-2"/>
    <n v="2.6358513607442877E-2"/>
    <n v="2.2978838419089771E-2"/>
  </r>
  <r>
    <n v="47"/>
    <x v="4"/>
    <x v="3"/>
    <x v="1"/>
    <n v="115.5"/>
    <n v="140.80000000000001"/>
    <n v="39.200000000000003"/>
    <n v="64.5"/>
    <n v="0.71194444444444449"/>
    <n v="0.74763510160758562"/>
    <n v="0.64166666666666661"/>
    <n v="0.72335946419610919"/>
    <n v="0.68591827190497279"/>
    <n v="5.6421036266035856"/>
    <n v="7.0206045956804104"/>
    <n v="7.0206045956804122"/>
    <n v="5.6421036266035856"/>
    <n v="2.5861361404949691E-2"/>
    <n v="3.5504105929802979E-2"/>
    <n v="3.1345020147797706E-2"/>
    <n v="3.023105681961457E-2"/>
    <n v="2.2082208335504304E-2"/>
  </r>
  <r>
    <n v="48"/>
    <x v="4"/>
    <x v="4"/>
    <x v="0"/>
    <n v="572.29999999999995"/>
    <n v="581.29999999999995"/>
    <n v="251.7"/>
    <n v="260.7"/>
    <n v="0.69243697478991595"/>
    <n v="0.69467465910954151"/>
    <n v="0.68703481392557031"/>
    <n v="0.69309468771349525"/>
    <n v="0.69037704026530478"/>
    <n v="7.4244341348160825"/>
    <n v="12.596736790843005"/>
    <n v="12.596736790843009"/>
    <n v="7.4244341348160825"/>
    <n v="7.7964490615174487E-3"/>
    <n v="1.0299476026026473E-2"/>
    <n v="8.9128861162257895E-3"/>
    <n v="8.4221835637343558E-3"/>
    <n v="6.7510955642205049E-3"/>
  </r>
  <r>
    <n v="49"/>
    <x v="4"/>
    <x v="4"/>
    <x v="1"/>
    <n v="529.70000000000005"/>
    <n v="647.6"/>
    <n v="185.4"/>
    <n v="303.3"/>
    <n v="0.70666266506602649"/>
    <n v="0.74161756193778028"/>
    <n v="0.63589435774309722"/>
    <n v="0.71738280808621968"/>
    <n v="0.68124297706216796"/>
    <n v="19.675421780033645"/>
    <n v="24.185395041911832"/>
    <n v="24.185395041911882"/>
    <n v="19.675421780033645"/>
    <n v="9.9359429635231724E-3"/>
    <n v="2.0282263551352656E-2"/>
    <n v="2.3619954117687442E-2"/>
    <n v="1.2820579947561753E-2"/>
    <n v="1.0029774428813958E-2"/>
  </r>
  <r>
    <n v="50"/>
    <x v="5"/>
    <x v="0"/>
    <x v="0"/>
    <n v="142.80000000000001"/>
    <n v="139.30000000000001"/>
    <n v="50.7"/>
    <n v="47.2"/>
    <n v="0.74236842105263157"/>
    <n v="0.7387971276545614"/>
    <n v="0.75157894736842112"/>
    <n v="0.74097043955384168"/>
    <n v="0.74761103297531373"/>
    <n v="6.321040701937898"/>
    <n v="6.9450221981886671"/>
    <n v="6.9450221981886546"/>
    <n v="6.3210407019378856"/>
    <n v="1.9236344102800985E-2"/>
    <n v="2.4912188435434315E-2"/>
    <n v="3.3268635273357369E-2"/>
    <n v="2.0544654233434156E-2"/>
    <n v="2.3363260623117388E-2"/>
  </r>
  <r>
    <n v="51"/>
    <x v="5"/>
    <x v="0"/>
    <x v="1"/>
    <n v="145.1"/>
    <n v="147.5"/>
    <n v="42.5"/>
    <n v="44.9"/>
    <n v="0.77"/>
    <n v="0.77380654568953255"/>
    <n v="0.76368421052631574"/>
    <n v="0.77160826014679429"/>
    <n v="0.76693225556975098"/>
    <n v="4.9988887654046561"/>
    <n v="5.1044642770378514"/>
    <n v="5.1044642770378514"/>
    <n v="4.9988887654046721"/>
    <n v="1.9464989366007233E-2"/>
    <n v="2.2640804626502382E-2"/>
    <n v="2.6309940870550823E-2"/>
    <n v="2.0406327295837547E-2"/>
    <n v="2.1321181492013321E-2"/>
  </r>
  <r>
    <n v="52"/>
    <x v="5"/>
    <x v="1"/>
    <x v="0"/>
    <n v="172.4"/>
    <n v="168.3"/>
    <n v="60.7"/>
    <n v="56.6"/>
    <n v="0.74388646288209614"/>
    <n v="0.74079600776283749"/>
    <n v="0.75283842794759814"/>
    <n v="0.74279946026332466"/>
    <n v="0.74865816827089904"/>
    <n v="6.9952364744398263"/>
    <n v="10.066997787048752"/>
    <n v="10.066997787048743"/>
    <n v="6.9952364744398379"/>
    <n v="2.3674271533416787E-2"/>
    <n v="3.1292120656432228E-2"/>
    <n v="3.0546884167859511E-2"/>
    <n v="2.5668655040549354E-2"/>
    <n v="2.3776333472652213E-2"/>
  </r>
  <r>
    <n v="53"/>
    <x v="5"/>
    <x v="1"/>
    <x v="1"/>
    <n v="173.7"/>
    <n v="174.2"/>
    <n v="54.8"/>
    <n v="55.3"/>
    <n v="0.75960698689956341"/>
    <n v="0.7610795860333045"/>
    <n v="0.75851528384279465"/>
    <n v="0.76026133042600441"/>
    <n v="0.75937508648530216"/>
    <n v="6.7338283646410568"/>
    <n v="8.8794394217452943"/>
    <n v="8.8794394217452872"/>
    <n v="6.7338283646410444"/>
    <n v="2.1625642819937761E-2"/>
    <n v="2.6890880884652992E-2"/>
    <n v="2.9405364037733885E-2"/>
    <n v="2.2641562374395022E-2"/>
    <n v="2.2270060374720967E-2"/>
  </r>
  <r>
    <n v="54"/>
    <x v="5"/>
    <x v="2"/>
    <x v="0"/>
    <n v="155.69999999999999"/>
    <n v="162.1"/>
    <n v="70.900000000000006"/>
    <n v="77.3"/>
    <n v="0.68197424892703862"/>
    <n v="0.68759481457129057"/>
    <n v="0.66824034334763949"/>
    <n v="0.6833163001183995"/>
    <n v="0.67764767486304378"/>
    <n v="7.165503781622367"/>
    <n v="6.7896980787071817"/>
    <n v="6.7896980787071817"/>
    <n v="7.1655037816223679"/>
    <n v="9.9528052251365382E-3"/>
    <n v="1.3520101778961603E-2"/>
    <n v="3.0753235114259089E-2"/>
    <n v="1.0207678428152483E-2"/>
    <n v="1.4346577561560873E-2"/>
  </r>
  <r>
    <n v="55"/>
    <x v="5"/>
    <x v="2"/>
    <x v="1"/>
    <n v="164.9"/>
    <n v="181.1"/>
    <n v="51.9"/>
    <n v="68.099999999999994"/>
    <n v="0.742489270386266"/>
    <n v="0.76125027557430247"/>
    <n v="0.70772532188841208"/>
    <n v="0.74952495729387392"/>
    <n v="0.72736793539476963"/>
    <n v="7.7667381970954974"/>
    <n v="6.6240303273594527"/>
    <n v="6.6240303273594643"/>
    <n v="7.7667381970955081"/>
    <n v="1.5308250757534118E-2"/>
    <n v="2.0137533437358215E-2"/>
    <n v="3.3333640330881958E-2"/>
    <n v="1.5932247266600089E-2"/>
    <n v="2.0313780096199729E-2"/>
  </r>
  <r>
    <n v="56"/>
    <x v="5"/>
    <x v="3"/>
    <x v="0"/>
    <n v="131.9"/>
    <n v="114.6"/>
    <n v="65.400000000000006"/>
    <n v="48.1"/>
    <n v="0.68472222222222223"/>
    <n v="0.66895392397979336"/>
    <n v="0.73277777777777786"/>
    <n v="0.68067091084742293"/>
    <n v="0.70450517743436447"/>
    <n v="6.9354163537598801"/>
    <n v="8.0304974247482885"/>
    <n v="8.0304974247482974"/>
    <n v="6.9354163537598925"/>
    <n v="3.581909469237908E-2"/>
    <n v="3.369155958727401E-2"/>
    <n v="3.8530090854221551E-2"/>
    <n v="3.2927730398887724E-2"/>
    <n v="4.0750779327043227E-2"/>
  </r>
  <r>
    <n v="57"/>
    <x v="5"/>
    <x v="3"/>
    <x v="1"/>
    <n v="130.30000000000001"/>
    <n v="134.6"/>
    <n v="45.4"/>
    <n v="49.7"/>
    <n v="0.73583333333333323"/>
    <n v="0.74259857541699237"/>
    <n v="0.72388888888888903"/>
    <n v="0.73834043313185116"/>
    <n v="0.73094926144330841"/>
    <n v="6.7995097862517522"/>
    <n v="7.5011110288187766"/>
    <n v="7.5011110288187863"/>
    <n v="6.7995097862517389"/>
    <n v="2.4161167247123728E-2"/>
    <n v="2.9082472830521747E-2"/>
    <n v="3.7775054368065282E-2"/>
    <n v="2.5042947283087858E-2"/>
    <n v="2.6122163071711547E-2"/>
  </r>
  <r>
    <n v="58"/>
    <x v="5"/>
    <x v="4"/>
    <x v="0"/>
    <n v="592.1"/>
    <n v="576.4"/>
    <n v="256.60000000000002"/>
    <n v="240.9"/>
    <n v="0.70138055222088835"/>
    <n v="0.69778050459034835"/>
    <n v="0.71080432172869157"/>
    <n v="0.70025919956288751"/>
    <n v="0.70545545367994378"/>
    <n v="15.358312986059953"/>
    <n v="13.558105406811906"/>
    <n v="13.558105406811906"/>
    <n v="15.358312986059953"/>
    <n v="8.8951270912252644E-3"/>
    <n v="9.9146418062975618E-3"/>
    <n v="1.8437350523481336E-2"/>
    <n v="8.7095297241232481E-3"/>
    <n v="1.1796161806540653E-2"/>
  </r>
  <r>
    <n v="59"/>
    <x v="5"/>
    <x v="4"/>
    <x v="1"/>
    <n v="598.1"/>
    <n v="630.1"/>
    <n v="202.9"/>
    <n v="234.9"/>
    <n v="0.73721488595438167"/>
    <n v="0.74698555569629554"/>
    <n v="0.7180072028811525"/>
    <n v="0.74074108728294685"/>
    <n v="0.72917141394591256"/>
    <n v="26.539069731665844"/>
    <n v="18.339090005292583"/>
    <n v="18.339090005292583"/>
    <n v="26.539069731665894"/>
    <n v="1.2430107857289983E-2"/>
    <n v="1.3478509656486896E-2"/>
    <n v="3.1859627529010622E-2"/>
    <n v="1.1719730428585441E-2"/>
    <n v="2.0354102231426779E-2"/>
  </r>
  <r>
    <n v="60"/>
    <x v="6"/>
    <x v="0"/>
    <x v="0"/>
    <n v="139.69999999999999"/>
    <n v="146.30000000000001"/>
    <n v="43.7"/>
    <n v="50.3"/>
    <n v="0.75263157894736843"/>
    <n v="0.7625430079430574"/>
    <n v="0.73526315789473684"/>
    <n v="0.7564090437388914"/>
    <n v="0.74527897061589998"/>
    <n v="7.5579244652366189"/>
    <n v="5.9823815398960383"/>
    <n v="5.9823815398960241"/>
    <n v="7.5579244652366082"/>
    <n v="1.5243988769283122E-2"/>
    <n v="2.0775728508371897E-2"/>
    <n v="3.9778549817034832E-2"/>
    <n v="1.549065330289731E-2"/>
    <n v="2.4612770992085208E-2"/>
  </r>
  <r>
    <n v="61"/>
    <x v="6"/>
    <x v="0"/>
    <x v="1"/>
    <n v="141.6"/>
    <n v="152.80000000000001"/>
    <n v="37.200000000000003"/>
    <n v="48.4"/>
    <n v="0.77473684210526317"/>
    <n v="0.79207592283103145"/>
    <n v="0.74526315789473674"/>
    <n v="0.78209347216431147"/>
    <n v="0.75987953846133238"/>
    <n v="5.6015870766933347"/>
    <n v="3.9101008796307144"/>
    <n v="3.9101008796307148"/>
    <n v="5.6015870766933489"/>
    <n v="1.8739930095756609E-2"/>
    <n v="1.9017839564246807E-2"/>
    <n v="2.9482037245754388E-2"/>
    <n v="1.8450033313594662E-2"/>
    <n v="2.2527708067023252E-2"/>
  </r>
  <r>
    <n v="62"/>
    <x v="6"/>
    <x v="1"/>
    <x v="0"/>
    <n v="177.6"/>
    <n v="171.5"/>
    <n v="57.5"/>
    <n v="51.4"/>
    <n v="0.76222707423580782"/>
    <n v="0.75614617701964792"/>
    <n v="0.77554585152838429"/>
    <n v="0.75980667718962003"/>
    <n v="0.76928300880605582"/>
    <n v="4.3256341860022225"/>
    <n v="8.4360338232291756"/>
    <n v="8.4360338232291756"/>
    <n v="4.3256341860022225"/>
    <n v="2.2419374446911378E-2"/>
    <n v="2.808329981376595E-2"/>
    <n v="1.8889232253284788E-2"/>
    <n v="2.4329451390649973E-2"/>
    <n v="1.875792971486355E-2"/>
  </r>
  <r>
    <n v="63"/>
    <x v="6"/>
    <x v="1"/>
    <x v="1"/>
    <n v="184.2"/>
    <n v="182.2"/>
    <n v="46.8"/>
    <n v="44.8"/>
    <n v="0.8"/>
    <n v="0.79806116680290917"/>
    <n v="0.80436681222707418"/>
    <n v="0.79915783762017523"/>
    <n v="0.80272661145944857"/>
    <n v="4.3665394383500837"/>
    <n v="7.3454445444476368"/>
    <n v="7.3454445444476262"/>
    <n v="4.3665394383500837"/>
    <n v="1.8589608495746687E-2"/>
    <n v="2.5681557916869071E-2"/>
    <n v="1.9067857809389032E-2"/>
    <n v="2.1530890421069721E-2"/>
    <n v="1.6356927320230381E-2"/>
  </r>
  <r>
    <n v="64"/>
    <x v="6"/>
    <x v="2"/>
    <x v="0"/>
    <n v="160.19999999999999"/>
    <n v="168.7"/>
    <n v="64.3"/>
    <n v="72.8"/>
    <n v="0.70579399141630894"/>
    <n v="0.71421620288627385"/>
    <n v="0.68755364806866948"/>
    <n v="0.70831915968245285"/>
    <n v="0.69920184677278141"/>
    <n v="7.8570562765792458"/>
    <n v="7.0087247215326007"/>
    <n v="7.0087247215325892"/>
    <n v="7.857056276579236"/>
    <n v="1.3322783745459177E-2"/>
    <n v="1.8427533693083163E-2"/>
    <n v="3.3721271573301487E-2"/>
    <n v="1.4068090260601553E-2"/>
    <n v="1.8137587273032323E-2"/>
  </r>
  <r>
    <n v="65"/>
    <x v="6"/>
    <x v="2"/>
    <x v="1"/>
    <n v="165.4"/>
    <n v="194.8"/>
    <n v="38.200000000000003"/>
    <n v="67.599999999999994"/>
    <n v="0.77296137339055782"/>
    <n v="0.81307757341462206"/>
    <n v="0.70987124463519324"/>
    <n v="0.78970129011501233"/>
    <n v="0.74292673660996356"/>
    <n v="7.1833139984271899"/>
    <n v="5.6332347131406948"/>
    <n v="5.6332347131406992"/>
    <n v="7.1833139984271996"/>
    <n v="1.2422485462713821E-2"/>
    <n v="1.9382107290008548E-2"/>
    <n v="3.0829673812992221E-2"/>
    <n v="1.3614374003869152E-2"/>
    <n v="1.7418816566558491E-2"/>
  </r>
  <r>
    <n v="66"/>
    <x v="6"/>
    <x v="3"/>
    <x v="0"/>
    <n v="132.69999999999999"/>
    <n v="124"/>
    <n v="56"/>
    <n v="47.3"/>
    <n v="0.71305555555555555"/>
    <n v="0.7040386697406672"/>
    <n v="0.73722222222222222"/>
    <n v="0.71019122108511079"/>
    <n v="0.72407768097022795"/>
    <n v="6.4987178222579693"/>
    <n v="8.2865352631040352"/>
    <n v="8.2865352631040352"/>
    <n v="6.4987178222579542"/>
    <n v="3.2711535910419372E-2"/>
    <n v="3.5019852629864519E-2"/>
    <n v="3.6103987901433141E-2"/>
    <n v="3.2181828613236589E-2"/>
    <n v="3.5042560807455617E-2"/>
  </r>
  <r>
    <n v="67"/>
    <x v="6"/>
    <x v="3"/>
    <x v="1"/>
    <n v="132.69999999999999"/>
    <n v="145.9"/>
    <n v="34.1"/>
    <n v="47.3"/>
    <n v="0.77388888888888885"/>
    <n v="0.7958430945247652"/>
    <n v="0.73722222222222222"/>
    <n v="0.78293120302088304"/>
    <n v="0.7564378991437728"/>
    <n v="8.6287632691803271"/>
    <n v="5.1950831455222053"/>
    <n v="5.1950831455222009"/>
    <n v="8.6287632691803164"/>
    <n v="2.741116090413688E-2"/>
    <n v="2.6675752335597588E-2"/>
    <n v="4.7937573717668457E-2"/>
    <n v="2.6114065455860404E-2"/>
    <n v="3.5204724071190054E-2"/>
  </r>
  <r>
    <n v="68"/>
    <x v="6"/>
    <x v="4"/>
    <x v="0"/>
    <n v="598.29999999999995"/>
    <n v="602"/>
    <n v="231"/>
    <n v="234.7"/>
    <n v="0.72046818727490991"/>
    <n v="0.72149272850068369"/>
    <n v="0.71824729891956784"/>
    <n v="0.72082014691051766"/>
    <n v="0.71953406707173229"/>
    <n v="7.8888106412394849"/>
    <n v="7.8740078740118111"/>
    <n v="7.8740078740118111"/>
    <n v="7.8888106412394867"/>
    <n v="6.2446128713235707E-3"/>
    <n v="7.0192627830228784E-3"/>
    <n v="9.4703609138529227E-3"/>
    <n v="6.3383287280464225E-3"/>
    <n v="7.0641995047621333E-3"/>
  </r>
  <r>
    <n v="69"/>
    <x v="6"/>
    <x v="4"/>
    <x v="1"/>
    <n v="616.9"/>
    <n v="661"/>
    <n v="172"/>
    <n v="216.1"/>
    <n v="0.76704681872749103"/>
    <n v="0.78214569226382447"/>
    <n v="0.7405762304921969"/>
    <n v="0.77333784564975905"/>
    <n v="0.75390997747071231"/>
    <n v="17.940952532621498"/>
    <n v="13.224556283251582"/>
    <n v="13.224556283251582"/>
    <n v="17.940952532621498"/>
    <n v="1.0686783782079072E-2"/>
    <n v="1.2133633062601193E-2"/>
    <n v="2.1537758142402764E-2"/>
    <n v="1.0545873128943721E-2"/>
    <n v="1.4596338131433432E-2"/>
  </r>
  <r>
    <n v="70"/>
    <x v="7"/>
    <x v="0"/>
    <x v="0"/>
    <n v="139.69999999999999"/>
    <n v="146.30000000000001"/>
    <n v="43.7"/>
    <n v="50.3"/>
    <n v="0.75263157894736843"/>
    <n v="0.7625430079430574"/>
    <n v="0.73526315789473684"/>
    <n v="0.7564090437388914"/>
    <n v="0.74527897061589998"/>
    <n v="7.5579244652366189"/>
    <n v="5.9823815398960383"/>
    <n v="5.9823815398960241"/>
    <n v="7.5579244652366082"/>
    <n v="1.5243988769283122E-2"/>
    <n v="2.0775728508371897E-2"/>
    <n v="3.9778549817034832E-2"/>
    <n v="1.549065330289731E-2"/>
    <n v="2.4612770992085208E-2"/>
  </r>
  <r>
    <n v="71"/>
    <x v="7"/>
    <x v="0"/>
    <x v="1"/>
    <n v="143.6"/>
    <n v="151.69999999999999"/>
    <n v="38.299999999999997"/>
    <n v="46.4"/>
    <n v="0.77710526315789463"/>
    <n v="0.78970019632754429"/>
    <n v="0.75578947368421034"/>
    <n v="0.78249378089157839"/>
    <n v="0.76624861720792714"/>
    <n v="5.2957005621961333"/>
    <n v="4.0013886478460332"/>
    <n v="4.0013886478460341"/>
    <n v="5.2957005621961493"/>
    <n v="1.5645051000441081E-2"/>
    <n v="1.7283239599481227E-2"/>
    <n v="2.7872108222084899E-2"/>
    <n v="1.5547096533170745E-2"/>
    <n v="2.0498834895745725E-2"/>
  </r>
  <r>
    <n v="72"/>
    <x v="7"/>
    <x v="1"/>
    <x v="0"/>
    <n v="177.5"/>
    <n v="171.1"/>
    <n v="57.9"/>
    <n v="51.5"/>
    <n v="0.76113537117903929"/>
    <n v="0.75480471418375905"/>
    <n v="0.77510917030567694"/>
    <n v="0.7586261436333831"/>
    <n v="0.76852959221628692"/>
    <n v="4.1699986677322682"/>
    <n v="8.5173026507483254"/>
    <n v="8.5173026507483343"/>
    <n v="4.1699986677322682"/>
    <n v="2.1692896402051402E-2"/>
    <n v="2.776155317690408E-2"/>
    <n v="1.820960116913654E-2"/>
    <n v="2.3722821718253545E-2"/>
    <n v="1.7800706134971363E-2"/>
  </r>
  <r>
    <n v="73"/>
    <x v="7"/>
    <x v="1"/>
    <x v="1"/>
    <n v="185"/>
    <n v="182.9"/>
    <n v="46.1"/>
    <n v="44"/>
    <n v="0.80327510917030565"/>
    <n v="0.80123007631154231"/>
    <n v="0.80786026200873362"/>
    <n v="0.80242032818412112"/>
    <n v="0.80596664711006893"/>
    <n v="4.737556801183965"/>
    <n v="8.4386676146836788"/>
    <n v="8.4386676146836876"/>
    <n v="4.737556801183965"/>
    <n v="2.4797658387936634E-2"/>
    <n v="3.1348338580584743E-2"/>
    <n v="2.0688020965868838E-2"/>
    <n v="2.7565239861090021E-2"/>
    <n v="2.1070687533848456E-2"/>
  </r>
  <r>
    <n v="74"/>
    <x v="7"/>
    <x v="2"/>
    <x v="0"/>
    <n v="162.80000000000001"/>
    <n v="173.7"/>
    <n v="59.3"/>
    <n v="70.2"/>
    <n v="0.72210300429184548"/>
    <n v="0.7334848828855236"/>
    <n v="0.6987124463519313"/>
    <n v="0.72597653592118283"/>
    <n v="0.71266100581699199"/>
    <n v="7.1305290437978339"/>
    <n v="6.6173173483586902"/>
    <n v="6.6173173483586778"/>
    <n v="7.130529043797833"/>
    <n v="1.6444297471491637E-2"/>
    <n v="2.0129947287590516E-2"/>
    <n v="3.0603128943338321E-2"/>
    <n v="1.7268248030305484E-2"/>
    <n v="1.9402115361598041E-2"/>
  </r>
  <r>
    <n v="75"/>
    <x v="7"/>
    <x v="2"/>
    <x v="1"/>
    <n v="171.5"/>
    <n v="197.9"/>
    <n v="35.1"/>
    <n v="61.5"/>
    <n v="0.79270386266094417"/>
    <n v="0.83060616174743596"/>
    <n v="0.73605150214592274"/>
    <n v="0.80957751968173175"/>
    <n v="0.76319110567541781"/>
    <n v="5.1908038341324785"/>
    <n v="4.9317565047579368"/>
    <n v="4.9317565047579324"/>
    <n v="5.1908038341324785"/>
    <n v="1.1364164296558231E-2"/>
    <n v="1.8444937525733302E-2"/>
    <n v="2.2278128043487024E-2"/>
    <n v="1.3564120382399691E-2"/>
    <n v="1.3762412155800827E-2"/>
  </r>
  <r>
    <n v="76"/>
    <x v="7"/>
    <x v="3"/>
    <x v="0"/>
    <n v="132.9"/>
    <n v="127.1"/>
    <n v="52.9"/>
    <n v="47.1"/>
    <n v="0.72222222222222221"/>
    <n v="0.71596104278191552"/>
    <n v="0.7383333333333334"/>
    <n v="0.72012922124788725"/>
    <n v="0.72974871836967581"/>
    <n v="5.8963265400303824"/>
    <n v="7.5196040084863807"/>
    <n v="7.5196040084863913"/>
    <n v="5.8963265400303966"/>
    <n v="3.0316121377305365E-2"/>
    <n v="3.2821252744717741E-2"/>
    <n v="3.2757369666835442E-2"/>
    <n v="3.0165410998695293E-2"/>
    <n v="3.1737574148234818E-2"/>
  </r>
  <r>
    <n v="77"/>
    <x v="7"/>
    <x v="3"/>
    <x v="1"/>
    <n v="139.5"/>
    <n v="145.9"/>
    <n v="34.1"/>
    <n v="40.5"/>
    <n v="0.79277777777777769"/>
    <n v="0.80391502774121959"/>
    <n v="0.77499999999999991"/>
    <n v="0.79767600981760567"/>
    <n v="0.7834899521527301"/>
    <n v="7.3219608788295991"/>
    <n v="5.7821564604681299"/>
    <n v="5.7821564604681264"/>
    <n v="7.3219608788295991"/>
    <n v="2.8060291740556759E-2"/>
    <n v="2.8957273531392831E-2"/>
    <n v="4.0677560437942219E-2"/>
    <n v="2.7839344497354944E-2"/>
    <n v="3.2453339498808964E-2"/>
  </r>
  <r>
    <n v="78"/>
    <x v="7"/>
    <x v="4"/>
    <x v="0"/>
    <n v="605.4"/>
    <n v="601.9"/>
    <n v="231.1"/>
    <n v="227.6"/>
    <n v="0.7246698679471788"/>
    <n v="0.72379712522561523"/>
    <n v="0.72677070828331325"/>
    <n v="0.72435930202906307"/>
    <n v="0.72567343285836849"/>
    <n v="9.3238046597584461"/>
    <n v="9.9045444115315071"/>
    <n v="9.9045444115315071"/>
    <n v="9.3238046597584461"/>
    <n v="7.6766617405876151E-3"/>
    <n v="8.788395688225285E-3"/>
    <n v="1.1193042808833677E-2"/>
    <n v="7.8479142489019608E-3"/>
    <n v="8.563511304903652E-3"/>
  </r>
  <r>
    <n v="79"/>
    <x v="7"/>
    <x v="4"/>
    <x v="1"/>
    <n v="632.79999999999995"/>
    <n v="659.2"/>
    <n v="173.8"/>
    <n v="200.2"/>
    <n v="0.77551020408163274"/>
    <n v="0.7847381110345405"/>
    <n v="0.75966386554621856"/>
    <n v="0.77942909262415472"/>
    <n v="0.76751092582895153"/>
    <n v="20.509076581412"/>
    <n v="13.950706871776145"/>
    <n v="13.950706871776148"/>
    <n v="20.509076581412003"/>
    <n v="9.8791731857771053E-3"/>
    <n v="1.1153603969185553E-2"/>
    <n v="2.462074019377191E-2"/>
    <n v="9.2969398250069887E-3"/>
    <n v="1.650240661444632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2CC2A-BF33-4A4F-B33B-44CB59E56DE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C49" firstHeaderRow="0" firstDataRow="1" firstDataCol="1" rowPageCount="1" colPageCount="1"/>
  <pivotFields count="22">
    <pivotField showAll="0" defaultSubtotal="0"/>
    <pivotField axis="axisRow" showAll="0" defaultSubtotal="0">
      <items count="8">
        <item x="5"/>
        <item x="3"/>
        <item x="1"/>
        <item x="2"/>
        <item x="0"/>
        <item x="6"/>
        <item x="4"/>
        <item x="7"/>
      </items>
    </pivotField>
    <pivotField axis="axisRow" showAll="0" defaultSubtotal="0">
      <items count="5">
        <item x="4"/>
        <item x="1"/>
        <item x="2"/>
        <item x="3"/>
        <item x="0"/>
      </items>
    </pivotField>
    <pivotField axis="axisPage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Average of Acc_avg" fld="8" subtotal="average" baseField="2" baseItem="0"/>
    <dataField name="Average of F_avg" fld="1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29AE-68BC-47FD-8455-A4767F576AF0}">
  <dimension ref="A1:W81"/>
  <sheetViews>
    <sheetView topLeftCell="A40" workbookViewId="0">
      <selection activeCell="E2" sqref="E2"/>
    </sheetView>
  </sheetViews>
  <sheetFormatPr defaultRowHeight="14.4" x14ac:dyDescent="0.3"/>
  <cols>
    <col min="1" max="1" width="8.88671875" style="5"/>
  </cols>
  <sheetData>
    <row r="1" spans="1:23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4"/>
    </row>
    <row r="2" spans="1:23" x14ac:dyDescent="0.3">
      <c r="A2" s="5">
        <v>0</v>
      </c>
      <c r="B2" t="s">
        <v>13</v>
      </c>
      <c r="C2" t="s">
        <v>14</v>
      </c>
      <c r="D2" t="s">
        <v>15</v>
      </c>
      <c r="E2">
        <f>AVERAGE(VQA_classifier_results_9!E2,VQA_classifier_results_8!E2,VQA_classifier_results_7!E2,VQA_classifier_results_6!E2,VQA_classifier_results_5!E2,VQA_classifier_results_4!E2,VQA_classifier_results_3!E2,VQA_classifier_results_2!E2,VQA_classifier_results_1!E2,VQA_classifier_results_0!E2)</f>
        <v>101.3</v>
      </c>
      <c r="F2">
        <f>AVERAGE(VQA_classifier_results_9!F2,VQA_classifier_results_8!F2,VQA_classifier_results_7!F2,VQA_classifier_results_6!F2,VQA_classifier_results_5!F2,VQA_classifier_results_4!F2,VQA_classifier_results_3!F2,VQA_classifier_results_2!F2,VQA_classifier_results_1!F2,VQA_classifier_results_0!F2)</f>
        <v>135.5</v>
      </c>
      <c r="G2">
        <f>AVERAGE(VQA_classifier_results_9!G2,VQA_classifier_results_8!G2,VQA_classifier_results_7!G2,VQA_classifier_results_6!G2,VQA_classifier_results_5!G2,VQA_classifier_results_4!G2,VQA_classifier_results_3!G2,VQA_classifier_results_2!G2,VQA_classifier_results_1!G2,VQA_classifier_results_0!G2)</f>
        <v>54.5</v>
      </c>
      <c r="H2">
        <f>AVERAGE(VQA_classifier_results_9!H2,VQA_classifier_results_8!H2,VQA_classifier_results_7!H2,VQA_classifier_results_6!H2,VQA_classifier_results_5!H2,VQA_classifier_results_4!H2,VQA_classifier_results_3!H2,VQA_classifier_results_2!H2,VQA_classifier_results_1!H2,VQA_classifier_results_0!H2)</f>
        <v>88.7</v>
      </c>
      <c r="I2">
        <f>AVERAGE(VQA_classifier_results_9!I2,VQA_classifier_results_8!I2,VQA_classifier_results_7!I2,VQA_classifier_results_6!I2,VQA_classifier_results_5!I2,VQA_classifier_results_4!I2,VQA_classifier_results_3!I2,VQA_classifier_results_2!I2,VQA_classifier_results_1!I2,VQA_classifier_results_0!I2)</f>
        <v>0.62315789473684213</v>
      </c>
      <c r="J2">
        <f>AVERAGE(VQA_classifier_results_9!J2,VQA_classifier_results_8!J2,VQA_classifier_results_7!J2,VQA_classifier_results_6!J2,VQA_classifier_results_5!J2,VQA_classifier_results_4!J2,VQA_classifier_results_3!J2,VQA_classifier_results_2!J2,VQA_classifier_results_1!J2,VQA_classifier_results_0!J2)</f>
        <v>0.65080117681138672</v>
      </c>
      <c r="K2">
        <f>AVERAGE(VQA_classifier_results_9!K2,VQA_classifier_results_8!K2,VQA_classifier_results_7!K2,VQA_classifier_results_6!K2,VQA_classifier_results_5!K2,VQA_classifier_results_4!K2,VQA_classifier_results_3!K2,VQA_classifier_results_2!K2,VQA_classifier_results_1!K2,VQA_classifier_results_0!K2)</f>
        <v>0.53315789473684216</v>
      </c>
      <c r="L2">
        <f>AVERAGE(VQA_classifier_results_9!L2,VQA_classifier_results_8!L2,VQA_classifier_results_7!L2,VQA_classifier_results_6!L2,VQA_classifier_results_5!L2,VQA_classifier_results_4!L2,VQA_classifier_results_3!L2,VQA_classifier_results_2!L2,VQA_classifier_results_1!L2,VQA_classifier_results_0!L2)</f>
        <v>0.6228859563848288</v>
      </c>
      <c r="M2">
        <f>AVERAGE(VQA_classifier_results_9!M2,VQA_classifier_results_8!M2,VQA_classifier_results_7!M2,VQA_classifier_results_6!M2,VQA_classifier_results_5!M2,VQA_classifier_results_4!M2,VQA_classifier_results_3!M2,VQA_classifier_results_2!M2,VQA_classifier_results_1!M2,VQA_classifier_results_0!M2)</f>
        <v>0.6045064546982396</v>
      </c>
      <c r="N2">
        <f>_xlfn.STDEV.S(VQA_classifier_results_9!E2,VQA_classifier_results_8!E2,VQA_classifier_results_7!E2,VQA_classifier_results_6!E2,VQA_classifier_results_5!E2,VQA_classifier_results_4!E2,VQA_classifier_results_3!E2,VQA_classifier_results_2!E2,VQA_classifier_results_1!E2,VQA_classifier_results_0!E2)</f>
        <v>6.0562181085044964</v>
      </c>
      <c r="O2">
        <f>_xlfn.STDEV.S(VQA_classifier_results_9!F2,VQA_classifier_results_8!F2,VQA_classifier_results_7!F2,VQA_classifier_results_6!F2,VQA_classifier_results_5!F2,VQA_classifier_results_4!F2,VQA_classifier_results_3!F2,VQA_classifier_results_2!F2,VQA_classifier_results_1!F2,VQA_classifier_results_0!F2)</f>
        <v>6.4161255183067194</v>
      </c>
      <c r="P2">
        <f>_xlfn.STDEV.S(VQA_classifier_results_9!G2,VQA_classifier_results_8!G2,VQA_classifier_results_7!G2,VQA_classifier_results_6!G2,VQA_classifier_results_5!G2,VQA_classifier_results_4!G2,VQA_classifier_results_3!G2,VQA_classifier_results_2!G2,VQA_classifier_results_1!G2,VQA_classifier_results_0!G2)</f>
        <v>6.4161255183067194</v>
      </c>
      <c r="Q2">
        <f>_xlfn.STDEV.S(VQA_classifier_results_9!H2,VQA_classifier_results_8!H2,VQA_classifier_results_7!H2,VQA_classifier_results_6!H2,VQA_classifier_results_5!H2,VQA_classifier_results_4!H2,VQA_classifier_results_3!H2,VQA_classifier_results_2!H2,VQA_classifier_results_1!H2,VQA_classifier_results_0!H2)</f>
        <v>6.0562181085044964</v>
      </c>
      <c r="R2">
        <f>_xlfn.STDEV.S(VQA_classifier_results_9!I2,VQA_classifier_results_8!I2,VQA_classifier_results_7!I2,VQA_classifier_results_6!I2,VQA_classifier_results_5!I2,VQA_classifier_results_4!I2,VQA_classifier_results_3!I2,VQA_classifier_results_2!I2,VQA_classifier_results_1!I2,VQA_classifier_results_0!I2)</f>
        <v>1.9763140374230083E-2</v>
      </c>
      <c r="S2">
        <f>_xlfn.STDEV.S(VQA_classifier_results_9!J2,VQA_classifier_results_8!J2,VQA_classifier_results_7!J2,VQA_classifier_results_6!J2,VQA_classifier_results_5!J2,VQA_classifier_results_4!J2,VQA_classifier_results_3!J2,VQA_classifier_results_2!J2,VQA_classifier_results_1!J2,VQA_classifier_results_0!J2)</f>
        <v>2.6341349085685264E-2</v>
      </c>
      <c r="T2">
        <f>_xlfn.STDEV.S(VQA_classifier_results_9!K2,VQA_classifier_results_8!K2,VQA_classifier_results_7!K2,VQA_classifier_results_6!K2,VQA_classifier_results_5!K2,VQA_classifier_results_4!K2,VQA_classifier_results_3!K2,VQA_classifier_results_2!K2,VQA_classifier_results_1!K2,VQA_classifier_results_0!K2)</f>
        <v>3.187483215002368E-2</v>
      </c>
      <c r="U2">
        <f>_xlfn.STDEV.S(VQA_classifier_results_9!L2,VQA_classifier_results_8!L2,VQA_classifier_results_7!L2,VQA_classifier_results_6!L2,VQA_classifier_results_5!L2,VQA_classifier_results_4!L2,VQA_classifier_results_3!L2,VQA_classifier_results_2!L2,VQA_classifier_results_1!L2,VQA_classifier_results_0!L2)</f>
        <v>2.3266295811918535E-2</v>
      </c>
      <c r="V2">
        <f>_xlfn.STDEV.S(VQA_classifier_results_9!M2,VQA_classifier_results_8!M2,VQA_classifier_results_7!M2,VQA_classifier_results_6!M2,VQA_classifier_results_5!M2,VQA_classifier_results_4!M2,VQA_classifier_results_3!M2,VQA_classifier_results_2!M2,VQA_classifier_results_1!M2,VQA_classifier_results_0!M2)</f>
        <v>1.6923104503797554E-2</v>
      </c>
    </row>
    <row r="3" spans="1:23" x14ac:dyDescent="0.3">
      <c r="A3" s="5">
        <v>1</v>
      </c>
      <c r="B3" t="s">
        <v>13</v>
      </c>
      <c r="C3" t="s">
        <v>14</v>
      </c>
      <c r="D3" t="s">
        <v>16</v>
      </c>
      <c r="E3">
        <f>AVERAGE(VQA_classifier_results_9!E3,VQA_classifier_results_8!E3,VQA_classifier_results_7!E3,VQA_classifier_results_6!E3,VQA_classifier_results_5!E3,VQA_classifier_results_4!E3,VQA_classifier_results_3!E3,VQA_classifier_results_2!E3,VQA_classifier_results_1!E3,VQA_classifier_results_0!E3)</f>
        <v>102</v>
      </c>
      <c r="F3">
        <f>AVERAGE(VQA_classifier_results_9!F3,VQA_classifier_results_8!F3,VQA_classifier_results_7!F3,VQA_classifier_results_6!F3,VQA_classifier_results_5!F3,VQA_classifier_results_4!F3,VQA_classifier_results_3!F3,VQA_classifier_results_2!F3,VQA_classifier_results_1!F3,VQA_classifier_results_0!F3)</f>
        <v>134.6</v>
      </c>
      <c r="G3">
        <f>AVERAGE(VQA_classifier_results_9!G3,VQA_classifier_results_8!G3,VQA_classifier_results_7!G3,VQA_classifier_results_6!G3,VQA_classifier_results_5!G3,VQA_classifier_results_4!G3,VQA_classifier_results_3!G3,VQA_classifier_results_2!G3,VQA_classifier_results_1!G3,VQA_classifier_results_0!G3)</f>
        <v>55.4</v>
      </c>
      <c r="H3">
        <f>AVERAGE(VQA_classifier_results_9!H3,VQA_classifier_results_8!H3,VQA_classifier_results_7!H3,VQA_classifier_results_6!H3,VQA_classifier_results_5!H3,VQA_classifier_results_4!H3,VQA_classifier_results_3!H3,VQA_classifier_results_2!H3,VQA_classifier_results_1!H3,VQA_classifier_results_0!H3)</f>
        <v>88</v>
      </c>
      <c r="I3">
        <f>AVERAGE(VQA_classifier_results_9!I3,VQA_classifier_results_8!I3,VQA_classifier_results_7!I3,VQA_classifier_results_6!I3,VQA_classifier_results_5!I3,VQA_classifier_results_4!I3,VQA_classifier_results_3!I3,VQA_classifier_results_2!I3,VQA_classifier_results_1!I3,VQA_classifier_results_0!I3)</f>
        <v>0.62263157894736842</v>
      </c>
      <c r="J3">
        <f>AVERAGE(VQA_classifier_results_9!J3,VQA_classifier_results_8!J3,VQA_classifier_results_7!J3,VQA_classifier_results_6!J3,VQA_classifier_results_5!J3,VQA_classifier_results_4!J3,VQA_classifier_results_3!J3,VQA_classifier_results_2!J3,VQA_classifier_results_1!J3,VQA_classifier_results_0!J3)</f>
        <v>0.64839752683249163</v>
      </c>
      <c r="K3">
        <f>AVERAGE(VQA_classifier_results_9!K3,VQA_classifier_results_8!K3,VQA_classifier_results_7!K3,VQA_classifier_results_6!K3,VQA_classifier_results_5!K3,VQA_classifier_results_4!K3,VQA_classifier_results_3!K3,VQA_classifier_results_2!K3,VQA_classifier_results_1!K3,VQA_classifier_results_0!K3)</f>
        <v>0.53684210526315801</v>
      </c>
      <c r="L3">
        <f>AVERAGE(VQA_classifier_results_9!L3,VQA_classifier_results_8!L3,VQA_classifier_results_7!L3,VQA_classifier_results_6!L3,VQA_classifier_results_5!L3,VQA_classifier_results_4!L3,VQA_classifier_results_3!L3,VQA_classifier_results_2!L3,VQA_classifier_results_1!L3,VQA_classifier_results_0!L3)</f>
        <v>0.62224758867833585</v>
      </c>
      <c r="M3">
        <f>AVERAGE(VQA_classifier_results_9!M3,VQA_classifier_results_8!M3,VQA_classifier_results_7!M3,VQA_classifier_results_6!M3,VQA_classifier_results_5!M3,VQA_classifier_results_4!M3,VQA_classifier_results_3!M3,VQA_classifier_results_2!M3,VQA_classifier_results_1!M3,VQA_classifier_results_0!M3)</f>
        <v>0.60477560492988125</v>
      </c>
      <c r="N3">
        <f>_xlfn.STDEV.S(VQA_classifier_results_9!E3,VQA_classifier_results_8!E3,VQA_classifier_results_7!E3,VQA_classifier_results_6!E3,VQA_classifier_results_5!E3,VQA_classifier_results_4!E3,VQA_classifier_results_3!E3,VQA_classifier_results_2!E3,VQA_classifier_results_1!E3,VQA_classifier_results_0!E3)</f>
        <v>5.6174331821175727</v>
      </c>
      <c r="O3">
        <f>_xlfn.STDEV.S(VQA_classifier_results_9!F3,VQA_classifier_results_8!F3,VQA_classifier_results_7!F3,VQA_classifier_results_6!F3,VQA_classifier_results_5!F3,VQA_classifier_results_4!F3,VQA_classifier_results_3!F3,VQA_classifier_results_2!F3,VQA_classifier_results_1!F3,VQA_classifier_results_0!F3)</f>
        <v>5.7387571244419577</v>
      </c>
      <c r="P3">
        <f>_xlfn.STDEV.S(VQA_classifier_results_9!G3,VQA_classifier_results_8!G3,VQA_classifier_results_7!G3,VQA_classifier_results_6!G3,VQA_classifier_results_5!G3,VQA_classifier_results_4!G3,VQA_classifier_results_3!G3,VQA_classifier_results_2!G3,VQA_classifier_results_1!G3,VQA_classifier_results_0!G3)</f>
        <v>5.7387571244419586</v>
      </c>
      <c r="Q3">
        <f>_xlfn.STDEV.S(VQA_classifier_results_9!H3,VQA_classifier_results_8!H3,VQA_classifier_results_7!H3,VQA_classifier_results_6!H3,VQA_classifier_results_5!H3,VQA_classifier_results_4!H3,VQA_classifier_results_3!H3,VQA_classifier_results_2!H3,VQA_classifier_results_1!H3,VQA_classifier_results_0!H3)</f>
        <v>5.6174331821175727</v>
      </c>
      <c r="R3">
        <f>_xlfn.STDEV.S(VQA_classifier_results_9!I3,VQA_classifier_results_8!I3,VQA_classifier_results_7!I3,VQA_classifier_results_6!I3,VQA_classifier_results_5!I3,VQA_classifier_results_4!I3,VQA_classifier_results_3!I3,VQA_classifier_results_2!I3,VQA_classifier_results_1!I3,VQA_classifier_results_0!I3)</f>
        <v>2.0467000818371762E-2</v>
      </c>
      <c r="S3">
        <f>_xlfn.STDEV.S(VQA_classifier_results_9!J3,VQA_classifier_results_8!J3,VQA_classifier_results_7!J3,VQA_classifier_results_6!J3,VQA_classifier_results_5!J3,VQA_classifier_results_4!J3,VQA_classifier_results_3!J3,VQA_classifier_results_2!J3,VQA_classifier_results_1!J3,VQA_classifier_results_0!J3)</f>
        <v>2.6050468668419206E-2</v>
      </c>
      <c r="T3">
        <f>_xlfn.STDEV.S(VQA_classifier_results_9!K3,VQA_classifier_results_8!K3,VQA_classifier_results_7!K3,VQA_classifier_results_6!K3,VQA_classifier_results_5!K3,VQA_classifier_results_4!K3,VQA_classifier_results_3!K3,VQA_classifier_results_2!K3,VQA_classifier_results_1!K3,VQA_classifier_results_0!K3)</f>
        <v>2.9565437800618825E-2</v>
      </c>
      <c r="U3">
        <f>_xlfn.STDEV.S(VQA_classifier_results_9!L3,VQA_classifier_results_8!L3,VQA_classifier_results_7!L3,VQA_classifier_results_6!L3,VQA_classifier_results_5!L3,VQA_classifier_results_4!L3,VQA_classifier_results_3!L3,VQA_classifier_results_2!L3,VQA_classifier_results_1!L3,VQA_classifier_results_0!L3)</f>
        <v>2.4024861297966996E-2</v>
      </c>
      <c r="V3">
        <f>_xlfn.STDEV.S(VQA_classifier_results_9!M3,VQA_classifier_results_8!M3,VQA_classifier_results_7!M3,VQA_classifier_results_6!M3,VQA_classifier_results_5!M3,VQA_classifier_results_4!M3,VQA_classifier_results_3!M3,VQA_classifier_results_2!M3,VQA_classifier_results_1!M3,VQA_classifier_results_0!M3)</f>
        <v>1.7515553606752405E-2</v>
      </c>
    </row>
    <row r="4" spans="1:23" x14ac:dyDescent="0.3">
      <c r="A4" s="5">
        <v>2</v>
      </c>
      <c r="B4" t="s">
        <v>13</v>
      </c>
      <c r="C4" t="s">
        <v>17</v>
      </c>
      <c r="D4" t="s">
        <v>15</v>
      </c>
      <c r="E4">
        <f>AVERAGE(VQA_classifier_results_9!E4,VQA_classifier_results_8!E4,VQA_classifier_results_7!E4,VQA_classifier_results_6!E4,VQA_classifier_results_5!E4,VQA_classifier_results_4!E4,VQA_classifier_results_3!E4,VQA_classifier_results_2!E4,VQA_classifier_results_1!E4,VQA_classifier_results_0!E4)</f>
        <v>120.5</v>
      </c>
      <c r="F4">
        <f>AVERAGE(VQA_classifier_results_9!F4,VQA_classifier_results_8!F4,VQA_classifier_results_7!F4,VQA_classifier_results_6!F4,VQA_classifier_results_5!F4,VQA_classifier_results_4!F4,VQA_classifier_results_3!F4,VQA_classifier_results_2!F4,VQA_classifier_results_1!F4,VQA_classifier_results_0!F4)</f>
        <v>170.8</v>
      </c>
      <c r="G4">
        <f>AVERAGE(VQA_classifier_results_9!G4,VQA_classifier_results_8!G4,VQA_classifier_results_7!G4,VQA_classifier_results_6!G4,VQA_classifier_results_5!G4,VQA_classifier_results_4!G4,VQA_classifier_results_3!G4,VQA_classifier_results_2!G4,VQA_classifier_results_1!G4,VQA_classifier_results_0!G4)</f>
        <v>58.2</v>
      </c>
      <c r="H4">
        <f>AVERAGE(VQA_classifier_results_9!H4,VQA_classifier_results_8!H4,VQA_classifier_results_7!H4,VQA_classifier_results_6!H4,VQA_classifier_results_5!H4,VQA_classifier_results_4!H4,VQA_classifier_results_3!H4,VQA_classifier_results_2!H4,VQA_classifier_results_1!H4,VQA_classifier_results_0!H4)</f>
        <v>108.5</v>
      </c>
      <c r="I4">
        <f>AVERAGE(VQA_classifier_results_9!I4,VQA_classifier_results_8!I4,VQA_classifier_results_7!I4,VQA_classifier_results_6!I4,VQA_classifier_results_5!I4,VQA_classifier_results_4!I4,VQA_classifier_results_3!I4,VQA_classifier_results_2!I4,VQA_classifier_results_1!I4,VQA_classifier_results_0!I4)</f>
        <v>0.63602620087336237</v>
      </c>
      <c r="J4">
        <f>AVERAGE(VQA_classifier_results_9!J4,VQA_classifier_results_8!J4,VQA_classifier_results_7!J4,VQA_classifier_results_6!J4,VQA_classifier_results_5!J4,VQA_classifier_results_4!J4,VQA_classifier_results_3!J4,VQA_classifier_results_2!J4,VQA_classifier_results_1!J4,VQA_classifier_results_0!J4)</f>
        <v>0.67436477975816145</v>
      </c>
      <c r="K4">
        <f>AVERAGE(VQA_classifier_results_9!K4,VQA_classifier_results_8!K4,VQA_classifier_results_7!K4,VQA_classifier_results_6!K4,VQA_classifier_results_5!K4,VQA_classifier_results_4!K4,VQA_classifier_results_3!K4,VQA_classifier_results_2!K4,VQA_classifier_results_1!K4,VQA_classifier_results_0!K4)</f>
        <v>0.52620087336244548</v>
      </c>
      <c r="L4">
        <f>AVERAGE(VQA_classifier_results_9!L4,VQA_classifier_results_8!L4,VQA_classifier_results_7!L4,VQA_classifier_results_6!L4,VQA_classifier_results_5!L4,VQA_classifier_results_4!L4,VQA_classifier_results_3!L4,VQA_classifier_results_2!L4,VQA_classifier_results_1!L4,VQA_classifier_results_0!L4)</f>
        <v>0.63789773565402441</v>
      </c>
      <c r="M4">
        <f>AVERAGE(VQA_classifier_results_9!M4,VQA_classifier_results_8!M4,VQA_classifier_results_7!M4,VQA_classifier_results_6!M4,VQA_classifier_results_5!M4,VQA_classifier_results_4!M4,VQA_classifier_results_3!M4,VQA_classifier_results_2!M4,VQA_classifier_results_1!M4,VQA_classifier_results_0!M4)</f>
        <v>0.61197150617187202</v>
      </c>
      <c r="N4">
        <f>_xlfn.STDEV.S(VQA_classifier_results_9!E4,VQA_classifier_results_8!E4,VQA_classifier_results_7!E4,VQA_classifier_results_6!E4,VQA_classifier_results_5!E4,VQA_classifier_results_4!E4,VQA_classifier_results_3!E4,VQA_classifier_results_2!E4,VQA_classifier_results_1!E4,VQA_classifier_results_0!E4)</f>
        <v>8.6184556492319295</v>
      </c>
      <c r="O4">
        <f>_xlfn.STDEV.S(VQA_classifier_results_9!F4,VQA_classifier_results_8!F4,VQA_classifier_results_7!F4,VQA_classifier_results_6!F4,VQA_classifier_results_5!F4,VQA_classifier_results_4!F4,VQA_classifier_results_3!F4,VQA_classifier_results_2!F4,VQA_classifier_results_1!F4,VQA_classifier_results_0!F4)</f>
        <v>5.2873013490395602</v>
      </c>
      <c r="P4">
        <f>_xlfn.STDEV.S(VQA_classifier_results_9!G4,VQA_classifier_results_8!G4,VQA_classifier_results_7!G4,VQA_classifier_results_6!G4,VQA_classifier_results_5!G4,VQA_classifier_results_4!G4,VQA_classifier_results_3!G4,VQA_classifier_results_2!G4,VQA_classifier_results_1!G4,VQA_classifier_results_0!G4)</f>
        <v>5.2873013490395602</v>
      </c>
      <c r="Q4">
        <f>_xlfn.STDEV.S(VQA_classifier_results_9!H4,VQA_classifier_results_8!H4,VQA_classifier_results_7!H4,VQA_classifier_results_6!H4,VQA_classifier_results_5!H4,VQA_classifier_results_4!H4,VQA_classifier_results_3!H4,VQA_classifier_results_2!H4,VQA_classifier_results_1!H4,VQA_classifier_results_0!H4)</f>
        <v>8.6184556492319295</v>
      </c>
      <c r="R4">
        <f>_xlfn.STDEV.S(VQA_classifier_results_9!I4,VQA_classifier_results_8!I4,VQA_classifier_results_7!I4,VQA_classifier_results_6!I4,VQA_classifier_results_5!I4,VQA_classifier_results_4!I4,VQA_classifier_results_3!I4,VQA_classifier_results_2!I4,VQA_classifier_results_1!I4,VQA_classifier_results_0!I4)</f>
        <v>1.5813582457831123E-2</v>
      </c>
      <c r="S4">
        <f>_xlfn.STDEV.S(VQA_classifier_results_9!J4,VQA_classifier_results_8!J4,VQA_classifier_results_7!J4,VQA_classifier_results_6!J4,VQA_classifier_results_5!J4,VQA_classifier_results_4!J4,VQA_classifier_results_3!J4,VQA_classifier_results_2!J4,VQA_classifier_results_1!J4,VQA_classifier_results_0!J4)</f>
        <v>1.7374223302812568E-2</v>
      </c>
      <c r="T4">
        <f>_xlfn.STDEV.S(VQA_classifier_results_9!K4,VQA_classifier_results_8!K4,VQA_classifier_results_7!K4,VQA_classifier_results_6!K4,VQA_classifier_results_5!K4,VQA_classifier_results_4!K4,VQA_classifier_results_3!K4,VQA_classifier_results_2!K4,VQA_classifier_results_1!K4,VQA_classifier_results_0!K4)</f>
        <v>3.7635177507563018E-2</v>
      </c>
      <c r="U4">
        <f>_xlfn.STDEV.S(VQA_classifier_results_9!L4,VQA_classifier_results_8!L4,VQA_classifier_results_7!L4,VQA_classifier_results_6!L4,VQA_classifier_results_5!L4,VQA_classifier_results_4!L4,VQA_classifier_results_3!L4,VQA_classifier_results_2!L4,VQA_classifier_results_1!L4,VQA_classifier_results_0!L4)</f>
        <v>1.9647475649651452E-2</v>
      </c>
      <c r="V4">
        <f>_xlfn.STDEV.S(VQA_classifier_results_9!M4,VQA_classifier_results_8!M4,VQA_classifier_results_7!M4,VQA_classifier_results_6!M4,VQA_classifier_results_5!M4,VQA_classifier_results_4!M4,VQA_classifier_results_3!M4,VQA_classifier_results_2!M4,VQA_classifier_results_1!M4,VQA_classifier_results_0!M4)</f>
        <v>1.5562029873429811E-2</v>
      </c>
    </row>
    <row r="5" spans="1:23" x14ac:dyDescent="0.3">
      <c r="A5" s="5">
        <v>3</v>
      </c>
      <c r="B5" t="s">
        <v>13</v>
      </c>
      <c r="C5" t="s">
        <v>17</v>
      </c>
      <c r="D5" t="s">
        <v>16</v>
      </c>
      <c r="E5">
        <f>AVERAGE(VQA_classifier_results_9!E5,VQA_classifier_results_8!E5,VQA_classifier_results_7!E5,VQA_classifier_results_6!E5,VQA_classifier_results_5!E5,VQA_classifier_results_4!E5,VQA_classifier_results_3!E5,VQA_classifier_results_2!E5,VQA_classifier_results_1!E5,VQA_classifier_results_0!E5)</f>
        <v>124.7</v>
      </c>
      <c r="F5">
        <f>AVERAGE(VQA_classifier_results_9!F5,VQA_classifier_results_8!F5,VQA_classifier_results_7!F5,VQA_classifier_results_6!F5,VQA_classifier_results_5!F5,VQA_classifier_results_4!F5,VQA_classifier_results_3!F5,VQA_classifier_results_2!F5,VQA_classifier_results_1!F5,VQA_classifier_results_0!F5)</f>
        <v>166.9</v>
      </c>
      <c r="G5">
        <f>AVERAGE(VQA_classifier_results_9!G5,VQA_classifier_results_8!G5,VQA_classifier_results_7!G5,VQA_classifier_results_6!G5,VQA_classifier_results_5!G5,VQA_classifier_results_4!G5,VQA_classifier_results_3!G5,VQA_classifier_results_2!G5,VQA_classifier_results_1!G5,VQA_classifier_results_0!G5)</f>
        <v>62.1</v>
      </c>
      <c r="H5">
        <f>AVERAGE(VQA_classifier_results_9!H5,VQA_classifier_results_8!H5,VQA_classifier_results_7!H5,VQA_classifier_results_6!H5,VQA_classifier_results_5!H5,VQA_classifier_results_4!H5,VQA_classifier_results_3!H5,VQA_classifier_results_2!H5,VQA_classifier_results_1!H5,VQA_classifier_results_0!H5)</f>
        <v>104.3</v>
      </c>
      <c r="I5">
        <f>AVERAGE(VQA_classifier_results_9!I5,VQA_classifier_results_8!I5,VQA_classifier_results_7!I5,VQA_classifier_results_6!I5,VQA_classifier_results_5!I5,VQA_classifier_results_4!I5,VQA_classifier_results_3!I5,VQA_classifier_results_2!I5,VQA_classifier_results_1!I5,VQA_classifier_results_0!I5)</f>
        <v>0.63668122270742356</v>
      </c>
      <c r="J5">
        <f>AVERAGE(VQA_classifier_results_9!J5,VQA_classifier_results_8!J5,VQA_classifier_results_7!J5,VQA_classifier_results_6!J5,VQA_classifier_results_5!J5,VQA_classifier_results_4!J5,VQA_classifier_results_3!J5,VQA_classifier_results_2!J5,VQA_classifier_results_1!J5,VQA_classifier_results_0!J5)</f>
        <v>0.66770977746815086</v>
      </c>
      <c r="K5">
        <f>AVERAGE(VQA_classifier_results_9!K5,VQA_classifier_results_8!K5,VQA_classifier_results_7!K5,VQA_classifier_results_6!K5,VQA_classifier_results_5!K5,VQA_classifier_results_4!K5,VQA_classifier_results_3!K5,VQA_classifier_results_2!K5,VQA_classifier_results_1!K5,VQA_classifier_results_0!K5)</f>
        <v>0.54454148471615726</v>
      </c>
      <c r="L5">
        <f>AVERAGE(VQA_classifier_results_9!L5,VQA_classifier_results_8!L5,VQA_classifier_results_7!L5,VQA_classifier_results_6!L5,VQA_classifier_results_5!L5,VQA_classifier_results_4!L5,VQA_classifier_results_3!L5,VQA_classifier_results_2!L5,VQA_classifier_results_1!L5,VQA_classifier_results_0!L5)</f>
        <v>0.63822482657234159</v>
      </c>
      <c r="M5">
        <f>AVERAGE(VQA_classifier_results_9!M5,VQA_classifier_results_8!M5,VQA_classifier_results_7!M5,VQA_classifier_results_6!M5,VQA_classifier_results_5!M5,VQA_classifier_results_4!M5,VQA_classifier_results_3!M5,VQA_classifier_results_2!M5,VQA_classifier_results_1!M5,VQA_classifier_results_0!M5)</f>
        <v>0.61594265998990849</v>
      </c>
      <c r="N5">
        <f>_xlfn.STDEV.S(VQA_classifier_results_9!E5,VQA_classifier_results_8!E5,VQA_classifier_results_7!E5,VQA_classifier_results_6!E5,VQA_classifier_results_5!E5,VQA_classifier_results_4!E5,VQA_classifier_results_3!E5,VQA_classifier_results_2!E5,VQA_classifier_results_1!E5,VQA_classifier_results_0!E5)</f>
        <v>9.3695725029954744</v>
      </c>
      <c r="O5">
        <f>_xlfn.STDEV.S(VQA_classifier_results_9!F5,VQA_classifier_results_8!F5,VQA_classifier_results_7!F5,VQA_classifier_results_6!F5,VQA_classifier_results_5!F5,VQA_classifier_results_4!F5,VQA_classifier_results_3!F5,VQA_classifier_results_2!F5,VQA_classifier_results_1!F5,VQA_classifier_results_0!F5)</f>
        <v>6.2972657205771103</v>
      </c>
      <c r="P5">
        <f>_xlfn.STDEV.S(VQA_classifier_results_9!G5,VQA_classifier_results_8!G5,VQA_classifier_results_7!G5,VQA_classifier_results_6!G5,VQA_classifier_results_5!G5,VQA_classifier_results_4!G5,VQA_classifier_results_3!G5,VQA_classifier_results_2!G5,VQA_classifier_results_1!G5,VQA_classifier_results_0!G5)</f>
        <v>6.2972657205771112</v>
      </c>
      <c r="Q5">
        <f>_xlfn.STDEV.S(VQA_classifier_results_9!H5,VQA_classifier_results_8!H5,VQA_classifier_results_7!H5,VQA_classifier_results_6!H5,VQA_classifier_results_5!H5,VQA_classifier_results_4!H5,VQA_classifier_results_3!H5,VQA_classifier_results_2!H5,VQA_classifier_results_1!H5,VQA_classifier_results_0!H5)</f>
        <v>9.3695725029954744</v>
      </c>
      <c r="R5">
        <f>_xlfn.STDEV.S(VQA_classifier_results_9!I5,VQA_classifier_results_8!I5,VQA_classifier_results_7!I5,VQA_classifier_results_6!I5,VQA_classifier_results_5!I5,VQA_classifier_results_4!I5,VQA_classifier_results_3!I5,VQA_classifier_results_2!I5,VQA_classifier_results_1!I5,VQA_classifier_results_0!I5)</f>
        <v>1.725980653016786E-2</v>
      </c>
      <c r="S5">
        <f>_xlfn.STDEV.S(VQA_classifier_results_9!J5,VQA_classifier_results_8!J5,VQA_classifier_results_7!J5,VQA_classifier_results_6!J5,VQA_classifier_results_5!J5,VQA_classifier_results_4!J5,VQA_classifier_results_3!J5,VQA_classifier_results_2!J5,VQA_classifier_results_1!J5,VQA_classifier_results_0!J5)</f>
        <v>1.930443390674769E-2</v>
      </c>
      <c r="T5">
        <f>_xlfn.STDEV.S(VQA_classifier_results_9!K5,VQA_classifier_results_8!K5,VQA_classifier_results_7!K5,VQA_classifier_results_6!K5,VQA_classifier_results_5!K5,VQA_classifier_results_4!K5,VQA_classifier_results_3!K5,VQA_classifier_results_2!K5,VQA_classifier_results_1!K5,VQA_classifier_results_0!K5)</f>
        <v>4.0915163768539216E-2</v>
      </c>
      <c r="U5">
        <f>_xlfn.STDEV.S(VQA_classifier_results_9!L5,VQA_classifier_results_8!L5,VQA_classifier_results_7!L5,VQA_classifier_results_6!L5,VQA_classifier_results_5!L5,VQA_classifier_results_4!L5,VQA_classifier_results_3!L5,VQA_classifier_results_2!L5,VQA_classifier_results_1!L5,VQA_classifier_results_0!L5)</f>
        <v>2.0975216358583373E-2</v>
      </c>
      <c r="V5">
        <f>_xlfn.STDEV.S(VQA_classifier_results_9!M5,VQA_classifier_results_8!M5,VQA_classifier_results_7!M5,VQA_classifier_results_6!M5,VQA_classifier_results_5!M5,VQA_classifier_results_4!M5,VQA_classifier_results_3!M5,VQA_classifier_results_2!M5,VQA_classifier_results_1!M5,VQA_classifier_results_0!M5)</f>
        <v>1.7107838963276167E-2</v>
      </c>
    </row>
    <row r="6" spans="1:23" x14ac:dyDescent="0.3">
      <c r="A6" s="5">
        <v>4</v>
      </c>
      <c r="B6" t="s">
        <v>13</v>
      </c>
      <c r="C6" t="s">
        <v>18</v>
      </c>
      <c r="D6" t="s">
        <v>15</v>
      </c>
      <c r="E6">
        <f>AVERAGE(VQA_classifier_results_9!E6,VQA_classifier_results_8!E6,VQA_classifier_results_7!E6,VQA_classifier_results_6!E6,VQA_classifier_results_5!E6,VQA_classifier_results_4!E6,VQA_classifier_results_3!E6,VQA_classifier_results_2!E6,VQA_classifier_results_1!E6,VQA_classifier_results_0!E6)</f>
        <v>117</v>
      </c>
      <c r="F6">
        <f>AVERAGE(VQA_classifier_results_9!F6,VQA_classifier_results_8!F6,VQA_classifier_results_7!F6,VQA_classifier_results_6!F6,VQA_classifier_results_5!F6,VQA_classifier_results_4!F6,VQA_classifier_results_3!F6,VQA_classifier_results_2!F6,VQA_classifier_results_1!F6,VQA_classifier_results_0!F6)</f>
        <v>174</v>
      </c>
      <c r="G6">
        <f>AVERAGE(VQA_classifier_results_9!G6,VQA_classifier_results_8!G6,VQA_classifier_results_7!G6,VQA_classifier_results_6!G6,VQA_classifier_results_5!G6,VQA_classifier_results_4!G6,VQA_classifier_results_3!G6,VQA_classifier_results_2!G6,VQA_classifier_results_1!G6,VQA_classifier_results_0!G6)</f>
        <v>59</v>
      </c>
      <c r="H6">
        <f>AVERAGE(VQA_classifier_results_9!H6,VQA_classifier_results_8!H6,VQA_classifier_results_7!H6,VQA_classifier_results_6!H6,VQA_classifier_results_5!H6,VQA_classifier_results_4!H6,VQA_classifier_results_3!H6,VQA_classifier_results_2!H6,VQA_classifier_results_1!H6,VQA_classifier_results_0!H6)</f>
        <v>116</v>
      </c>
      <c r="I6">
        <f>AVERAGE(VQA_classifier_results_9!I6,VQA_classifier_results_8!I6,VQA_classifier_results_7!I6,VQA_classifier_results_6!I6,VQA_classifier_results_5!I6,VQA_classifier_results_4!I6,VQA_classifier_results_3!I6,VQA_classifier_results_2!I6,VQA_classifier_results_1!I6,VQA_classifier_results_0!I6)</f>
        <v>0.62446351931330479</v>
      </c>
      <c r="J6">
        <f>AVERAGE(VQA_classifier_results_9!J6,VQA_classifier_results_8!J6,VQA_classifier_results_7!J6,VQA_classifier_results_6!J6,VQA_classifier_results_5!J6,VQA_classifier_results_4!J6,VQA_classifier_results_3!J6,VQA_classifier_results_2!J6,VQA_classifier_results_1!J6,VQA_classifier_results_0!J6)</f>
        <v>0.66565124403435338</v>
      </c>
      <c r="K6">
        <f>AVERAGE(VQA_classifier_results_9!K6,VQA_classifier_results_8!K6,VQA_classifier_results_7!K6,VQA_classifier_results_6!K6,VQA_classifier_results_5!K6,VQA_classifier_results_4!K6,VQA_classifier_results_3!K6,VQA_classifier_results_2!K6,VQA_classifier_results_1!K6,VQA_classifier_results_0!K6)</f>
        <v>0.50214592274678105</v>
      </c>
      <c r="L6">
        <f>AVERAGE(VQA_classifier_results_9!L6,VQA_classifier_results_8!L6,VQA_classifier_results_7!L6,VQA_classifier_results_6!L6,VQA_classifier_results_5!L6,VQA_classifier_results_4!L6,VQA_classifier_results_3!L6,VQA_classifier_results_2!L6,VQA_classifier_results_1!L6,VQA_classifier_results_0!L6)</f>
        <v>0.6243604149119466</v>
      </c>
      <c r="M6">
        <f>AVERAGE(VQA_classifier_results_9!M6,VQA_classifier_results_8!M6,VQA_classifier_results_7!M6,VQA_classifier_results_6!M6,VQA_classifier_results_5!M6,VQA_classifier_results_4!M6,VQA_classifier_results_3!M6,VQA_classifier_results_2!M6,VQA_classifier_results_1!M6,VQA_classifier_results_0!M6)</f>
        <v>0.60017016472140117</v>
      </c>
      <c r="N6">
        <f>_xlfn.STDEV.S(VQA_classifier_results_9!E6,VQA_classifier_results_8!E6,VQA_classifier_results_7!E6,VQA_classifier_results_6!E6,VQA_classifier_results_5!E6,VQA_classifier_results_4!E6,VQA_classifier_results_3!E6,VQA_classifier_results_2!E6,VQA_classifier_results_1!E6,VQA_classifier_results_0!E6)</f>
        <v>9.5684667296048822</v>
      </c>
      <c r="O6">
        <f>_xlfn.STDEV.S(VQA_classifier_results_9!F6,VQA_classifier_results_8!F6,VQA_classifier_results_7!F6,VQA_classifier_results_6!F6,VQA_classifier_results_5!F6,VQA_classifier_results_4!F6,VQA_classifier_results_3!F6,VQA_classifier_results_2!F6,VQA_classifier_results_1!F6,VQA_classifier_results_0!F6)</f>
        <v>9.6838926975559669</v>
      </c>
      <c r="P6">
        <f>_xlfn.STDEV.S(VQA_classifier_results_9!G6,VQA_classifier_results_8!G6,VQA_classifier_results_7!G6,VQA_classifier_results_6!G6,VQA_classifier_results_5!G6,VQA_classifier_results_4!G6,VQA_classifier_results_3!G6,VQA_classifier_results_2!G6,VQA_classifier_results_1!G6,VQA_classifier_results_0!G6)</f>
        <v>9.6838926975559669</v>
      </c>
      <c r="Q6">
        <f>_xlfn.STDEV.S(VQA_classifier_results_9!H6,VQA_classifier_results_8!H6,VQA_classifier_results_7!H6,VQA_classifier_results_6!H6,VQA_classifier_results_5!H6,VQA_classifier_results_4!H6,VQA_classifier_results_3!H6,VQA_classifier_results_2!H6,VQA_classifier_results_1!H6,VQA_classifier_results_0!H6)</f>
        <v>9.5684667296048822</v>
      </c>
      <c r="R6">
        <f>_xlfn.STDEV.S(VQA_classifier_results_9!I6,VQA_classifier_results_8!I6,VQA_classifier_results_7!I6,VQA_classifier_results_6!I6,VQA_classifier_results_5!I6,VQA_classifier_results_4!I6,VQA_classifier_results_3!I6,VQA_classifier_results_2!I6,VQA_classifier_results_1!I6,VQA_classifier_results_0!I6)</f>
        <v>3.0415295601529779E-2</v>
      </c>
      <c r="S6">
        <f>_xlfn.STDEV.S(VQA_classifier_results_9!J6,VQA_classifier_results_8!J6,VQA_classifier_results_7!J6,VQA_classifier_results_6!J6,VQA_classifier_results_5!J6,VQA_classifier_results_4!J6,VQA_classifier_results_3!J6,VQA_classifier_results_2!J6,VQA_classifier_results_1!J6,VQA_classifier_results_0!J6)</f>
        <v>4.2293414652653481E-2</v>
      </c>
      <c r="T6">
        <f>_xlfn.STDEV.S(VQA_classifier_results_9!K6,VQA_classifier_results_8!K6,VQA_classifier_results_7!K6,VQA_classifier_results_6!K6,VQA_classifier_results_5!K6,VQA_classifier_results_4!K6,VQA_classifier_results_3!K6,VQA_classifier_results_2!K6,VQA_classifier_results_1!K6,VQA_classifier_results_0!K6)</f>
        <v>4.1066380813754876E-2</v>
      </c>
      <c r="U6">
        <f>_xlfn.STDEV.S(VQA_classifier_results_9!L6,VQA_classifier_results_8!L6,VQA_classifier_results_7!L6,VQA_classifier_results_6!L6,VQA_classifier_results_5!L6,VQA_classifier_results_4!L6,VQA_classifier_results_3!L6,VQA_classifier_results_2!L6,VQA_classifier_results_1!L6,VQA_classifier_results_0!L6)</f>
        <v>3.7653094203568348E-2</v>
      </c>
      <c r="V6">
        <f>_xlfn.STDEV.S(VQA_classifier_results_9!M6,VQA_classifier_results_8!M6,VQA_classifier_results_7!M6,VQA_classifier_results_6!M6,VQA_classifier_results_5!M6,VQA_classifier_results_4!M6,VQA_classifier_results_3!M6,VQA_classifier_results_2!M6,VQA_classifier_results_1!M6,VQA_classifier_results_0!M6)</f>
        <v>2.5006452223737801E-2</v>
      </c>
    </row>
    <row r="7" spans="1:23" x14ac:dyDescent="0.3">
      <c r="A7" s="5">
        <v>5</v>
      </c>
      <c r="B7" t="s">
        <v>13</v>
      </c>
      <c r="C7" t="s">
        <v>18</v>
      </c>
      <c r="D7" t="s">
        <v>16</v>
      </c>
      <c r="E7">
        <f>AVERAGE(VQA_classifier_results_9!E7,VQA_classifier_results_8!E7,VQA_classifier_results_7!E7,VQA_classifier_results_6!E7,VQA_classifier_results_5!E7,VQA_classifier_results_4!E7,VQA_classifier_results_3!E7,VQA_classifier_results_2!E7,VQA_classifier_results_1!E7,VQA_classifier_results_0!E7)</f>
        <v>116.9</v>
      </c>
      <c r="F7">
        <f>AVERAGE(VQA_classifier_results_9!F7,VQA_classifier_results_8!F7,VQA_classifier_results_7!F7,VQA_classifier_results_6!F7,VQA_classifier_results_5!F7,VQA_classifier_results_4!F7,VQA_classifier_results_3!F7,VQA_classifier_results_2!F7,VQA_classifier_results_1!F7,VQA_classifier_results_0!F7)</f>
        <v>174.4</v>
      </c>
      <c r="G7">
        <f>AVERAGE(VQA_classifier_results_9!G7,VQA_classifier_results_8!G7,VQA_classifier_results_7!G7,VQA_classifier_results_6!G7,VQA_classifier_results_5!G7,VQA_classifier_results_4!G7,VQA_classifier_results_3!G7,VQA_classifier_results_2!G7,VQA_classifier_results_1!G7,VQA_classifier_results_0!G7)</f>
        <v>58.6</v>
      </c>
      <c r="H7">
        <f>AVERAGE(VQA_classifier_results_9!H7,VQA_classifier_results_8!H7,VQA_classifier_results_7!H7,VQA_classifier_results_6!H7,VQA_classifier_results_5!H7,VQA_classifier_results_4!H7,VQA_classifier_results_3!H7,VQA_classifier_results_2!H7,VQA_classifier_results_1!H7,VQA_classifier_results_0!H7)</f>
        <v>116.1</v>
      </c>
      <c r="I7">
        <f>AVERAGE(VQA_classifier_results_9!I7,VQA_classifier_results_8!I7,VQA_classifier_results_7!I7,VQA_classifier_results_6!I7,VQA_classifier_results_5!I7,VQA_classifier_results_4!I7,VQA_classifier_results_3!I7,VQA_classifier_results_2!I7,VQA_classifier_results_1!I7,VQA_classifier_results_0!I7)</f>
        <v>0.62510729613733917</v>
      </c>
      <c r="J7">
        <f>AVERAGE(VQA_classifier_results_9!J7,VQA_classifier_results_8!J7,VQA_classifier_results_7!J7,VQA_classifier_results_6!J7,VQA_classifier_results_5!J7,VQA_classifier_results_4!J7,VQA_classifier_results_3!J7,VQA_classifier_results_2!J7,VQA_classifier_results_1!J7,VQA_classifier_results_0!J7)</f>
        <v>0.66712100400672347</v>
      </c>
      <c r="K7">
        <f>AVERAGE(VQA_classifier_results_9!K7,VQA_classifier_results_8!K7,VQA_classifier_results_7!K7,VQA_classifier_results_6!K7,VQA_classifier_results_5!K7,VQA_classifier_results_4!K7,VQA_classifier_results_3!K7,VQA_classifier_results_2!K7,VQA_classifier_results_1!K7,VQA_classifier_results_0!K7)</f>
        <v>0.50171673819742479</v>
      </c>
      <c r="L7">
        <f>AVERAGE(VQA_classifier_results_9!L7,VQA_classifier_results_8!L7,VQA_classifier_results_7!L7,VQA_classifier_results_6!L7,VQA_classifier_results_5!L7,VQA_classifier_results_4!L7,VQA_classifier_results_3!L7,VQA_classifier_results_2!L7,VQA_classifier_results_1!L7,VQA_classifier_results_0!L7)</f>
        <v>0.62524451581988105</v>
      </c>
      <c r="M7">
        <f>AVERAGE(VQA_classifier_results_9!M7,VQA_classifier_results_8!M7,VQA_classifier_results_7!M7,VQA_classifier_results_6!M7,VQA_classifier_results_5!M7,VQA_classifier_results_4!M7,VQA_classifier_results_3!M7,VQA_classifier_results_2!M7,VQA_classifier_results_1!M7,VQA_classifier_results_0!M7)</f>
        <v>0.60047847412406752</v>
      </c>
      <c r="N7">
        <f>_xlfn.STDEV.S(VQA_classifier_results_9!E7,VQA_classifier_results_8!E7,VQA_classifier_results_7!E7,VQA_classifier_results_6!E7,VQA_classifier_results_5!E7,VQA_classifier_results_4!E7,VQA_classifier_results_3!E7,VQA_classifier_results_2!E7,VQA_classifier_results_1!E7,VQA_classifier_results_0!E7)</f>
        <v>9.3861600242058518</v>
      </c>
      <c r="O7">
        <f>_xlfn.STDEV.S(VQA_classifier_results_9!F7,VQA_classifier_results_8!F7,VQA_classifier_results_7!F7,VQA_classifier_results_6!F7,VQA_classifier_results_5!F7,VQA_classifier_results_4!F7,VQA_classifier_results_3!F7,VQA_classifier_results_2!F7,VQA_classifier_results_1!F7,VQA_classifier_results_0!F7)</f>
        <v>9.879271228182775</v>
      </c>
      <c r="P7">
        <f>_xlfn.STDEV.S(VQA_classifier_results_9!G7,VQA_classifier_results_8!G7,VQA_classifier_results_7!G7,VQA_classifier_results_6!G7,VQA_classifier_results_5!G7,VQA_classifier_results_4!G7,VQA_classifier_results_3!G7,VQA_classifier_results_2!G7,VQA_classifier_results_1!G7,VQA_classifier_results_0!G7)</f>
        <v>9.8792712281827839</v>
      </c>
      <c r="Q7">
        <f>_xlfn.STDEV.S(VQA_classifier_results_9!H7,VQA_classifier_results_8!H7,VQA_classifier_results_7!H7,VQA_classifier_results_6!H7,VQA_classifier_results_5!H7,VQA_classifier_results_4!H7,VQA_classifier_results_3!H7,VQA_classifier_results_2!H7,VQA_classifier_results_1!H7,VQA_classifier_results_0!H7)</f>
        <v>9.3861600242058518</v>
      </c>
      <c r="R7">
        <f>_xlfn.STDEV.S(VQA_classifier_results_9!I7,VQA_classifier_results_8!I7,VQA_classifier_results_7!I7,VQA_classifier_results_6!I7,VQA_classifier_results_5!I7,VQA_classifier_results_4!I7,VQA_classifier_results_3!I7,VQA_classifier_results_2!I7,VQA_classifier_results_1!I7,VQA_classifier_results_0!I7)</f>
        <v>3.0348773509389897E-2</v>
      </c>
      <c r="S7">
        <f>_xlfn.STDEV.S(VQA_classifier_results_9!J7,VQA_classifier_results_8!J7,VQA_classifier_results_7!J7,VQA_classifier_results_6!J7,VQA_classifier_results_5!J7,VQA_classifier_results_4!J7,VQA_classifier_results_3!J7,VQA_classifier_results_2!J7,VQA_classifier_results_1!J7,VQA_classifier_results_0!J7)</f>
        <v>4.279984566882819E-2</v>
      </c>
      <c r="T7">
        <f>_xlfn.STDEV.S(VQA_classifier_results_9!K7,VQA_classifier_results_8!K7,VQA_classifier_results_7!K7,VQA_classifier_results_6!K7,VQA_classifier_results_5!K7,VQA_classifier_results_4!K7,VQA_classifier_results_3!K7,VQA_classifier_results_2!K7,VQA_classifier_results_1!K7,VQA_classifier_results_0!K7)</f>
        <v>4.0283948601741879E-2</v>
      </c>
      <c r="U7">
        <f>_xlfn.STDEV.S(VQA_classifier_results_9!L7,VQA_classifier_results_8!L7,VQA_classifier_results_7!L7,VQA_classifier_results_6!L7,VQA_classifier_results_5!L7,VQA_classifier_results_4!L7,VQA_classifier_results_3!L7,VQA_classifier_results_2!L7,VQA_classifier_results_1!L7,VQA_classifier_results_0!L7)</f>
        <v>3.7508890121456806E-2</v>
      </c>
      <c r="V7">
        <f>_xlfn.STDEV.S(VQA_classifier_results_9!M7,VQA_classifier_results_8!M7,VQA_classifier_results_7!M7,VQA_classifier_results_6!M7,VQA_classifier_results_5!M7,VQA_classifier_results_4!M7,VQA_classifier_results_3!M7,VQA_classifier_results_2!M7,VQA_classifier_results_1!M7,VQA_classifier_results_0!M7)</f>
        <v>2.4828957541563518E-2</v>
      </c>
    </row>
    <row r="8" spans="1:23" x14ac:dyDescent="0.3">
      <c r="A8" s="5">
        <v>6</v>
      </c>
      <c r="B8" t="s">
        <v>13</v>
      </c>
      <c r="C8" t="s">
        <v>19</v>
      </c>
      <c r="D8" t="s">
        <v>15</v>
      </c>
      <c r="E8">
        <f>AVERAGE(VQA_classifier_results_9!E8,VQA_classifier_results_8!E8,VQA_classifier_results_7!E8,VQA_classifier_results_6!E8,VQA_classifier_results_5!E8,VQA_classifier_results_4!E8,VQA_classifier_results_3!E8,VQA_classifier_results_2!E8,VQA_classifier_results_1!E8,VQA_classifier_results_0!E8)</f>
        <v>109.1</v>
      </c>
      <c r="F8">
        <f>AVERAGE(VQA_classifier_results_9!F8,VQA_classifier_results_8!F8,VQA_classifier_results_7!F8,VQA_classifier_results_6!F8,VQA_classifier_results_5!F8,VQA_classifier_results_4!F8,VQA_classifier_results_3!F8,VQA_classifier_results_2!F8,VQA_classifier_results_1!F8,VQA_classifier_results_0!F8)</f>
        <v>125.7</v>
      </c>
      <c r="G8">
        <f>AVERAGE(VQA_classifier_results_9!G8,VQA_classifier_results_8!G8,VQA_classifier_results_7!G8,VQA_classifier_results_6!G8,VQA_classifier_results_5!G8,VQA_classifier_results_4!G8,VQA_classifier_results_3!G8,VQA_classifier_results_2!G8,VQA_classifier_results_1!G8,VQA_classifier_results_0!G8)</f>
        <v>54.3</v>
      </c>
      <c r="H8">
        <f>AVERAGE(VQA_classifier_results_9!H8,VQA_classifier_results_8!H8,VQA_classifier_results_7!H8,VQA_classifier_results_6!H8,VQA_classifier_results_5!H8,VQA_classifier_results_4!H8,VQA_classifier_results_3!H8,VQA_classifier_results_2!H8,VQA_classifier_results_1!H8,VQA_classifier_results_0!H8)</f>
        <v>70.900000000000006</v>
      </c>
      <c r="I8">
        <f>AVERAGE(VQA_classifier_results_9!I8,VQA_classifier_results_8!I8,VQA_classifier_results_7!I8,VQA_classifier_results_6!I8,VQA_classifier_results_5!I8,VQA_classifier_results_4!I8,VQA_classifier_results_3!I8,VQA_classifier_results_2!I8,VQA_classifier_results_1!I8,VQA_classifier_results_0!I8)</f>
        <v>0.65222222222222237</v>
      </c>
      <c r="J8">
        <f>AVERAGE(VQA_classifier_results_9!J8,VQA_classifier_results_8!J8,VQA_classifier_results_7!J8,VQA_classifier_results_6!J8,VQA_classifier_results_5!J8,VQA_classifier_results_4!J8,VQA_classifier_results_3!J8,VQA_classifier_results_2!J8,VQA_classifier_results_1!J8,VQA_classifier_results_0!J8)</f>
        <v>0.66851881299323257</v>
      </c>
      <c r="K8">
        <f>AVERAGE(VQA_classifier_results_9!K8,VQA_classifier_results_8!K8,VQA_classifier_results_7!K8,VQA_classifier_results_6!K8,VQA_classifier_results_5!K8,VQA_classifier_results_4!K8,VQA_classifier_results_3!K8,VQA_classifier_results_2!K8,VQA_classifier_results_1!K8,VQA_classifier_results_0!K8)</f>
        <v>0.60611111111111104</v>
      </c>
      <c r="L8">
        <f>AVERAGE(VQA_classifier_results_9!L8,VQA_classifier_results_8!L8,VQA_classifier_results_7!L8,VQA_classifier_results_6!L8,VQA_classifier_results_5!L8,VQA_classifier_results_4!L8,VQA_classifier_results_3!L8,VQA_classifier_results_2!L8,VQA_classifier_results_1!L8,VQA_classifier_results_0!L8)</f>
        <v>0.65483949639460604</v>
      </c>
      <c r="M8">
        <f>AVERAGE(VQA_classifier_results_9!M8,VQA_classifier_results_8!M8,VQA_classifier_results_7!M8,VQA_classifier_results_6!M8,VQA_classifier_results_5!M8,VQA_classifier_results_4!M8,VQA_classifier_results_3!M8,VQA_classifier_results_2!M8,VQA_classifier_results_1!M8,VQA_classifier_results_0!M8)</f>
        <v>0.6391498138593471</v>
      </c>
      <c r="N8">
        <f>_xlfn.STDEV.S(VQA_classifier_results_9!E8,VQA_classifier_results_8!E8,VQA_classifier_results_7!E8,VQA_classifier_results_6!E8,VQA_classifier_results_5!E8,VQA_classifier_results_4!E8,VQA_classifier_results_3!E8,VQA_classifier_results_2!E8,VQA_classifier_results_1!E8,VQA_classifier_results_0!E8)</f>
        <v>3.2128215360057299</v>
      </c>
      <c r="O8">
        <f>_xlfn.STDEV.S(VQA_classifier_results_9!F8,VQA_classifier_results_8!F8,VQA_classifier_results_7!F8,VQA_classifier_results_6!F8,VQA_classifier_results_5!F8,VQA_classifier_results_4!F8,VQA_classifier_results_3!F8,VQA_classifier_results_2!F8,VQA_classifier_results_1!F8,VQA_classifier_results_0!F8)</f>
        <v>6.5667512684905471</v>
      </c>
      <c r="P8">
        <f>_xlfn.STDEV.S(VQA_classifier_results_9!G8,VQA_classifier_results_8!G8,VQA_classifier_results_7!G8,VQA_classifier_results_6!G8,VQA_classifier_results_5!G8,VQA_classifier_results_4!G8,VQA_classifier_results_3!G8,VQA_classifier_results_2!G8,VQA_classifier_results_1!G8,VQA_classifier_results_0!G8)</f>
        <v>6.5667512684905356</v>
      </c>
      <c r="Q8">
        <f>_xlfn.STDEV.S(VQA_classifier_results_9!H8,VQA_classifier_results_8!H8,VQA_classifier_results_7!H8,VQA_classifier_results_6!H8,VQA_classifier_results_5!H8,VQA_classifier_results_4!H8,VQA_classifier_results_3!H8,VQA_classifier_results_2!H8,VQA_classifier_results_1!H8,VQA_classifier_results_0!H8)</f>
        <v>3.2128215360057299</v>
      </c>
      <c r="R8">
        <f>_xlfn.STDEV.S(VQA_classifier_results_9!I8,VQA_classifier_results_8!I8,VQA_classifier_results_7!I8,VQA_classifier_results_6!I8,VQA_classifier_results_5!I8,VQA_classifier_results_4!I8,VQA_classifier_results_3!I8,VQA_classifier_results_2!I8,VQA_classifier_results_1!I8,VQA_classifier_results_0!I8)</f>
        <v>2.0571398632590825E-2</v>
      </c>
      <c r="S8">
        <f>_xlfn.STDEV.S(VQA_classifier_results_9!J8,VQA_classifier_results_8!J8,VQA_classifier_results_7!J8,VQA_classifier_results_6!J8,VQA_classifier_results_5!J8,VQA_classifier_results_4!J8,VQA_classifier_results_3!J8,VQA_classifier_results_2!J8,VQA_classifier_results_1!J8,VQA_classifier_results_0!J8)</f>
        <v>2.7280867253036245E-2</v>
      </c>
      <c r="T8">
        <f>_xlfn.STDEV.S(VQA_classifier_results_9!K8,VQA_classifier_results_8!K8,VQA_classifier_results_7!K8,VQA_classifier_results_6!K8,VQA_classifier_results_5!K8,VQA_classifier_results_4!K8,VQA_classifier_results_3!K8,VQA_classifier_results_2!K8,VQA_classifier_results_1!K8,VQA_classifier_results_0!K8)</f>
        <v>1.7849008533365157E-2</v>
      </c>
      <c r="U8">
        <f>_xlfn.STDEV.S(VQA_classifier_results_9!L8,VQA_classifier_results_8!L8,VQA_classifier_results_7!L8,VQA_classifier_results_6!L8,VQA_classifier_results_5!L8,VQA_classifier_results_4!L8,VQA_classifier_results_3!L8,VQA_classifier_results_2!L8,VQA_classifier_results_1!L8,VQA_classifier_results_0!L8)</f>
        <v>2.2474224874289326E-2</v>
      </c>
      <c r="V8">
        <f>_xlfn.STDEV.S(VQA_classifier_results_9!M8,VQA_classifier_results_8!M8,VQA_classifier_results_7!M8,VQA_classifier_results_6!M8,VQA_classifier_results_5!M8,VQA_classifier_results_4!M8,VQA_classifier_results_3!M8,VQA_classifier_results_2!M8,VQA_classifier_results_1!M8,VQA_classifier_results_0!M8)</f>
        <v>1.652133707750307E-2</v>
      </c>
    </row>
    <row r="9" spans="1:23" x14ac:dyDescent="0.3">
      <c r="A9" s="5">
        <v>7</v>
      </c>
      <c r="B9" t="s">
        <v>13</v>
      </c>
      <c r="C9" t="s">
        <v>19</v>
      </c>
      <c r="D9" t="s">
        <v>16</v>
      </c>
      <c r="E9">
        <f>AVERAGE(VQA_classifier_results_9!E9,VQA_classifier_results_8!E9,VQA_classifier_results_7!E9,VQA_classifier_results_6!E9,VQA_classifier_results_5!E9,VQA_classifier_results_4!E9,VQA_classifier_results_3!E9,VQA_classifier_results_2!E9,VQA_classifier_results_1!E9,VQA_classifier_results_0!E9)</f>
        <v>108.4</v>
      </c>
      <c r="F9">
        <f>AVERAGE(VQA_classifier_results_9!F9,VQA_classifier_results_8!F9,VQA_classifier_results_7!F9,VQA_classifier_results_6!F9,VQA_classifier_results_5!F9,VQA_classifier_results_4!F9,VQA_classifier_results_3!F9,VQA_classifier_results_2!F9,VQA_classifier_results_1!F9,VQA_classifier_results_0!F9)</f>
        <v>125.7</v>
      </c>
      <c r="G9">
        <f>AVERAGE(VQA_classifier_results_9!G9,VQA_classifier_results_8!G9,VQA_classifier_results_7!G9,VQA_classifier_results_6!G9,VQA_classifier_results_5!G9,VQA_classifier_results_4!G9,VQA_classifier_results_3!G9,VQA_classifier_results_2!G9,VQA_classifier_results_1!G9,VQA_classifier_results_0!G9)</f>
        <v>54.3</v>
      </c>
      <c r="H9">
        <f>AVERAGE(VQA_classifier_results_9!H9,VQA_classifier_results_8!H9,VQA_classifier_results_7!H9,VQA_classifier_results_6!H9,VQA_classifier_results_5!H9,VQA_classifier_results_4!H9,VQA_classifier_results_3!H9,VQA_classifier_results_2!H9,VQA_classifier_results_1!H9,VQA_classifier_results_0!H9)</f>
        <v>71.599999999999994</v>
      </c>
      <c r="I9">
        <f>AVERAGE(VQA_classifier_results_9!I9,VQA_classifier_results_8!I9,VQA_classifier_results_7!I9,VQA_classifier_results_6!I9,VQA_classifier_results_5!I9,VQA_classifier_results_4!I9,VQA_classifier_results_3!I9,VQA_classifier_results_2!I9,VQA_classifier_results_1!I9,VQA_classifier_results_0!I9)</f>
        <v>0.65027777777777784</v>
      </c>
      <c r="J9">
        <f>AVERAGE(VQA_classifier_results_9!J9,VQA_classifier_results_8!J9,VQA_classifier_results_7!J9,VQA_classifier_results_6!J9,VQA_classifier_results_5!J9,VQA_classifier_results_4!J9,VQA_classifier_results_3!J9,VQA_classifier_results_2!J9,VQA_classifier_results_1!J9,VQA_classifier_results_0!J9)</f>
        <v>0.66700417094313702</v>
      </c>
      <c r="K9">
        <f>AVERAGE(VQA_classifier_results_9!K9,VQA_classifier_results_8!K9,VQA_classifier_results_7!K9,VQA_classifier_results_6!K9,VQA_classifier_results_5!K9,VQA_classifier_results_4!K9,VQA_classifier_results_3!K9,VQA_classifier_results_2!K9,VQA_classifier_results_1!K9,VQA_classifier_results_0!K9)</f>
        <v>0.6022222222222221</v>
      </c>
      <c r="L9">
        <f>AVERAGE(VQA_classifier_results_9!L9,VQA_classifier_results_8!L9,VQA_classifier_results_7!L9,VQA_classifier_results_6!L9,VQA_classifier_results_5!L9,VQA_classifier_results_4!L9,VQA_classifier_results_3!L9,VQA_classifier_results_2!L9,VQA_classifier_results_1!L9,VQA_classifier_results_0!L9)</f>
        <v>0.65278066153936232</v>
      </c>
      <c r="M9">
        <f>AVERAGE(VQA_classifier_results_9!M9,VQA_classifier_results_8!M9,VQA_classifier_results_7!M9,VQA_classifier_results_6!M9,VQA_classifier_results_5!M9,VQA_classifier_results_4!M9,VQA_classifier_results_3!M9,VQA_classifier_results_2!M9,VQA_classifier_results_1!M9,VQA_classifier_results_0!M9)</f>
        <v>0.63691577138057254</v>
      </c>
      <c r="N9">
        <f>_xlfn.STDEV.S(VQA_classifier_results_9!E9,VQA_classifier_results_8!E9,VQA_classifier_results_7!E9,VQA_classifier_results_6!E9,VQA_classifier_results_5!E9,VQA_classifier_results_4!E9,VQA_classifier_results_3!E9,VQA_classifier_results_2!E9,VQA_classifier_results_1!E9,VQA_classifier_results_0!E9)</f>
        <v>3.8064273129653858</v>
      </c>
      <c r="O9">
        <f>_xlfn.STDEV.S(VQA_classifier_results_9!F9,VQA_classifier_results_8!F9,VQA_classifier_results_7!F9,VQA_classifier_results_6!F9,VQA_classifier_results_5!F9,VQA_classifier_results_4!F9,VQA_classifier_results_3!F9,VQA_classifier_results_2!F9,VQA_classifier_results_1!F9,VQA_classifier_results_0!F9)</f>
        <v>6.5667512684905471</v>
      </c>
      <c r="P9">
        <f>_xlfn.STDEV.S(VQA_classifier_results_9!G9,VQA_classifier_results_8!G9,VQA_classifier_results_7!G9,VQA_classifier_results_6!G9,VQA_classifier_results_5!G9,VQA_classifier_results_4!G9,VQA_classifier_results_3!G9,VQA_classifier_results_2!G9,VQA_classifier_results_1!G9,VQA_classifier_results_0!G9)</f>
        <v>6.5667512684905356</v>
      </c>
      <c r="Q9">
        <f>_xlfn.STDEV.S(VQA_classifier_results_9!H9,VQA_classifier_results_8!H9,VQA_classifier_results_7!H9,VQA_classifier_results_6!H9,VQA_classifier_results_5!H9,VQA_classifier_results_4!H9,VQA_classifier_results_3!H9,VQA_classifier_results_2!H9,VQA_classifier_results_1!H9,VQA_classifier_results_0!H9)</f>
        <v>3.8064273129653858</v>
      </c>
      <c r="R9">
        <f>_xlfn.STDEV.S(VQA_classifier_results_9!I9,VQA_classifier_results_8!I9,VQA_classifier_results_7!I9,VQA_classifier_results_6!I9,VQA_classifier_results_5!I9,VQA_classifier_results_4!I9,VQA_classifier_results_3!I9,VQA_classifier_results_2!I9,VQA_classifier_results_1!I9,VQA_classifier_results_0!I9)</f>
        <v>2.2960349313622529E-2</v>
      </c>
      <c r="S9">
        <f>_xlfn.STDEV.S(VQA_classifier_results_9!J9,VQA_classifier_results_8!J9,VQA_classifier_results_7!J9,VQA_classifier_results_6!J9,VQA_classifier_results_5!J9,VQA_classifier_results_4!J9,VQA_classifier_results_3!J9,VQA_classifier_results_2!J9,VQA_classifier_results_1!J9,VQA_classifier_results_0!J9)</f>
        <v>2.9064335975168713E-2</v>
      </c>
      <c r="T9">
        <f>_xlfn.STDEV.S(VQA_classifier_results_9!K9,VQA_classifier_results_8!K9,VQA_classifier_results_7!K9,VQA_classifier_results_6!K9,VQA_classifier_results_5!K9,VQA_classifier_results_4!K9,VQA_classifier_results_3!K9,VQA_classifier_results_2!K9,VQA_classifier_results_1!K9,VQA_classifier_results_0!K9)</f>
        <v>2.1146818405363244E-2</v>
      </c>
      <c r="U9">
        <f>_xlfn.STDEV.S(VQA_classifier_results_9!L9,VQA_classifier_results_8!L9,VQA_classifier_results_7!L9,VQA_classifier_results_6!L9,VQA_classifier_results_5!L9,VQA_classifier_results_4!L9,VQA_classifier_results_3!L9,VQA_classifier_results_2!L9,VQA_classifier_results_1!L9,VQA_classifier_results_0!L9)</f>
        <v>2.4934022815922028E-2</v>
      </c>
      <c r="V9">
        <f>_xlfn.STDEV.S(VQA_classifier_results_9!M9,VQA_classifier_results_8!M9,VQA_classifier_results_7!M9,VQA_classifier_results_6!M9,VQA_classifier_results_5!M9,VQA_classifier_results_4!M9,VQA_classifier_results_3!M9,VQA_classifier_results_2!M9,VQA_classifier_results_1!M9,VQA_classifier_results_0!M9)</f>
        <v>1.9397760735133905E-2</v>
      </c>
    </row>
    <row r="10" spans="1:23" x14ac:dyDescent="0.3">
      <c r="A10" s="5">
        <v>8</v>
      </c>
      <c r="B10" t="s">
        <v>13</v>
      </c>
      <c r="C10" t="s">
        <v>20</v>
      </c>
      <c r="D10" t="s">
        <v>15</v>
      </c>
      <c r="E10">
        <f>AVERAGE(VQA_classifier_results_9!E10,VQA_classifier_results_8!E10,VQA_classifier_results_7!E10,VQA_classifier_results_6!E10,VQA_classifier_results_5!E10,VQA_classifier_results_4!E10,VQA_classifier_results_3!E10,VQA_classifier_results_2!E10,VQA_classifier_results_1!E10,VQA_classifier_results_0!E10)</f>
        <v>442.8</v>
      </c>
      <c r="F10">
        <f>AVERAGE(VQA_classifier_results_9!F10,VQA_classifier_results_8!F10,VQA_classifier_results_7!F10,VQA_classifier_results_6!F10,VQA_classifier_results_5!F10,VQA_classifier_results_4!F10,VQA_classifier_results_3!F10,VQA_classifier_results_2!F10,VQA_classifier_results_1!F10,VQA_classifier_results_0!F10)</f>
        <v>598.79999999999995</v>
      </c>
      <c r="G10">
        <f>AVERAGE(VQA_classifier_results_9!G10,VQA_classifier_results_8!G10,VQA_classifier_results_7!G10,VQA_classifier_results_6!G10,VQA_classifier_results_5!G10,VQA_classifier_results_4!G10,VQA_classifier_results_3!G10,VQA_classifier_results_2!G10,VQA_classifier_results_1!G10,VQA_classifier_results_0!G10)</f>
        <v>234.2</v>
      </c>
      <c r="H10">
        <f>AVERAGE(VQA_classifier_results_9!H10,VQA_classifier_results_8!H10,VQA_classifier_results_7!H10,VQA_classifier_results_6!H10,VQA_classifier_results_5!H10,VQA_classifier_results_4!H10,VQA_classifier_results_3!H10,VQA_classifier_results_2!H10,VQA_classifier_results_1!H10,VQA_classifier_results_0!H10)</f>
        <v>390.2</v>
      </c>
      <c r="I10">
        <f>AVERAGE(VQA_classifier_results_9!I10,VQA_classifier_results_8!I10,VQA_classifier_results_7!I10,VQA_classifier_results_6!I10,VQA_classifier_results_5!I10,VQA_classifier_results_4!I10,VQA_classifier_results_3!I10,VQA_classifier_results_2!I10,VQA_classifier_results_1!I10,VQA_classifier_results_0!I10)</f>
        <v>0.62521008403361344</v>
      </c>
      <c r="J10">
        <f>AVERAGE(VQA_classifier_results_9!J10,VQA_classifier_results_8!J10,VQA_classifier_results_7!J10,VQA_classifier_results_6!J10,VQA_classifier_results_5!J10,VQA_classifier_results_4!J10,VQA_classifier_results_3!J10,VQA_classifier_results_2!J10,VQA_classifier_results_1!J10,VQA_classifier_results_0!J10)</f>
        <v>0.65406893206707306</v>
      </c>
      <c r="K10">
        <f>AVERAGE(VQA_classifier_results_9!K10,VQA_classifier_results_8!K10,VQA_classifier_results_7!K10,VQA_classifier_results_6!K10,VQA_classifier_results_5!K10,VQA_classifier_results_4!K10,VQA_classifier_results_3!K10,VQA_classifier_results_2!K10,VQA_classifier_results_1!K10,VQA_classifier_results_0!K10)</f>
        <v>0.53157262905162062</v>
      </c>
      <c r="L10">
        <f>AVERAGE(VQA_classifier_results_9!L10,VQA_classifier_results_8!L10,VQA_classifier_results_7!L10,VQA_classifier_results_6!L10,VQA_classifier_results_5!L10,VQA_classifier_results_4!L10,VQA_classifier_results_3!L10,VQA_classifier_results_2!L10,VQA_classifier_results_1!L10,VQA_classifier_results_0!L10)</f>
        <v>0.62522937145407953</v>
      </c>
      <c r="M10">
        <f>AVERAGE(VQA_classifier_results_9!M10,VQA_classifier_results_8!M10,VQA_classifier_results_7!M10,VQA_classifier_results_6!M10,VQA_classifier_results_5!M10,VQA_classifier_results_4!M10,VQA_classifier_results_3!M10,VQA_classifier_results_2!M10,VQA_classifier_results_1!M10,VQA_classifier_results_0!M10)</f>
        <v>0.60548118968376996</v>
      </c>
      <c r="N10">
        <f>_xlfn.STDEV.S(VQA_classifier_results_9!E10,VQA_classifier_results_8!E10,VQA_classifier_results_7!E10,VQA_classifier_results_6!E10,VQA_classifier_results_5!E10,VQA_classifier_results_4!E10,VQA_classifier_results_3!E10,VQA_classifier_results_2!E10,VQA_classifier_results_1!E10,VQA_classifier_results_0!E10)</f>
        <v>8.4695533136838641</v>
      </c>
      <c r="O10">
        <f>_xlfn.STDEV.S(VQA_classifier_results_9!F10,VQA_classifier_results_8!F10,VQA_classifier_results_7!F10,VQA_classifier_results_6!F10,VQA_classifier_results_5!F10,VQA_classifier_results_4!F10,VQA_classifier_results_3!F10,VQA_classifier_results_2!F10,VQA_classifier_results_1!F10,VQA_classifier_results_0!F10)</f>
        <v>6.8928304136335106</v>
      </c>
      <c r="P10">
        <f>_xlfn.STDEV.S(VQA_classifier_results_9!G10,VQA_classifier_results_8!G10,VQA_classifier_results_7!G10,VQA_classifier_results_6!G10,VQA_classifier_results_5!G10,VQA_classifier_results_4!G10,VQA_classifier_results_3!G10,VQA_classifier_results_2!G10,VQA_classifier_results_1!G10,VQA_classifier_results_0!G10)</f>
        <v>6.8928304136335106</v>
      </c>
      <c r="Q10">
        <f>_xlfn.STDEV.S(VQA_classifier_results_9!H10,VQA_classifier_results_8!H10,VQA_classifier_results_7!H10,VQA_classifier_results_6!H10,VQA_classifier_results_5!H10,VQA_classifier_results_4!H10,VQA_classifier_results_3!H10,VQA_classifier_results_2!H10,VQA_classifier_results_1!H10,VQA_classifier_results_0!H10)</f>
        <v>8.4695533136838641</v>
      </c>
      <c r="R10">
        <f>_xlfn.STDEV.S(VQA_classifier_results_9!I10,VQA_classifier_results_8!I10,VQA_classifier_results_7!I10,VQA_classifier_results_6!I10,VQA_classifier_results_5!I10,VQA_classifier_results_4!I10,VQA_classifier_results_3!I10,VQA_classifier_results_2!I10,VQA_classifier_results_1!I10,VQA_classifier_results_0!I10)</f>
        <v>6.949433644207261E-3</v>
      </c>
      <c r="S10">
        <f>_xlfn.STDEV.S(VQA_classifier_results_9!J10,VQA_classifier_results_8!J10,VQA_classifier_results_7!J10,VQA_classifier_results_6!J10,VQA_classifier_results_5!J10,VQA_classifier_results_4!J10,VQA_classifier_results_3!J10,VQA_classifier_results_2!J10,VQA_classifier_results_1!J10,VQA_classifier_results_0!J10)</f>
        <v>8.4317257374055179E-3</v>
      </c>
      <c r="T10">
        <f>_xlfn.STDEV.S(VQA_classifier_results_9!K10,VQA_classifier_results_8!K10,VQA_classifier_results_7!K10,VQA_classifier_results_6!K10,VQA_classifier_results_5!K10,VQA_classifier_results_4!K10,VQA_classifier_results_3!K10,VQA_classifier_results_2!K10,VQA_classifier_results_1!K10,VQA_classifier_results_0!K10)</f>
        <v>1.0167530988816169E-2</v>
      </c>
      <c r="U10">
        <f>_xlfn.STDEV.S(VQA_classifier_results_9!L10,VQA_classifier_results_8!L10,VQA_classifier_results_7!L10,VQA_classifier_results_6!L10,VQA_classifier_results_5!L10,VQA_classifier_results_4!L10,VQA_classifier_results_3!L10,VQA_classifier_results_2!L10,VQA_classifier_results_1!L10,VQA_classifier_results_0!L10)</f>
        <v>8.2266856593227085E-3</v>
      </c>
      <c r="V10">
        <f>_xlfn.STDEV.S(VQA_classifier_results_9!M10,VQA_classifier_results_8!M10,VQA_classifier_results_7!M10,VQA_classifier_results_6!M10,VQA_classifier_results_5!M10,VQA_classifier_results_4!M10,VQA_classifier_results_3!M10,VQA_classifier_results_2!M10,VQA_classifier_results_1!M10,VQA_classifier_results_0!M10)</f>
        <v>6.1318650611728994E-3</v>
      </c>
    </row>
    <row r="11" spans="1:23" x14ac:dyDescent="0.3">
      <c r="A11" s="5">
        <v>9</v>
      </c>
      <c r="B11" t="s">
        <v>13</v>
      </c>
      <c r="C11" t="s">
        <v>20</v>
      </c>
      <c r="D11" t="s">
        <v>16</v>
      </c>
      <c r="E11">
        <f>AVERAGE(VQA_classifier_results_9!E11,VQA_classifier_results_8!E11,VQA_classifier_results_7!E11,VQA_classifier_results_6!E11,VQA_classifier_results_5!E11,VQA_classifier_results_4!E11,VQA_classifier_results_3!E11,VQA_classifier_results_2!E11,VQA_classifier_results_1!E11,VQA_classifier_results_0!E11)</f>
        <v>450.1</v>
      </c>
      <c r="F11">
        <f>AVERAGE(VQA_classifier_results_9!F11,VQA_classifier_results_8!F11,VQA_classifier_results_7!F11,VQA_classifier_results_6!F11,VQA_classifier_results_5!F11,VQA_classifier_results_4!F11,VQA_classifier_results_3!F11,VQA_classifier_results_2!F11,VQA_classifier_results_1!F11,VQA_classifier_results_0!F11)</f>
        <v>591.9</v>
      </c>
      <c r="G11">
        <f>AVERAGE(VQA_classifier_results_9!G11,VQA_classifier_results_8!G11,VQA_classifier_results_7!G11,VQA_classifier_results_6!G11,VQA_classifier_results_5!G11,VQA_classifier_results_4!G11,VQA_classifier_results_3!G11,VQA_classifier_results_2!G11,VQA_classifier_results_1!G11,VQA_classifier_results_0!G11)</f>
        <v>241.1</v>
      </c>
      <c r="H11">
        <f>AVERAGE(VQA_classifier_results_9!H11,VQA_classifier_results_8!H11,VQA_classifier_results_7!H11,VQA_classifier_results_6!H11,VQA_classifier_results_5!H11,VQA_classifier_results_4!H11,VQA_classifier_results_3!H11,VQA_classifier_results_2!H11,VQA_classifier_results_1!H11,VQA_classifier_results_0!H11)</f>
        <v>382.9</v>
      </c>
      <c r="I11">
        <f>AVERAGE(VQA_classifier_results_9!I11,VQA_classifier_results_8!I11,VQA_classifier_results_7!I11,VQA_classifier_results_6!I11,VQA_classifier_results_5!I11,VQA_classifier_results_4!I11,VQA_classifier_results_3!I11,VQA_classifier_results_2!I11,VQA_classifier_results_1!I11,VQA_classifier_results_0!I11)</f>
        <v>0.62545018007202879</v>
      </c>
      <c r="J11">
        <f>AVERAGE(VQA_classifier_results_9!J11,VQA_classifier_results_8!J11,VQA_classifier_results_7!J11,VQA_classifier_results_6!J11,VQA_classifier_results_5!J11,VQA_classifier_results_4!J11,VQA_classifier_results_3!J11,VQA_classifier_results_2!J11,VQA_classifier_results_1!J11,VQA_classifier_results_0!J11)</f>
        <v>0.65133438097435248</v>
      </c>
      <c r="K11">
        <f>AVERAGE(VQA_classifier_results_9!K11,VQA_classifier_results_8!K11,VQA_classifier_results_7!K11,VQA_classifier_results_6!K11,VQA_classifier_results_5!K11,VQA_classifier_results_4!K11,VQA_classifier_results_3!K11,VQA_classifier_results_2!K11,VQA_classifier_results_1!K11,VQA_classifier_results_0!K11)</f>
        <v>0.54033613445378159</v>
      </c>
      <c r="L11">
        <f>AVERAGE(VQA_classifier_results_9!L11,VQA_classifier_results_8!L11,VQA_classifier_results_7!L11,VQA_classifier_results_6!L11,VQA_classifier_results_5!L11,VQA_classifier_results_4!L11,VQA_classifier_results_3!L11,VQA_classifier_results_2!L11,VQA_classifier_results_1!L11,VQA_classifier_results_0!L11)</f>
        <v>0.62552343589985082</v>
      </c>
      <c r="M11">
        <f>AVERAGE(VQA_classifier_results_9!M11,VQA_classifier_results_8!M11,VQA_classifier_results_7!M11,VQA_classifier_results_6!M11,VQA_classifier_results_5!M11,VQA_classifier_results_4!M11,VQA_classifier_results_3!M11,VQA_classifier_results_2!M11,VQA_classifier_results_1!M11,VQA_classifier_results_0!M11)</f>
        <v>0.60724916658597206</v>
      </c>
      <c r="N11">
        <f>_xlfn.STDEV.S(VQA_classifier_results_9!E11,VQA_classifier_results_8!E11,VQA_classifier_results_7!E11,VQA_classifier_results_6!E11,VQA_classifier_results_5!E11,VQA_classifier_results_4!E11,VQA_classifier_results_3!E11,VQA_classifier_results_2!E11,VQA_classifier_results_1!E11,VQA_classifier_results_0!E11)</f>
        <v>11.826993606905255</v>
      </c>
      <c r="O11">
        <f>_xlfn.STDEV.S(VQA_classifier_results_9!F11,VQA_classifier_results_8!F11,VQA_classifier_results_7!F11,VQA_classifier_results_6!F11,VQA_classifier_results_5!F11,VQA_classifier_results_4!F11,VQA_classifier_results_3!F11,VQA_classifier_results_2!F11,VQA_classifier_results_1!F11,VQA_classifier_results_0!F11)</f>
        <v>11.864512913165321</v>
      </c>
      <c r="P11">
        <f>_xlfn.STDEV.S(VQA_classifier_results_9!G11,VQA_classifier_results_8!G11,VQA_classifier_results_7!G11,VQA_classifier_results_6!G11,VQA_classifier_results_5!G11,VQA_classifier_results_4!G11,VQA_classifier_results_3!G11,VQA_classifier_results_2!G11,VQA_classifier_results_1!G11,VQA_classifier_results_0!G11)</f>
        <v>11.864512913165321</v>
      </c>
      <c r="Q11">
        <f>_xlfn.STDEV.S(VQA_classifier_results_9!H11,VQA_classifier_results_8!H11,VQA_classifier_results_7!H11,VQA_classifier_results_6!H11,VQA_classifier_results_5!H11,VQA_classifier_results_4!H11,VQA_classifier_results_3!H11,VQA_classifier_results_2!H11,VQA_classifier_results_1!H11,VQA_classifier_results_0!H11)</f>
        <v>11.826993606905255</v>
      </c>
      <c r="R11">
        <f>_xlfn.STDEV.S(VQA_classifier_results_9!I11,VQA_classifier_results_8!I11,VQA_classifier_results_7!I11,VQA_classifier_results_6!I11,VQA_classifier_results_5!I11,VQA_classifier_results_4!I11,VQA_classifier_results_3!I11,VQA_classifier_results_2!I11,VQA_classifier_results_1!I11,VQA_classifier_results_0!I11)</f>
        <v>5.3462942040365564E-3</v>
      </c>
      <c r="S11">
        <f>_xlfn.STDEV.S(VQA_classifier_results_9!J11,VQA_classifier_results_8!J11,VQA_classifier_results_7!J11,VQA_classifier_results_6!J11,VQA_classifier_results_5!J11,VQA_classifier_results_4!J11,VQA_classifier_results_3!J11,VQA_classifier_results_2!J11,VQA_classifier_results_1!J11,VQA_classifier_results_0!J11)</f>
        <v>8.2879574964075022E-3</v>
      </c>
      <c r="T11">
        <f>_xlfn.STDEV.S(VQA_classifier_results_9!K11,VQA_classifier_results_8!K11,VQA_classifier_results_7!K11,VQA_classifier_results_6!K11,VQA_classifier_results_5!K11,VQA_classifier_results_4!K11,VQA_classifier_results_3!K11,VQA_classifier_results_2!K11,VQA_classifier_results_1!K11,VQA_classifier_results_0!K11)</f>
        <v>1.419807155690906E-2</v>
      </c>
      <c r="U11">
        <f>_xlfn.STDEV.S(VQA_classifier_results_9!L11,VQA_classifier_results_8!L11,VQA_classifier_results_7!L11,VQA_classifier_results_6!L11,VQA_classifier_results_5!L11,VQA_classifier_results_4!L11,VQA_classifier_results_3!L11,VQA_classifier_results_2!L11,VQA_classifier_results_1!L11,VQA_classifier_results_0!L11)</f>
        <v>6.1620457672734927E-3</v>
      </c>
      <c r="V11">
        <f>_xlfn.STDEV.S(VQA_classifier_results_9!M11,VQA_classifier_results_8!M11,VQA_classifier_results_7!M11,VQA_classifier_results_6!M11,VQA_classifier_results_5!M11,VQA_classifier_results_4!M11,VQA_classifier_results_3!M11,VQA_classifier_results_2!M11,VQA_classifier_results_1!M11,VQA_classifier_results_0!M11)</f>
        <v>5.175397632675569E-3</v>
      </c>
    </row>
    <row r="12" spans="1:23" x14ac:dyDescent="0.3">
      <c r="A12" s="5">
        <v>10</v>
      </c>
      <c r="B12" t="s">
        <v>21</v>
      </c>
      <c r="C12" t="s">
        <v>14</v>
      </c>
      <c r="D12" t="s">
        <v>15</v>
      </c>
      <c r="E12">
        <f>AVERAGE(VQA_classifier_results_9!E12,VQA_classifier_results_8!E12,VQA_classifier_results_7!E12,VQA_classifier_results_6!E12,VQA_classifier_results_5!E12,VQA_classifier_results_4!E12,VQA_classifier_results_3!E12,VQA_classifier_results_2!E12,VQA_classifier_results_1!E12,VQA_classifier_results_0!E12)</f>
        <v>96</v>
      </c>
      <c r="F12">
        <f>AVERAGE(VQA_classifier_results_9!F12,VQA_classifier_results_8!F12,VQA_classifier_results_7!F12,VQA_classifier_results_6!F12,VQA_classifier_results_5!F12,VQA_classifier_results_4!F12,VQA_classifier_results_3!F12,VQA_classifier_results_2!F12,VQA_classifier_results_1!F12,VQA_classifier_results_0!F12)</f>
        <v>165.6</v>
      </c>
      <c r="G12">
        <f>AVERAGE(VQA_classifier_results_9!G12,VQA_classifier_results_8!G12,VQA_classifier_results_7!G12,VQA_classifier_results_6!G12,VQA_classifier_results_5!G12,VQA_classifier_results_4!G12,VQA_classifier_results_3!G12,VQA_classifier_results_2!G12,VQA_classifier_results_1!G12,VQA_classifier_results_0!G12)</f>
        <v>24.4</v>
      </c>
      <c r="H12">
        <f>AVERAGE(VQA_classifier_results_9!H12,VQA_classifier_results_8!H12,VQA_classifier_results_7!H12,VQA_classifier_results_6!H12,VQA_classifier_results_5!H12,VQA_classifier_results_4!H12,VQA_classifier_results_3!H12,VQA_classifier_results_2!H12,VQA_classifier_results_1!H12,VQA_classifier_results_0!H12)</f>
        <v>94</v>
      </c>
      <c r="I12">
        <f>AVERAGE(VQA_classifier_results_9!I12,VQA_classifier_results_8!I12,VQA_classifier_results_7!I12,VQA_classifier_results_6!I12,VQA_classifier_results_5!I12,VQA_classifier_results_4!I12,VQA_classifier_results_3!I12,VQA_classifier_results_2!I12,VQA_classifier_results_1!I12,VQA_classifier_results_0!I12)</f>
        <v>0.68842105263157904</v>
      </c>
      <c r="J12">
        <f>AVERAGE(VQA_classifier_results_9!J12,VQA_classifier_results_8!J12,VQA_classifier_results_7!J12,VQA_classifier_results_6!J12,VQA_classifier_results_5!J12,VQA_classifier_results_4!J12,VQA_classifier_results_3!J12,VQA_classifier_results_2!J12,VQA_classifier_results_1!J12,VQA_classifier_results_0!J12)</f>
        <v>0.7975152071014715</v>
      </c>
      <c r="K12">
        <f>AVERAGE(VQA_classifier_results_9!K12,VQA_classifier_results_8!K12,VQA_classifier_results_7!K12,VQA_classifier_results_6!K12,VQA_classifier_results_5!K12,VQA_classifier_results_4!K12,VQA_classifier_results_3!K12,VQA_classifier_results_2!K12,VQA_classifier_results_1!K12,VQA_classifier_results_0!K12)</f>
        <v>0.50526315789473686</v>
      </c>
      <c r="L12">
        <f>AVERAGE(VQA_classifier_results_9!L12,VQA_classifier_results_8!L12,VQA_classifier_results_7!L12,VQA_classifier_results_6!L12,VQA_classifier_results_5!L12,VQA_classifier_results_4!L12,VQA_classifier_results_3!L12,VQA_classifier_results_2!L12,VQA_classifier_results_1!L12,VQA_classifier_results_0!L12)</f>
        <v>0.71428699785124272</v>
      </c>
      <c r="M12">
        <f>AVERAGE(VQA_classifier_results_9!M12,VQA_classifier_results_8!M12,VQA_classifier_results_7!M12,VQA_classifier_results_6!M12,VQA_classifier_results_5!M12,VQA_classifier_results_4!M12,VQA_classifier_results_3!M12,VQA_classifier_results_2!M12,VQA_classifier_results_1!M12,VQA_classifier_results_0!M12)</f>
        <v>0.63820888029376199</v>
      </c>
      <c r="N12">
        <f>_xlfn.STDEV.S(VQA_classifier_results_9!E12,VQA_classifier_results_8!E12,VQA_classifier_results_7!E12,VQA_classifier_results_6!E12,VQA_classifier_results_5!E12,VQA_classifier_results_4!E12,VQA_classifier_results_3!E12,VQA_classifier_results_2!E12,VQA_classifier_results_1!E12,VQA_classifier_results_0!E12)</f>
        <v>7.0395706939809584</v>
      </c>
      <c r="O12">
        <f>_xlfn.STDEV.S(VQA_classifier_results_9!F12,VQA_classifier_results_8!F12,VQA_classifier_results_7!F12,VQA_classifier_results_6!F12,VQA_classifier_results_5!F12,VQA_classifier_results_4!F12,VQA_classifier_results_3!F12,VQA_classifier_results_2!F12,VQA_classifier_results_1!F12,VQA_classifier_results_0!F12)</f>
        <v>4.4522154285503994</v>
      </c>
      <c r="P12">
        <f>_xlfn.STDEV.S(VQA_classifier_results_9!G12,VQA_classifier_results_8!G12,VQA_classifier_results_7!G12,VQA_classifier_results_6!G12,VQA_classifier_results_5!G12,VQA_classifier_results_4!G12,VQA_classifier_results_3!G12,VQA_classifier_results_2!G12,VQA_classifier_results_1!G12,VQA_classifier_results_0!G12)</f>
        <v>4.452215428550395</v>
      </c>
      <c r="Q12">
        <f>_xlfn.STDEV.S(VQA_classifier_results_9!H12,VQA_classifier_results_8!H12,VQA_classifier_results_7!H12,VQA_classifier_results_6!H12,VQA_classifier_results_5!H12,VQA_classifier_results_4!H12,VQA_classifier_results_3!H12,VQA_classifier_results_2!H12,VQA_classifier_results_1!H12,VQA_classifier_results_0!H12)</f>
        <v>7.0395706939809584</v>
      </c>
      <c r="R12">
        <f>_xlfn.STDEV.S(VQA_classifier_results_9!I12,VQA_classifier_results_8!I12,VQA_classifier_results_7!I12,VQA_classifier_results_6!I12,VQA_classifier_results_5!I12,VQA_classifier_results_4!I12,VQA_classifier_results_3!I12,VQA_classifier_results_2!I12,VQA_classifier_results_1!I12,VQA_classifier_results_0!I12)</f>
        <v>2.3706941658398401E-2</v>
      </c>
      <c r="S12">
        <f>_xlfn.STDEV.S(VQA_classifier_results_9!J12,VQA_classifier_results_8!J12,VQA_classifier_results_7!J12,VQA_classifier_results_6!J12,VQA_classifier_results_5!J12,VQA_classifier_results_4!J12,VQA_classifier_results_3!J12,VQA_classifier_results_2!J12,VQA_classifier_results_1!J12,VQA_classifier_results_0!J12)</f>
        <v>3.3208067216823761E-2</v>
      </c>
      <c r="T12">
        <f>_xlfn.STDEV.S(VQA_classifier_results_9!K12,VQA_classifier_results_8!K12,VQA_classifier_results_7!K12,VQA_classifier_results_6!K12,VQA_classifier_results_5!K12,VQA_classifier_results_4!K12,VQA_classifier_results_3!K12,VQA_classifier_results_2!K12,VQA_classifier_results_1!K12,VQA_classifier_results_0!K12)</f>
        <v>3.7050372073584005E-2</v>
      </c>
      <c r="U12">
        <f>_xlfn.STDEV.S(VQA_classifier_results_9!L12,VQA_classifier_results_8!L12,VQA_classifier_results_7!L12,VQA_classifier_results_6!L12,VQA_classifier_results_5!L12,VQA_classifier_results_4!L12,VQA_classifier_results_3!L12,VQA_classifier_results_2!L12,VQA_classifier_results_1!L12,VQA_classifier_results_0!L12)</f>
        <v>3.1412587392762127E-2</v>
      </c>
      <c r="V12">
        <f>_xlfn.STDEV.S(VQA_classifier_results_9!M12,VQA_classifier_results_8!M12,VQA_classifier_results_7!M12,VQA_classifier_results_6!M12,VQA_classifier_results_5!M12,VQA_classifier_results_4!M12,VQA_classifier_results_3!M12,VQA_classifier_results_2!M12,VQA_classifier_results_1!M12,VQA_classifier_results_0!M12)</f>
        <v>1.9668050750017717E-2</v>
      </c>
    </row>
    <row r="13" spans="1:23" x14ac:dyDescent="0.3">
      <c r="A13" s="5">
        <v>11</v>
      </c>
      <c r="B13" t="s">
        <v>21</v>
      </c>
      <c r="C13" t="s">
        <v>14</v>
      </c>
      <c r="D13" t="s">
        <v>16</v>
      </c>
      <c r="E13">
        <f>AVERAGE(VQA_classifier_results_9!E13,VQA_classifier_results_8!E13,VQA_classifier_results_7!E13,VQA_classifier_results_6!E13,VQA_classifier_results_5!E13,VQA_classifier_results_4!E13,VQA_classifier_results_3!E13,VQA_classifier_results_2!E13,VQA_classifier_results_1!E13,VQA_classifier_results_0!E13)</f>
        <v>101.2</v>
      </c>
      <c r="F13">
        <f>AVERAGE(VQA_classifier_results_9!F13,VQA_classifier_results_8!F13,VQA_classifier_results_7!F13,VQA_classifier_results_6!F13,VQA_classifier_results_5!F13,VQA_classifier_results_4!F13,VQA_classifier_results_3!F13,VQA_classifier_results_2!F13,VQA_classifier_results_1!F13,VQA_classifier_results_0!F13)</f>
        <v>161.1</v>
      </c>
      <c r="G13">
        <f>AVERAGE(VQA_classifier_results_9!G13,VQA_classifier_results_8!G13,VQA_classifier_results_7!G13,VQA_classifier_results_6!G13,VQA_classifier_results_5!G13,VQA_classifier_results_4!G13,VQA_classifier_results_3!G13,VQA_classifier_results_2!G13,VQA_classifier_results_1!G13,VQA_classifier_results_0!G13)</f>
        <v>28.9</v>
      </c>
      <c r="H13">
        <f>AVERAGE(VQA_classifier_results_9!H13,VQA_classifier_results_8!H13,VQA_classifier_results_7!H13,VQA_classifier_results_6!H13,VQA_classifier_results_5!H13,VQA_classifier_results_4!H13,VQA_classifier_results_3!H13,VQA_classifier_results_2!H13,VQA_classifier_results_1!H13,VQA_classifier_results_0!H13)</f>
        <v>88.8</v>
      </c>
      <c r="I13">
        <f>AVERAGE(VQA_classifier_results_9!I13,VQA_classifier_results_8!I13,VQA_classifier_results_7!I13,VQA_classifier_results_6!I13,VQA_classifier_results_5!I13,VQA_classifier_results_4!I13,VQA_classifier_results_3!I13,VQA_classifier_results_2!I13,VQA_classifier_results_1!I13,VQA_classifier_results_0!I13)</f>
        <v>0.69026315789473691</v>
      </c>
      <c r="J13">
        <f>AVERAGE(VQA_classifier_results_9!J13,VQA_classifier_results_8!J13,VQA_classifier_results_7!J13,VQA_classifier_results_6!J13,VQA_classifier_results_5!J13,VQA_classifier_results_4!J13,VQA_classifier_results_3!J13,VQA_classifier_results_2!J13,VQA_classifier_results_1!J13,VQA_classifier_results_0!J13)</f>
        <v>0.77944728380560546</v>
      </c>
      <c r="K13">
        <f>AVERAGE(VQA_classifier_results_9!K13,VQA_classifier_results_8!K13,VQA_classifier_results_7!K13,VQA_classifier_results_6!K13,VQA_classifier_results_5!K13,VQA_classifier_results_4!K13,VQA_classifier_results_3!K13,VQA_classifier_results_2!K13,VQA_classifier_results_1!K13,VQA_classifier_results_0!K13)</f>
        <v>0.53263157894736834</v>
      </c>
      <c r="L13">
        <f>AVERAGE(VQA_classifier_results_9!L13,VQA_classifier_results_8!L13,VQA_classifier_results_7!L13,VQA_classifier_results_6!L13,VQA_classifier_results_5!L13,VQA_classifier_results_4!L13,VQA_classifier_results_3!L13,VQA_classifier_results_2!L13,VQA_classifier_results_1!L13,VQA_classifier_results_0!L13)</f>
        <v>0.71262650126809235</v>
      </c>
      <c r="M13">
        <f>AVERAGE(VQA_classifier_results_9!M13,VQA_classifier_results_8!M13,VQA_classifier_results_7!M13,VQA_classifier_results_6!M13,VQA_classifier_results_5!M13,VQA_classifier_results_4!M13,VQA_classifier_results_3!M13,VQA_classifier_results_2!M13,VQA_classifier_results_1!M13,VQA_classifier_results_0!M13)</f>
        <v>0.64480945795155076</v>
      </c>
      <c r="N13">
        <f>_xlfn.STDEV.S(VQA_classifier_results_9!E13,VQA_classifier_results_8!E13,VQA_classifier_results_7!E13,VQA_classifier_results_6!E13,VQA_classifier_results_5!E13,VQA_classifier_results_4!E13,VQA_classifier_results_3!E13,VQA_classifier_results_2!E13,VQA_classifier_results_1!E13,VQA_classifier_results_0!E13)</f>
        <v>6.3735564814491301</v>
      </c>
      <c r="O13">
        <f>_xlfn.STDEV.S(VQA_classifier_results_9!F13,VQA_classifier_results_8!F13,VQA_classifier_results_7!F13,VQA_classifier_results_6!F13,VQA_classifier_results_5!F13,VQA_classifier_results_4!F13,VQA_classifier_results_3!F13,VQA_classifier_results_2!F13,VQA_classifier_results_1!F13,VQA_classifier_results_0!F13)</f>
        <v>6.9193769790189759</v>
      </c>
      <c r="P13">
        <f>_xlfn.STDEV.S(VQA_classifier_results_9!G13,VQA_classifier_results_8!G13,VQA_classifier_results_7!G13,VQA_classifier_results_6!G13,VQA_classifier_results_5!G13,VQA_classifier_results_4!G13,VQA_classifier_results_3!G13,VQA_classifier_results_2!G13,VQA_classifier_results_1!G13,VQA_classifier_results_0!G13)</f>
        <v>6.9193769790189732</v>
      </c>
      <c r="Q13">
        <f>_xlfn.STDEV.S(VQA_classifier_results_9!H13,VQA_classifier_results_8!H13,VQA_classifier_results_7!H13,VQA_classifier_results_6!H13,VQA_classifier_results_5!H13,VQA_classifier_results_4!H13,VQA_classifier_results_3!H13,VQA_classifier_results_2!H13,VQA_classifier_results_1!H13,VQA_classifier_results_0!H13)</f>
        <v>6.3735564814491301</v>
      </c>
      <c r="R13">
        <f>_xlfn.STDEV.S(VQA_classifier_results_9!I13,VQA_classifier_results_8!I13,VQA_classifier_results_7!I13,VQA_classifier_results_6!I13,VQA_classifier_results_5!I13,VQA_classifier_results_4!I13,VQA_classifier_results_3!I13,VQA_classifier_results_2!I13,VQA_classifier_results_1!I13,VQA_classifier_results_0!I13)</f>
        <v>2.3276212896344125E-2</v>
      </c>
      <c r="S13">
        <f>_xlfn.STDEV.S(VQA_classifier_results_9!J13,VQA_classifier_results_8!J13,VQA_classifier_results_7!J13,VQA_classifier_results_6!J13,VQA_classifier_results_5!J13,VQA_classifier_results_4!J13,VQA_classifier_results_3!J13,VQA_classifier_results_2!J13,VQA_classifier_results_1!J13,VQA_classifier_results_0!J13)</f>
        <v>4.036663875038031E-2</v>
      </c>
      <c r="T13">
        <f>_xlfn.STDEV.S(VQA_classifier_results_9!K13,VQA_classifier_results_8!K13,VQA_classifier_results_7!K13,VQA_classifier_results_6!K13,VQA_classifier_results_5!K13,VQA_classifier_results_4!K13,VQA_classifier_results_3!K13,VQA_classifier_results_2!K13,VQA_classifier_results_1!K13,VQA_classifier_results_0!K13)</f>
        <v>3.3545034112890164E-2</v>
      </c>
      <c r="U13">
        <f>_xlfn.STDEV.S(VQA_classifier_results_9!L13,VQA_classifier_results_8!L13,VQA_classifier_results_7!L13,VQA_classifier_results_6!L13,VQA_classifier_results_5!L13,VQA_classifier_results_4!L13,VQA_classifier_results_3!L13,VQA_classifier_results_2!L13,VQA_classifier_results_1!L13,VQA_classifier_results_0!L13)</f>
        <v>3.1389002283573053E-2</v>
      </c>
      <c r="V13">
        <f>_xlfn.STDEV.S(VQA_classifier_results_9!M13,VQA_classifier_results_8!M13,VQA_classifier_results_7!M13,VQA_classifier_results_6!M13,VQA_classifier_results_5!M13,VQA_classifier_results_4!M13,VQA_classifier_results_3!M13,VQA_classifier_results_2!M13,VQA_classifier_results_1!M13,VQA_classifier_results_0!M13)</f>
        <v>1.8250503462557549E-2</v>
      </c>
    </row>
    <row r="14" spans="1:23" x14ac:dyDescent="0.3">
      <c r="A14" s="5">
        <v>12</v>
      </c>
      <c r="B14" t="s">
        <v>21</v>
      </c>
      <c r="C14" t="s">
        <v>17</v>
      </c>
      <c r="D14" t="s">
        <v>15</v>
      </c>
      <c r="E14">
        <f>AVERAGE(VQA_classifier_results_9!E14,VQA_classifier_results_8!E14,VQA_classifier_results_7!E14,VQA_classifier_results_6!E14,VQA_classifier_results_5!E14,VQA_classifier_results_4!E14,VQA_classifier_results_3!E14,VQA_classifier_results_2!E14,VQA_classifier_results_1!E14,VQA_classifier_results_0!E14)</f>
        <v>118.8</v>
      </c>
      <c r="F14">
        <f>AVERAGE(VQA_classifier_results_9!F14,VQA_classifier_results_8!F14,VQA_classifier_results_7!F14,VQA_classifier_results_6!F14,VQA_classifier_results_5!F14,VQA_classifier_results_4!F14,VQA_classifier_results_3!F14,VQA_classifier_results_2!F14,VQA_classifier_results_1!F14,VQA_classifier_results_0!F14)</f>
        <v>193.8</v>
      </c>
      <c r="G14">
        <f>AVERAGE(VQA_classifier_results_9!G14,VQA_classifier_results_8!G14,VQA_classifier_results_7!G14,VQA_classifier_results_6!G14,VQA_classifier_results_5!G14,VQA_classifier_results_4!G14,VQA_classifier_results_3!G14,VQA_classifier_results_2!G14,VQA_classifier_results_1!G14,VQA_classifier_results_0!G14)</f>
        <v>35.200000000000003</v>
      </c>
      <c r="H14">
        <f>AVERAGE(VQA_classifier_results_9!H14,VQA_classifier_results_8!H14,VQA_classifier_results_7!H14,VQA_classifier_results_6!H14,VQA_classifier_results_5!H14,VQA_classifier_results_4!H14,VQA_classifier_results_3!H14,VQA_classifier_results_2!H14,VQA_classifier_results_1!H14,VQA_classifier_results_0!H14)</f>
        <v>110.2</v>
      </c>
      <c r="I14">
        <f>AVERAGE(VQA_classifier_results_9!I14,VQA_classifier_results_8!I14,VQA_classifier_results_7!I14,VQA_classifier_results_6!I14,VQA_classifier_results_5!I14,VQA_classifier_results_4!I14,VQA_classifier_results_3!I14,VQA_classifier_results_2!I14,VQA_classifier_results_1!I14,VQA_classifier_results_0!I14)</f>
        <v>0.68253275109170308</v>
      </c>
      <c r="J14">
        <f>AVERAGE(VQA_classifier_results_9!J14,VQA_classifier_results_8!J14,VQA_classifier_results_7!J14,VQA_classifier_results_6!J14,VQA_classifier_results_5!J14,VQA_classifier_results_4!J14,VQA_classifier_results_3!J14,VQA_classifier_results_2!J14,VQA_classifier_results_1!J14,VQA_classifier_results_0!J14)</f>
        <v>0.77234696400207803</v>
      </c>
      <c r="K14">
        <f>AVERAGE(VQA_classifier_results_9!K14,VQA_classifier_results_8!K14,VQA_classifier_results_7!K14,VQA_classifier_results_6!K14,VQA_classifier_results_5!K14,VQA_classifier_results_4!K14,VQA_classifier_results_3!K14,VQA_classifier_results_2!K14,VQA_classifier_results_1!K14,VQA_classifier_results_0!K14)</f>
        <v>0.51877729257641925</v>
      </c>
      <c r="L14">
        <f>AVERAGE(VQA_classifier_results_9!L14,VQA_classifier_results_8!L14,VQA_classifier_results_7!L14,VQA_classifier_results_6!L14,VQA_classifier_results_5!L14,VQA_classifier_results_4!L14,VQA_classifier_results_3!L14,VQA_classifier_results_2!L14,VQA_classifier_results_1!L14,VQA_classifier_results_0!L14)</f>
        <v>0.70301427293498109</v>
      </c>
      <c r="M14">
        <f>AVERAGE(VQA_classifier_results_9!M14,VQA_classifier_results_8!M14,VQA_classifier_results_7!M14,VQA_classifier_results_6!M14,VQA_classifier_results_5!M14,VQA_classifier_results_4!M14,VQA_classifier_results_3!M14,VQA_classifier_results_2!M14,VQA_classifier_results_1!M14,VQA_classifier_results_0!M14)</f>
        <v>0.6376590260049797</v>
      </c>
      <c r="N14">
        <f>_xlfn.STDEV.S(VQA_classifier_results_9!E14,VQA_classifier_results_8!E14,VQA_classifier_results_7!E14,VQA_classifier_results_6!E14,VQA_classifier_results_5!E14,VQA_classifier_results_4!E14,VQA_classifier_results_3!E14,VQA_classifier_results_2!E14,VQA_classifier_results_1!E14,VQA_classifier_results_0!E14)</f>
        <v>7.728734264634368</v>
      </c>
      <c r="O14">
        <f>_xlfn.STDEV.S(VQA_classifier_results_9!F14,VQA_classifier_results_8!F14,VQA_classifier_results_7!F14,VQA_classifier_results_6!F14,VQA_classifier_results_5!F14,VQA_classifier_results_4!F14,VQA_classifier_results_3!F14,VQA_classifier_results_2!F14,VQA_classifier_results_1!F14,VQA_classifier_results_0!F14)</f>
        <v>7.3151289196507756</v>
      </c>
      <c r="P14">
        <f>_xlfn.STDEV.S(VQA_classifier_results_9!G14,VQA_classifier_results_8!G14,VQA_classifier_results_7!G14,VQA_classifier_results_6!G14,VQA_classifier_results_5!G14,VQA_classifier_results_4!G14,VQA_classifier_results_3!G14,VQA_classifier_results_2!G14,VQA_classifier_results_1!G14,VQA_classifier_results_0!G14)</f>
        <v>7.3151289196507774</v>
      </c>
      <c r="Q14">
        <f>_xlfn.STDEV.S(VQA_classifier_results_9!H14,VQA_classifier_results_8!H14,VQA_classifier_results_7!H14,VQA_classifier_results_6!H14,VQA_classifier_results_5!H14,VQA_classifier_results_4!H14,VQA_classifier_results_3!H14,VQA_classifier_results_2!H14,VQA_classifier_results_1!H14,VQA_classifier_results_0!H14)</f>
        <v>7.728734264634368</v>
      </c>
      <c r="R14">
        <f>_xlfn.STDEV.S(VQA_classifier_results_9!I14,VQA_classifier_results_8!I14,VQA_classifier_results_7!I14,VQA_classifier_results_6!I14,VQA_classifier_results_5!I14,VQA_classifier_results_4!I14,VQA_classifier_results_3!I14,VQA_classifier_results_2!I14,VQA_classifier_results_1!I14,VQA_classifier_results_0!I14)</f>
        <v>2.4252303463940063E-2</v>
      </c>
      <c r="S14">
        <f>_xlfn.STDEV.S(VQA_classifier_results_9!J14,VQA_classifier_results_8!J14,VQA_classifier_results_7!J14,VQA_classifier_results_6!J14,VQA_classifier_results_5!J14,VQA_classifier_results_4!J14,VQA_classifier_results_3!J14,VQA_classifier_results_2!J14,VQA_classifier_results_1!J14,VQA_classifier_results_0!J14)</f>
        <v>3.9998539285659648E-2</v>
      </c>
      <c r="T14">
        <f>_xlfn.STDEV.S(VQA_classifier_results_9!K14,VQA_classifier_results_8!K14,VQA_classifier_results_7!K14,VQA_classifier_results_6!K14,VQA_classifier_results_5!K14,VQA_classifier_results_4!K14,VQA_classifier_results_3!K14,VQA_classifier_results_2!K14,VQA_classifier_results_1!K14,VQA_classifier_results_0!K14)</f>
        <v>3.374993128661298E-2</v>
      </c>
      <c r="U14">
        <f>_xlfn.STDEV.S(VQA_classifier_results_9!L14,VQA_classifier_results_8!L14,VQA_classifier_results_7!L14,VQA_classifier_results_6!L14,VQA_classifier_results_5!L14,VQA_classifier_results_4!L14,VQA_classifier_results_3!L14,VQA_classifier_results_2!L14,VQA_classifier_results_1!L14,VQA_classifier_results_0!L14)</f>
        <v>3.3668606068319763E-2</v>
      </c>
      <c r="V14">
        <f>_xlfn.STDEV.S(VQA_classifier_results_9!M14,VQA_classifier_results_8!M14,VQA_classifier_results_7!M14,VQA_classifier_results_6!M14,VQA_classifier_results_5!M14,VQA_classifier_results_4!M14,VQA_classifier_results_3!M14,VQA_classifier_results_2!M14,VQA_classifier_results_1!M14,VQA_classifier_results_0!M14)</f>
        <v>1.8675918917050286E-2</v>
      </c>
    </row>
    <row r="15" spans="1:23" x14ac:dyDescent="0.3">
      <c r="A15" s="5">
        <v>13</v>
      </c>
      <c r="B15" t="s">
        <v>21</v>
      </c>
      <c r="C15" t="s">
        <v>17</v>
      </c>
      <c r="D15" t="s">
        <v>16</v>
      </c>
      <c r="E15">
        <f>AVERAGE(VQA_classifier_results_9!E15,VQA_classifier_results_8!E15,VQA_classifier_results_7!E15,VQA_classifier_results_6!E15,VQA_classifier_results_5!E15,VQA_classifier_results_4!E15,VQA_classifier_results_3!E15,VQA_classifier_results_2!E15,VQA_classifier_results_1!E15,VQA_classifier_results_0!E15)</f>
        <v>123.1</v>
      </c>
      <c r="F15">
        <f>AVERAGE(VQA_classifier_results_9!F15,VQA_classifier_results_8!F15,VQA_classifier_results_7!F15,VQA_classifier_results_6!F15,VQA_classifier_results_5!F15,VQA_classifier_results_4!F15,VQA_classifier_results_3!F15,VQA_classifier_results_2!F15,VQA_classifier_results_1!F15,VQA_classifier_results_0!F15)</f>
        <v>190.8</v>
      </c>
      <c r="G15">
        <f>AVERAGE(VQA_classifier_results_9!G15,VQA_classifier_results_8!G15,VQA_classifier_results_7!G15,VQA_classifier_results_6!G15,VQA_classifier_results_5!G15,VQA_classifier_results_4!G15,VQA_classifier_results_3!G15,VQA_classifier_results_2!G15,VQA_classifier_results_1!G15,VQA_classifier_results_0!G15)</f>
        <v>38.200000000000003</v>
      </c>
      <c r="H15">
        <f>AVERAGE(VQA_classifier_results_9!H15,VQA_classifier_results_8!H15,VQA_classifier_results_7!H15,VQA_classifier_results_6!H15,VQA_classifier_results_5!H15,VQA_classifier_results_4!H15,VQA_classifier_results_3!H15,VQA_classifier_results_2!H15,VQA_classifier_results_1!H15,VQA_classifier_results_0!H15)</f>
        <v>105.9</v>
      </c>
      <c r="I15">
        <f>AVERAGE(VQA_classifier_results_9!I15,VQA_classifier_results_8!I15,VQA_classifier_results_7!I15,VQA_classifier_results_6!I15,VQA_classifier_results_5!I15,VQA_classifier_results_4!I15,VQA_classifier_results_3!I15,VQA_classifier_results_2!I15,VQA_classifier_results_1!I15,VQA_classifier_results_0!I15)</f>
        <v>0.68537117903930134</v>
      </c>
      <c r="J15">
        <f>AVERAGE(VQA_classifier_results_9!J15,VQA_classifier_results_8!J15,VQA_classifier_results_7!J15,VQA_classifier_results_6!J15,VQA_classifier_results_5!J15,VQA_classifier_results_4!J15,VQA_classifier_results_3!J15,VQA_classifier_results_2!J15,VQA_classifier_results_1!J15,VQA_classifier_results_0!J15)</f>
        <v>0.76359643245647302</v>
      </c>
      <c r="K15">
        <f>AVERAGE(VQA_classifier_results_9!K15,VQA_classifier_results_8!K15,VQA_classifier_results_7!K15,VQA_classifier_results_6!K15,VQA_classifier_results_5!K15,VQA_classifier_results_4!K15,VQA_classifier_results_3!K15,VQA_classifier_results_2!K15,VQA_classifier_results_1!K15,VQA_classifier_results_0!K15)</f>
        <v>0.53755458515283838</v>
      </c>
      <c r="L15">
        <f>AVERAGE(VQA_classifier_results_9!L15,VQA_classifier_results_8!L15,VQA_classifier_results_7!L15,VQA_classifier_results_6!L15,VQA_classifier_results_5!L15,VQA_classifier_results_4!L15,VQA_classifier_results_3!L15,VQA_classifier_results_2!L15,VQA_classifier_results_1!L15,VQA_classifier_results_0!L15)</f>
        <v>0.70377804049237713</v>
      </c>
      <c r="M15">
        <f>AVERAGE(VQA_classifier_results_9!M15,VQA_classifier_results_8!M15,VQA_classifier_results_7!M15,VQA_classifier_results_6!M15,VQA_classifier_results_5!M15,VQA_classifier_results_4!M15,VQA_classifier_results_3!M15,VQA_classifier_results_2!M15,VQA_classifier_results_1!M15,VQA_classifier_results_0!M15)</f>
        <v>0.64342335997873812</v>
      </c>
      <c r="N15">
        <f>_xlfn.STDEV.S(VQA_classifier_results_9!E15,VQA_classifier_results_8!E15,VQA_classifier_results_7!E15,VQA_classifier_results_6!E15,VQA_classifier_results_5!E15,VQA_classifier_results_4!E15,VQA_classifier_results_3!E15,VQA_classifier_results_2!E15,VQA_classifier_results_1!E15,VQA_classifier_results_0!E15)</f>
        <v>8.9498603341057787</v>
      </c>
      <c r="O15">
        <f>_xlfn.STDEV.S(VQA_classifier_results_9!F15,VQA_classifier_results_8!F15,VQA_classifier_results_7!F15,VQA_classifier_results_6!F15,VQA_classifier_results_5!F15,VQA_classifier_results_4!F15,VQA_classifier_results_3!F15,VQA_classifier_results_2!F15,VQA_classifier_results_1!F15,VQA_classifier_results_0!F15)</f>
        <v>6.5794292221201758</v>
      </c>
      <c r="P15">
        <f>_xlfn.STDEV.S(VQA_classifier_results_9!G15,VQA_classifier_results_8!G15,VQA_classifier_results_7!G15,VQA_classifier_results_6!G15,VQA_classifier_results_5!G15,VQA_classifier_results_4!G15,VQA_classifier_results_3!G15,VQA_classifier_results_2!G15,VQA_classifier_results_1!G15,VQA_classifier_results_0!G15)</f>
        <v>6.5794292221201776</v>
      </c>
      <c r="Q15">
        <f>_xlfn.STDEV.S(VQA_classifier_results_9!H15,VQA_classifier_results_8!H15,VQA_classifier_results_7!H15,VQA_classifier_results_6!H15,VQA_classifier_results_5!H15,VQA_classifier_results_4!H15,VQA_classifier_results_3!H15,VQA_classifier_results_2!H15,VQA_classifier_results_1!H15,VQA_classifier_results_0!H15)</f>
        <v>8.9498603341057787</v>
      </c>
      <c r="R15">
        <f>_xlfn.STDEV.S(VQA_classifier_results_9!I15,VQA_classifier_results_8!I15,VQA_classifier_results_7!I15,VQA_classifier_results_6!I15,VQA_classifier_results_5!I15,VQA_classifier_results_4!I15,VQA_classifier_results_3!I15,VQA_classifier_results_2!I15,VQA_classifier_results_1!I15,VQA_classifier_results_0!I15)</f>
        <v>2.4518396574025839E-2</v>
      </c>
      <c r="S15">
        <f>_xlfn.STDEV.S(VQA_classifier_results_9!J15,VQA_classifier_results_8!J15,VQA_classifier_results_7!J15,VQA_classifier_results_6!J15,VQA_classifier_results_5!J15,VQA_classifier_results_4!J15,VQA_classifier_results_3!J15,VQA_classifier_results_2!J15,VQA_classifier_results_1!J15,VQA_classifier_results_0!J15)</f>
        <v>3.5423999102210217E-2</v>
      </c>
      <c r="T15">
        <f>_xlfn.STDEV.S(VQA_classifier_results_9!K15,VQA_classifier_results_8!K15,VQA_classifier_results_7!K15,VQA_classifier_results_6!K15,VQA_classifier_results_5!K15,VQA_classifier_results_4!K15,VQA_classifier_results_3!K15,VQA_classifier_results_2!K15,VQA_classifier_results_1!K15,VQA_classifier_results_0!K15)</f>
        <v>3.9082359537579832E-2</v>
      </c>
      <c r="U15">
        <f>_xlfn.STDEV.S(VQA_classifier_results_9!L15,VQA_classifier_results_8!L15,VQA_classifier_results_7!L15,VQA_classifier_results_6!L15,VQA_classifier_results_5!L15,VQA_classifier_results_4!L15,VQA_classifier_results_3!L15,VQA_classifier_results_2!L15,VQA_classifier_results_1!L15,VQA_classifier_results_0!L15)</f>
        <v>3.2604001684909005E-2</v>
      </c>
      <c r="V15">
        <f>_xlfn.STDEV.S(VQA_classifier_results_9!M15,VQA_classifier_results_8!M15,VQA_classifier_results_7!M15,VQA_classifier_results_6!M15,VQA_classifier_results_5!M15,VQA_classifier_results_4!M15,VQA_classifier_results_3!M15,VQA_classifier_results_2!M15,VQA_classifier_results_1!M15,VQA_classifier_results_0!M15)</f>
        <v>2.0402036858557626E-2</v>
      </c>
    </row>
    <row r="16" spans="1:23" x14ac:dyDescent="0.3">
      <c r="A16" s="5">
        <v>14</v>
      </c>
      <c r="B16" t="s">
        <v>21</v>
      </c>
      <c r="C16" t="s">
        <v>18</v>
      </c>
      <c r="D16" t="s">
        <v>15</v>
      </c>
      <c r="E16">
        <f>AVERAGE(VQA_classifier_results_9!E16,VQA_classifier_results_8!E16,VQA_classifier_results_7!E16,VQA_classifier_results_6!E16,VQA_classifier_results_5!E16,VQA_classifier_results_4!E16,VQA_classifier_results_3!E16,VQA_classifier_results_2!E16,VQA_classifier_results_1!E16,VQA_classifier_results_0!E16)</f>
        <v>122.3</v>
      </c>
      <c r="F16">
        <f>AVERAGE(VQA_classifier_results_9!F16,VQA_classifier_results_8!F16,VQA_classifier_results_7!F16,VQA_classifier_results_6!F16,VQA_classifier_results_5!F16,VQA_classifier_results_4!F16,VQA_classifier_results_3!F16,VQA_classifier_results_2!F16,VQA_classifier_results_1!F16,VQA_classifier_results_0!F16)</f>
        <v>192.1</v>
      </c>
      <c r="G16">
        <f>AVERAGE(VQA_classifier_results_9!G16,VQA_classifier_results_8!G16,VQA_classifier_results_7!G16,VQA_classifier_results_6!G16,VQA_classifier_results_5!G16,VQA_classifier_results_4!G16,VQA_classifier_results_3!G16,VQA_classifier_results_2!G16,VQA_classifier_results_1!G16,VQA_classifier_results_0!G16)</f>
        <v>40.9</v>
      </c>
      <c r="H16">
        <f>AVERAGE(VQA_classifier_results_9!H16,VQA_classifier_results_8!H16,VQA_classifier_results_7!H16,VQA_classifier_results_6!H16,VQA_classifier_results_5!H16,VQA_classifier_results_4!H16,VQA_classifier_results_3!H16,VQA_classifier_results_2!H16,VQA_classifier_results_1!H16,VQA_classifier_results_0!H16)</f>
        <v>110.7</v>
      </c>
      <c r="I16">
        <f>AVERAGE(VQA_classifier_results_9!I16,VQA_classifier_results_8!I16,VQA_classifier_results_7!I16,VQA_classifier_results_6!I16,VQA_classifier_results_5!I16,VQA_classifier_results_4!I16,VQA_classifier_results_3!I16,VQA_classifier_results_2!I16,VQA_classifier_results_1!I16,VQA_classifier_results_0!I16)</f>
        <v>0.67467811158798285</v>
      </c>
      <c r="J16">
        <f>AVERAGE(VQA_classifier_results_9!J16,VQA_classifier_results_8!J16,VQA_classifier_results_7!J16,VQA_classifier_results_6!J16,VQA_classifier_results_5!J16,VQA_classifier_results_4!J16,VQA_classifier_results_3!J16,VQA_classifier_results_2!J16,VQA_classifier_results_1!J16,VQA_classifier_results_0!J16)</f>
        <v>0.74984521275827143</v>
      </c>
      <c r="K16">
        <f>AVERAGE(VQA_classifier_results_9!K16,VQA_classifier_results_8!K16,VQA_classifier_results_7!K16,VQA_classifier_results_6!K16,VQA_classifier_results_5!K16,VQA_classifier_results_4!K16,VQA_classifier_results_3!K16,VQA_classifier_results_2!K16,VQA_classifier_results_1!K16,VQA_classifier_results_0!K16)</f>
        <v>0.52489270386266096</v>
      </c>
      <c r="L16">
        <f>AVERAGE(VQA_classifier_results_9!L16,VQA_classifier_results_8!L16,VQA_classifier_results_7!L16,VQA_classifier_results_6!L16,VQA_classifier_results_5!L16,VQA_classifier_results_4!L16,VQA_classifier_results_3!L16,VQA_classifier_results_2!L16,VQA_classifier_results_1!L16,VQA_classifier_results_0!L16)</f>
        <v>0.69006939253789301</v>
      </c>
      <c r="M16">
        <f>AVERAGE(VQA_classifier_results_9!M16,VQA_classifier_results_8!M16,VQA_classifier_results_7!M16,VQA_classifier_results_6!M16,VQA_classifier_results_5!M16,VQA_classifier_results_4!M16,VQA_classifier_results_3!M16,VQA_classifier_results_2!M16,VQA_classifier_results_1!M16,VQA_classifier_results_0!M16)</f>
        <v>0.63474977838589342</v>
      </c>
      <c r="N16">
        <f>_xlfn.STDEV.S(VQA_classifier_results_9!E16,VQA_classifier_results_8!E16,VQA_classifier_results_7!E16,VQA_classifier_results_6!E16,VQA_classifier_results_5!E16,VQA_classifier_results_4!E16,VQA_classifier_results_3!E16,VQA_classifier_results_2!E16,VQA_classifier_results_1!E16,VQA_classifier_results_0!E16)</f>
        <v>8.9448930184273916</v>
      </c>
      <c r="O16">
        <f>_xlfn.STDEV.S(VQA_classifier_results_9!F16,VQA_classifier_results_8!F16,VQA_classifier_results_7!F16,VQA_classifier_results_6!F16,VQA_classifier_results_5!F16,VQA_classifier_results_4!F16,VQA_classifier_results_3!F16,VQA_classifier_results_2!F16,VQA_classifier_results_1!F16,VQA_classifier_results_0!F16)</f>
        <v>6.7404253080449843</v>
      </c>
      <c r="P16">
        <f>_xlfn.STDEV.S(VQA_classifier_results_9!G16,VQA_classifier_results_8!G16,VQA_classifier_results_7!G16,VQA_classifier_results_6!G16,VQA_classifier_results_5!G16,VQA_classifier_results_4!G16,VQA_classifier_results_3!G16,VQA_classifier_results_2!G16,VQA_classifier_results_1!G16,VQA_classifier_results_0!G16)</f>
        <v>6.7404253080449967</v>
      </c>
      <c r="Q16">
        <f>_xlfn.STDEV.S(VQA_classifier_results_9!H16,VQA_classifier_results_8!H16,VQA_classifier_results_7!H16,VQA_classifier_results_6!H16,VQA_classifier_results_5!H16,VQA_classifier_results_4!H16,VQA_classifier_results_3!H16,VQA_classifier_results_2!H16,VQA_classifier_results_1!H16,VQA_classifier_results_0!H16)</f>
        <v>8.9448930184273916</v>
      </c>
      <c r="R16">
        <f>_xlfn.STDEV.S(VQA_classifier_results_9!I16,VQA_classifier_results_8!I16,VQA_classifier_results_7!I16,VQA_classifier_results_6!I16,VQA_classifier_results_5!I16,VQA_classifier_results_4!I16,VQA_classifier_results_3!I16,VQA_classifier_results_2!I16,VQA_classifier_results_1!I16,VQA_classifier_results_0!I16)</f>
        <v>2.344638156666767E-2</v>
      </c>
      <c r="S16">
        <f>_xlfn.STDEV.S(VQA_classifier_results_9!J16,VQA_classifier_results_8!J16,VQA_classifier_results_7!J16,VQA_classifier_results_6!J16,VQA_classifier_results_5!J16,VQA_classifier_results_4!J16,VQA_classifier_results_3!J16,VQA_classifier_results_2!J16,VQA_classifier_results_1!J16,VQA_classifier_results_0!J16)</f>
        <v>3.2738800015376886E-2</v>
      </c>
      <c r="T16">
        <f>_xlfn.STDEV.S(VQA_classifier_results_9!K16,VQA_classifier_results_8!K16,VQA_classifier_results_7!K16,VQA_classifier_results_6!K16,VQA_classifier_results_5!K16,VQA_classifier_results_4!K16,VQA_classifier_results_3!K16,VQA_classifier_results_2!K16,VQA_classifier_results_1!K16,VQA_classifier_results_0!K16)</f>
        <v>3.8390098791533885E-2</v>
      </c>
      <c r="U16">
        <f>_xlfn.STDEV.S(VQA_classifier_results_9!L16,VQA_classifier_results_8!L16,VQA_classifier_results_7!L16,VQA_classifier_results_6!L16,VQA_classifier_results_5!L16,VQA_classifier_results_4!L16,VQA_classifier_results_3!L16,VQA_classifier_results_2!L16,VQA_classifier_results_1!L16,VQA_classifier_results_0!L16)</f>
        <v>3.0254707642974391E-2</v>
      </c>
      <c r="V16">
        <f>_xlfn.STDEV.S(VQA_classifier_results_9!M16,VQA_classifier_results_8!M16,VQA_classifier_results_7!M16,VQA_classifier_results_6!M16,VQA_classifier_results_5!M16,VQA_classifier_results_4!M16,VQA_classifier_results_3!M16,VQA_classifier_results_2!M16,VQA_classifier_results_1!M16,VQA_classifier_results_0!M16)</f>
        <v>1.9884112894392809E-2</v>
      </c>
    </row>
    <row r="17" spans="1:22" x14ac:dyDescent="0.3">
      <c r="A17" s="5">
        <v>15</v>
      </c>
      <c r="B17" t="s">
        <v>21</v>
      </c>
      <c r="C17" t="s">
        <v>18</v>
      </c>
      <c r="D17" t="s">
        <v>16</v>
      </c>
      <c r="E17">
        <f>AVERAGE(VQA_classifier_results_9!E17,VQA_classifier_results_8!E17,VQA_classifier_results_7!E17,VQA_classifier_results_6!E17,VQA_classifier_results_5!E17,VQA_classifier_results_4!E17,VQA_classifier_results_3!E17,VQA_classifier_results_2!E17,VQA_classifier_results_1!E17,VQA_classifier_results_0!E17)</f>
        <v>122.2</v>
      </c>
      <c r="F17">
        <f>AVERAGE(VQA_classifier_results_9!F17,VQA_classifier_results_8!F17,VQA_classifier_results_7!F17,VQA_classifier_results_6!F17,VQA_classifier_results_5!F17,VQA_classifier_results_4!F17,VQA_classifier_results_3!F17,VQA_classifier_results_2!F17,VQA_classifier_results_1!F17,VQA_classifier_results_0!F17)</f>
        <v>192.3</v>
      </c>
      <c r="G17">
        <f>AVERAGE(VQA_classifier_results_9!G17,VQA_classifier_results_8!G17,VQA_classifier_results_7!G17,VQA_classifier_results_6!G17,VQA_classifier_results_5!G17,VQA_classifier_results_4!G17,VQA_classifier_results_3!G17,VQA_classifier_results_2!G17,VQA_classifier_results_1!G17,VQA_classifier_results_0!G17)</f>
        <v>40.700000000000003</v>
      </c>
      <c r="H17">
        <f>AVERAGE(VQA_classifier_results_9!H17,VQA_classifier_results_8!H17,VQA_classifier_results_7!H17,VQA_classifier_results_6!H17,VQA_classifier_results_5!H17,VQA_classifier_results_4!H17,VQA_classifier_results_3!H17,VQA_classifier_results_2!H17,VQA_classifier_results_1!H17,VQA_classifier_results_0!H17)</f>
        <v>110.8</v>
      </c>
      <c r="I17">
        <f>AVERAGE(VQA_classifier_results_9!I17,VQA_classifier_results_8!I17,VQA_classifier_results_7!I17,VQA_classifier_results_6!I17,VQA_classifier_results_5!I17,VQA_classifier_results_4!I17,VQA_classifier_results_3!I17,VQA_classifier_results_2!I17,VQA_classifier_results_1!I17,VQA_classifier_results_0!I17)</f>
        <v>0.67489270386266098</v>
      </c>
      <c r="J17">
        <f>AVERAGE(VQA_classifier_results_9!J17,VQA_classifier_results_8!J17,VQA_classifier_results_7!J17,VQA_classifier_results_6!J17,VQA_classifier_results_5!J17,VQA_classifier_results_4!J17,VQA_classifier_results_3!J17,VQA_classifier_results_2!J17,VQA_classifier_results_1!J17,VQA_classifier_results_0!J17)</f>
        <v>0.75092174729535777</v>
      </c>
      <c r="K17">
        <f>AVERAGE(VQA_classifier_results_9!K17,VQA_classifier_results_8!K17,VQA_classifier_results_7!K17,VQA_classifier_results_6!K17,VQA_classifier_results_5!K17,VQA_classifier_results_4!K17,VQA_classifier_results_3!K17,VQA_classifier_results_2!K17,VQA_classifier_results_1!K17,VQA_classifier_results_0!K17)</f>
        <v>0.5244635193133047</v>
      </c>
      <c r="L17">
        <f>AVERAGE(VQA_classifier_results_9!L17,VQA_classifier_results_8!L17,VQA_classifier_results_7!L17,VQA_classifier_results_6!L17,VQA_classifier_results_5!L17,VQA_classifier_results_4!L17,VQA_classifier_results_3!L17,VQA_classifier_results_2!L17,VQA_classifier_results_1!L17,VQA_classifier_results_0!L17)</f>
        <v>0.69064119151653314</v>
      </c>
      <c r="M17">
        <f>AVERAGE(VQA_classifier_results_9!M17,VQA_classifier_results_8!M17,VQA_classifier_results_7!M17,VQA_classifier_results_6!M17,VQA_classifier_results_5!M17,VQA_classifier_results_4!M17,VQA_classifier_results_3!M17,VQA_classifier_results_2!M17,VQA_classifier_results_1!M17,VQA_classifier_results_0!M17)</f>
        <v>0.6346939614356879</v>
      </c>
      <c r="N17">
        <f>_xlfn.STDEV.S(VQA_classifier_results_9!E17,VQA_classifier_results_8!E17,VQA_classifier_results_7!E17,VQA_classifier_results_6!E17,VQA_classifier_results_5!E17,VQA_classifier_results_4!E17,VQA_classifier_results_3!E17,VQA_classifier_results_2!E17,VQA_classifier_results_1!E17,VQA_classifier_results_0!E17)</f>
        <v>8.3106357558652917</v>
      </c>
      <c r="O17">
        <f>_xlfn.STDEV.S(VQA_classifier_results_9!F17,VQA_classifier_results_8!F17,VQA_classifier_results_7!F17,VQA_classifier_results_6!F17,VQA_classifier_results_5!F17,VQA_classifier_results_4!F17,VQA_classifier_results_3!F17,VQA_classifier_results_2!F17,VQA_classifier_results_1!F17,VQA_classifier_results_0!F17)</f>
        <v>7.1809934317381652</v>
      </c>
      <c r="P17">
        <f>_xlfn.STDEV.S(VQA_classifier_results_9!G17,VQA_classifier_results_8!G17,VQA_classifier_results_7!G17,VQA_classifier_results_6!G17,VQA_classifier_results_5!G17,VQA_classifier_results_4!G17,VQA_classifier_results_3!G17,VQA_classifier_results_2!G17,VQA_classifier_results_1!G17,VQA_classifier_results_0!G17)</f>
        <v>7.1809934317381536</v>
      </c>
      <c r="Q17">
        <f>_xlfn.STDEV.S(VQA_classifier_results_9!H17,VQA_classifier_results_8!H17,VQA_classifier_results_7!H17,VQA_classifier_results_6!H17,VQA_classifier_results_5!H17,VQA_classifier_results_4!H17,VQA_classifier_results_3!H17,VQA_classifier_results_2!H17,VQA_classifier_results_1!H17,VQA_classifier_results_0!H17)</f>
        <v>8.3106357558652917</v>
      </c>
      <c r="R17">
        <f>_xlfn.STDEV.S(VQA_classifier_results_9!I17,VQA_classifier_results_8!I17,VQA_classifier_results_7!I17,VQA_classifier_results_6!I17,VQA_classifier_results_5!I17,VQA_classifier_results_4!I17,VQA_classifier_results_3!I17,VQA_classifier_results_2!I17,VQA_classifier_results_1!I17,VQA_classifier_results_0!I17)</f>
        <v>2.2670849773591517E-2</v>
      </c>
      <c r="S17">
        <f>_xlfn.STDEV.S(VQA_classifier_results_9!J17,VQA_classifier_results_8!J17,VQA_classifier_results_7!J17,VQA_classifier_results_6!J17,VQA_classifier_results_5!J17,VQA_classifier_results_4!J17,VQA_classifier_results_3!J17,VQA_classifier_results_2!J17,VQA_classifier_results_1!J17,VQA_classifier_results_0!J17)</f>
        <v>3.4072929295306705E-2</v>
      </c>
      <c r="T17">
        <f>_xlfn.STDEV.S(VQA_classifier_results_9!K17,VQA_classifier_results_8!K17,VQA_classifier_results_7!K17,VQA_classifier_results_6!K17,VQA_classifier_results_5!K17,VQA_classifier_results_4!K17,VQA_classifier_results_3!K17,VQA_classifier_results_2!K17,VQA_classifier_results_1!K17,VQA_classifier_results_0!K17)</f>
        <v>3.5667964617447617E-2</v>
      </c>
      <c r="U17">
        <f>_xlfn.STDEV.S(VQA_classifier_results_9!L17,VQA_classifier_results_8!L17,VQA_classifier_results_7!L17,VQA_classifier_results_6!L17,VQA_classifier_results_5!L17,VQA_classifier_results_4!L17,VQA_classifier_results_3!L17,VQA_classifier_results_2!L17,VQA_classifier_results_1!L17,VQA_classifier_results_0!L17)</f>
        <v>2.954365120620206E-2</v>
      </c>
      <c r="V17">
        <f>_xlfn.STDEV.S(VQA_classifier_results_9!M17,VQA_classifier_results_8!M17,VQA_classifier_results_7!M17,VQA_classifier_results_6!M17,VQA_classifier_results_5!M17,VQA_classifier_results_4!M17,VQA_classifier_results_3!M17,VQA_classifier_results_2!M17,VQA_classifier_results_1!M17,VQA_classifier_results_0!M17)</f>
        <v>1.8745286801935858E-2</v>
      </c>
    </row>
    <row r="18" spans="1:22" x14ac:dyDescent="0.3">
      <c r="A18" s="5">
        <v>16</v>
      </c>
      <c r="B18" t="s">
        <v>21</v>
      </c>
      <c r="C18" t="s">
        <v>19</v>
      </c>
      <c r="D18" t="s">
        <v>15</v>
      </c>
      <c r="E18">
        <f>AVERAGE(VQA_classifier_results_9!E18,VQA_classifier_results_8!E18,VQA_classifier_results_7!E18,VQA_classifier_results_6!E18,VQA_classifier_results_5!E18,VQA_classifier_results_4!E18,VQA_classifier_results_3!E18,VQA_classifier_results_2!E18,VQA_classifier_results_1!E18,VQA_classifier_results_0!E18)</f>
        <v>105.7</v>
      </c>
      <c r="F18">
        <f>AVERAGE(VQA_classifier_results_9!F18,VQA_classifier_results_8!F18,VQA_classifier_results_7!F18,VQA_classifier_results_6!F18,VQA_classifier_results_5!F18,VQA_classifier_results_4!F18,VQA_classifier_results_3!F18,VQA_classifier_results_2!F18,VQA_classifier_results_1!F18,VQA_classifier_results_0!F18)</f>
        <v>138.1</v>
      </c>
      <c r="G18">
        <f>AVERAGE(VQA_classifier_results_9!G18,VQA_classifier_results_8!G18,VQA_classifier_results_7!G18,VQA_classifier_results_6!G18,VQA_classifier_results_5!G18,VQA_classifier_results_4!G18,VQA_classifier_results_3!G18,VQA_classifier_results_2!G18,VQA_classifier_results_1!G18,VQA_classifier_results_0!G18)</f>
        <v>41.9</v>
      </c>
      <c r="H18">
        <f>AVERAGE(VQA_classifier_results_9!H18,VQA_classifier_results_8!H18,VQA_classifier_results_7!H18,VQA_classifier_results_6!H18,VQA_classifier_results_5!H18,VQA_classifier_results_4!H18,VQA_classifier_results_3!H18,VQA_classifier_results_2!H18,VQA_classifier_results_1!H18,VQA_classifier_results_0!H18)</f>
        <v>74.3</v>
      </c>
      <c r="I18">
        <f>AVERAGE(VQA_classifier_results_9!I18,VQA_classifier_results_8!I18,VQA_classifier_results_7!I18,VQA_classifier_results_6!I18,VQA_classifier_results_5!I18,VQA_classifier_results_4!I18,VQA_classifier_results_3!I18,VQA_classifier_results_2!I18,VQA_classifier_results_1!I18,VQA_classifier_results_0!I18)</f>
        <v>0.67722222222222228</v>
      </c>
      <c r="J18">
        <f>AVERAGE(VQA_classifier_results_9!J18,VQA_classifier_results_8!J18,VQA_classifier_results_7!J18,VQA_classifier_results_6!J18,VQA_classifier_results_5!J18,VQA_classifier_results_4!J18,VQA_classifier_results_3!J18,VQA_classifier_results_2!J18,VQA_classifier_results_1!J18,VQA_classifier_results_0!J18)</f>
        <v>0.71675749744701855</v>
      </c>
      <c r="K18">
        <f>AVERAGE(VQA_classifier_results_9!K18,VQA_classifier_results_8!K18,VQA_classifier_results_7!K18,VQA_classifier_results_6!K18,VQA_classifier_results_5!K18,VQA_classifier_results_4!K18,VQA_classifier_results_3!K18,VQA_classifier_results_2!K18,VQA_classifier_results_1!K18,VQA_classifier_results_0!K18)</f>
        <v>0.5872222222222222</v>
      </c>
      <c r="L18">
        <f>AVERAGE(VQA_classifier_results_9!L18,VQA_classifier_results_8!L18,VQA_classifier_results_7!L18,VQA_classifier_results_6!L18,VQA_classifier_results_5!L18,VQA_classifier_results_4!L18,VQA_classifier_results_3!L18,VQA_classifier_results_2!L18,VQA_classifier_results_1!L18,VQA_classifier_results_0!L18)</f>
        <v>0.68609108332123037</v>
      </c>
      <c r="M18">
        <f>AVERAGE(VQA_classifier_results_9!M18,VQA_classifier_results_8!M18,VQA_classifier_results_7!M18,VQA_classifier_results_6!M18,VQA_classifier_results_5!M18,VQA_classifier_results_4!M18,VQA_classifier_results_3!M18,VQA_classifier_results_2!M18,VQA_classifier_results_1!M18,VQA_classifier_results_0!M18)</f>
        <v>0.65038937668042718</v>
      </c>
      <c r="N18">
        <f>_xlfn.STDEV.S(VQA_classifier_results_9!E18,VQA_classifier_results_8!E18,VQA_classifier_results_7!E18,VQA_classifier_results_6!E18,VQA_classifier_results_5!E18,VQA_classifier_results_4!E18,VQA_classifier_results_3!E18,VQA_classifier_results_2!E18,VQA_classifier_results_1!E18,VQA_classifier_results_0!E18)</f>
        <v>5.8698854806167686</v>
      </c>
      <c r="O18">
        <f>_xlfn.STDEV.S(VQA_classifier_results_9!F18,VQA_classifier_results_8!F18,VQA_classifier_results_7!F18,VQA_classifier_results_6!F18,VQA_classifier_results_5!F18,VQA_classifier_results_4!F18,VQA_classifier_results_3!F18,VQA_classifier_results_2!F18,VQA_classifier_results_1!F18,VQA_classifier_results_0!F18)</f>
        <v>5.8585170668200863</v>
      </c>
      <c r="P18">
        <f>_xlfn.STDEV.S(VQA_classifier_results_9!G18,VQA_classifier_results_8!G18,VQA_classifier_results_7!G18,VQA_classifier_results_6!G18,VQA_classifier_results_5!G18,VQA_classifier_results_4!G18,VQA_classifier_results_3!G18,VQA_classifier_results_2!G18,VQA_classifier_results_1!G18,VQA_classifier_results_0!G18)</f>
        <v>5.8585170668200997</v>
      </c>
      <c r="Q18">
        <f>_xlfn.STDEV.S(VQA_classifier_results_9!H18,VQA_classifier_results_8!H18,VQA_classifier_results_7!H18,VQA_classifier_results_6!H18,VQA_classifier_results_5!H18,VQA_classifier_results_4!H18,VQA_classifier_results_3!H18,VQA_classifier_results_2!H18,VQA_classifier_results_1!H18,VQA_classifier_results_0!H18)</f>
        <v>5.8698854806167686</v>
      </c>
      <c r="R18">
        <f>_xlfn.STDEV.S(VQA_classifier_results_9!I18,VQA_classifier_results_8!I18,VQA_classifier_results_7!I18,VQA_classifier_results_6!I18,VQA_classifier_results_5!I18,VQA_classifier_results_4!I18,VQA_classifier_results_3!I18,VQA_classifier_results_2!I18,VQA_classifier_results_1!I18,VQA_classifier_results_0!I18)</f>
        <v>2.229155849748763E-2</v>
      </c>
      <c r="S18">
        <f>_xlfn.STDEV.S(VQA_classifier_results_9!J18,VQA_classifier_results_8!J18,VQA_classifier_results_7!J18,VQA_classifier_results_6!J18,VQA_classifier_results_5!J18,VQA_classifier_results_4!J18,VQA_classifier_results_3!J18,VQA_classifier_results_2!J18,VQA_classifier_results_1!J18,VQA_classifier_results_0!J18)</f>
        <v>2.8978162884780102E-2</v>
      </c>
      <c r="T18">
        <f>_xlfn.STDEV.S(VQA_classifier_results_9!K18,VQA_classifier_results_8!K18,VQA_classifier_results_7!K18,VQA_classifier_results_6!K18,VQA_classifier_results_5!K18,VQA_classifier_results_4!K18,VQA_classifier_results_3!K18,VQA_classifier_results_2!K18,VQA_classifier_results_1!K18,VQA_classifier_results_0!K18)</f>
        <v>3.2610474892315375E-2</v>
      </c>
      <c r="U18">
        <f>_xlfn.STDEV.S(VQA_classifier_results_9!L18,VQA_classifier_results_8!L18,VQA_classifier_results_7!L18,VQA_classifier_results_6!L18,VQA_classifier_results_5!L18,VQA_classifier_results_4!L18,VQA_classifier_results_3!L18,VQA_classifier_results_2!L18,VQA_classifier_results_1!L18,VQA_classifier_results_0!L18)</f>
        <v>2.5694069713240064E-2</v>
      </c>
      <c r="V18">
        <f>_xlfn.STDEV.S(VQA_classifier_results_9!M18,VQA_classifier_results_8!M18,VQA_classifier_results_7!M18,VQA_classifier_results_6!M18,VQA_classifier_results_5!M18,VQA_classifier_results_4!M18,VQA_classifier_results_3!M18,VQA_classifier_results_2!M18,VQA_classifier_results_1!M18,VQA_classifier_results_0!M18)</f>
        <v>1.9885108571901323E-2</v>
      </c>
    </row>
    <row r="19" spans="1:22" x14ac:dyDescent="0.3">
      <c r="A19" s="5">
        <v>17</v>
      </c>
      <c r="B19" t="s">
        <v>21</v>
      </c>
      <c r="C19" t="s">
        <v>19</v>
      </c>
      <c r="D19" t="s">
        <v>16</v>
      </c>
      <c r="E19">
        <f>AVERAGE(VQA_classifier_results_9!E19,VQA_classifier_results_8!E19,VQA_classifier_results_7!E19,VQA_classifier_results_6!E19,VQA_classifier_results_5!E19,VQA_classifier_results_4!E19,VQA_classifier_results_3!E19,VQA_classifier_results_2!E19,VQA_classifier_results_1!E19,VQA_classifier_results_0!E19)</f>
        <v>101.8</v>
      </c>
      <c r="F19">
        <f>AVERAGE(VQA_classifier_results_9!F19,VQA_classifier_results_8!F19,VQA_classifier_results_7!F19,VQA_classifier_results_6!F19,VQA_classifier_results_5!F19,VQA_classifier_results_4!F19,VQA_classifier_results_3!F19,VQA_classifier_results_2!F19,VQA_classifier_results_1!F19,VQA_classifier_results_0!F19)</f>
        <v>141.4</v>
      </c>
      <c r="G19">
        <f>AVERAGE(VQA_classifier_results_9!G19,VQA_classifier_results_8!G19,VQA_classifier_results_7!G19,VQA_classifier_results_6!G19,VQA_classifier_results_5!G19,VQA_classifier_results_4!G19,VQA_classifier_results_3!G19,VQA_classifier_results_2!G19,VQA_classifier_results_1!G19,VQA_classifier_results_0!G19)</f>
        <v>38.6</v>
      </c>
      <c r="H19">
        <f>AVERAGE(VQA_classifier_results_9!H19,VQA_classifier_results_8!H19,VQA_classifier_results_7!H19,VQA_classifier_results_6!H19,VQA_classifier_results_5!H19,VQA_classifier_results_4!H19,VQA_classifier_results_3!H19,VQA_classifier_results_2!H19,VQA_classifier_results_1!H19,VQA_classifier_results_0!H19)</f>
        <v>78.2</v>
      </c>
      <c r="I19">
        <f>AVERAGE(VQA_classifier_results_9!I19,VQA_classifier_results_8!I19,VQA_classifier_results_7!I19,VQA_classifier_results_6!I19,VQA_classifier_results_5!I19,VQA_classifier_results_4!I19,VQA_classifier_results_3!I19,VQA_classifier_results_2!I19,VQA_classifier_results_1!I19,VQA_classifier_results_0!I19)</f>
        <v>0.67555555555555569</v>
      </c>
      <c r="J19">
        <f>AVERAGE(VQA_classifier_results_9!J19,VQA_classifier_results_8!J19,VQA_classifier_results_7!J19,VQA_classifier_results_6!J19,VQA_classifier_results_5!J19,VQA_classifier_results_4!J19,VQA_classifier_results_3!J19,VQA_classifier_results_2!J19,VQA_classifier_results_1!J19,VQA_classifier_results_0!J19)</f>
        <v>0.72614899691004453</v>
      </c>
      <c r="K19">
        <f>AVERAGE(VQA_classifier_results_9!K19,VQA_classifier_results_8!K19,VQA_classifier_results_7!K19,VQA_classifier_results_6!K19,VQA_classifier_results_5!K19,VQA_classifier_results_4!K19,VQA_classifier_results_3!K19,VQA_classifier_results_2!K19,VQA_classifier_results_1!K19,VQA_classifier_results_0!K19)</f>
        <v>0.56555555555555548</v>
      </c>
      <c r="L19">
        <f>AVERAGE(VQA_classifier_results_9!L19,VQA_classifier_results_8!L19,VQA_classifier_results_7!L19,VQA_classifier_results_6!L19,VQA_classifier_results_5!L19,VQA_classifier_results_4!L19,VQA_classifier_results_3!L19,VQA_classifier_results_2!L19,VQA_classifier_results_1!L19,VQA_classifier_results_0!L19)</f>
        <v>0.68661099545582394</v>
      </c>
      <c r="M19">
        <f>AVERAGE(VQA_classifier_results_9!M19,VQA_classifier_results_8!M19,VQA_classifier_results_7!M19,VQA_classifier_results_6!M19,VQA_classifier_results_5!M19,VQA_classifier_results_4!M19,VQA_classifier_results_3!M19,VQA_classifier_results_2!M19,VQA_classifier_results_1!M19,VQA_classifier_results_0!M19)</f>
        <v>0.64401582088527687</v>
      </c>
      <c r="N19">
        <f>_xlfn.STDEV.S(VQA_classifier_results_9!E19,VQA_classifier_results_8!E19,VQA_classifier_results_7!E19,VQA_classifier_results_6!E19,VQA_classifier_results_5!E19,VQA_classifier_results_4!E19,VQA_classifier_results_3!E19,VQA_classifier_results_2!E19,VQA_classifier_results_1!E19,VQA_classifier_results_0!E19)</f>
        <v>5.6920997883030831</v>
      </c>
      <c r="O19">
        <f>_xlfn.STDEV.S(VQA_classifier_results_9!F19,VQA_classifier_results_8!F19,VQA_classifier_results_7!F19,VQA_classifier_results_6!F19,VQA_classifier_results_5!F19,VQA_classifier_results_4!F19,VQA_classifier_results_3!F19,VQA_classifier_results_2!F19,VQA_classifier_results_1!F19,VQA_classifier_results_0!F19)</f>
        <v>6.5353738310146516</v>
      </c>
      <c r="P19">
        <f>_xlfn.STDEV.S(VQA_classifier_results_9!G19,VQA_classifier_results_8!G19,VQA_classifier_results_7!G19,VQA_classifier_results_6!G19,VQA_classifier_results_5!G19,VQA_classifier_results_4!G19,VQA_classifier_results_3!G19,VQA_classifier_results_2!G19,VQA_classifier_results_1!G19,VQA_classifier_results_0!G19)</f>
        <v>6.5353738310146481</v>
      </c>
      <c r="Q19">
        <f>_xlfn.STDEV.S(VQA_classifier_results_9!H19,VQA_classifier_results_8!H19,VQA_classifier_results_7!H19,VQA_classifier_results_6!H19,VQA_classifier_results_5!H19,VQA_classifier_results_4!H19,VQA_classifier_results_3!H19,VQA_classifier_results_2!H19,VQA_classifier_results_1!H19,VQA_classifier_results_0!H19)</f>
        <v>5.6920997883030831</v>
      </c>
      <c r="R19">
        <f>_xlfn.STDEV.S(VQA_classifier_results_9!I19,VQA_classifier_results_8!I19,VQA_classifier_results_7!I19,VQA_classifier_results_6!I19,VQA_classifier_results_5!I19,VQA_classifier_results_4!I19,VQA_classifier_results_3!I19,VQA_classifier_results_2!I19,VQA_classifier_results_1!I19,VQA_classifier_results_0!I19)</f>
        <v>2.1468706290651E-2</v>
      </c>
      <c r="S19">
        <f>_xlfn.STDEV.S(VQA_classifier_results_9!J19,VQA_classifier_results_8!J19,VQA_classifier_results_7!J19,VQA_classifier_results_6!J19,VQA_classifier_results_5!J19,VQA_classifier_results_4!J19,VQA_classifier_results_3!J19,VQA_classifier_results_2!J19,VQA_classifier_results_1!J19,VQA_classifier_results_0!J19)</f>
        <v>3.1820088165859191E-2</v>
      </c>
      <c r="T19">
        <f>_xlfn.STDEV.S(VQA_classifier_results_9!K19,VQA_classifier_results_8!K19,VQA_classifier_results_7!K19,VQA_classifier_results_6!K19,VQA_classifier_results_5!K19,VQA_classifier_results_4!K19,VQA_classifier_results_3!K19,VQA_classifier_results_2!K19,VQA_classifier_results_1!K19,VQA_classifier_results_0!K19)</f>
        <v>3.1622776601683798E-2</v>
      </c>
      <c r="U19">
        <f>_xlfn.STDEV.S(VQA_classifier_results_9!L19,VQA_classifier_results_8!L19,VQA_classifier_results_7!L19,VQA_classifier_results_6!L19,VQA_classifier_results_5!L19,VQA_classifier_results_4!L19,VQA_classifier_results_3!L19,VQA_classifier_results_2!L19,VQA_classifier_results_1!L19,VQA_classifier_results_0!L19)</f>
        <v>2.6361031545095528E-2</v>
      </c>
      <c r="V19">
        <f>_xlfn.STDEV.S(VQA_classifier_results_9!M19,VQA_classifier_results_8!M19,VQA_classifier_results_7!M19,VQA_classifier_results_6!M19,VQA_classifier_results_5!M19,VQA_classifier_results_4!M19,VQA_classifier_results_3!M19,VQA_classifier_results_2!M19,VQA_classifier_results_1!M19,VQA_classifier_results_0!M19)</f>
        <v>1.7478001717971467E-2</v>
      </c>
    </row>
    <row r="20" spans="1:22" x14ac:dyDescent="0.3">
      <c r="A20" s="5">
        <v>18</v>
      </c>
      <c r="B20" t="s">
        <v>21</v>
      </c>
      <c r="C20" t="s">
        <v>20</v>
      </c>
      <c r="D20" t="s">
        <v>15</v>
      </c>
      <c r="E20">
        <f>AVERAGE(VQA_classifier_results_9!E20,VQA_classifier_results_8!E20,VQA_classifier_results_7!E20,VQA_classifier_results_6!E20,VQA_classifier_results_5!E20,VQA_classifier_results_4!E20,VQA_classifier_results_3!E20,VQA_classifier_results_2!E20,VQA_classifier_results_1!E20,VQA_classifier_results_0!E20)</f>
        <v>447</v>
      </c>
      <c r="F20">
        <f>AVERAGE(VQA_classifier_results_9!F20,VQA_classifier_results_8!F20,VQA_classifier_results_7!F20,VQA_classifier_results_6!F20,VQA_classifier_results_5!F20,VQA_classifier_results_4!F20,VQA_classifier_results_3!F20,VQA_classifier_results_2!F20,VQA_classifier_results_1!F20,VQA_classifier_results_0!F20)</f>
        <v>686.9</v>
      </c>
      <c r="G20">
        <f>AVERAGE(VQA_classifier_results_9!G20,VQA_classifier_results_8!G20,VQA_classifier_results_7!G20,VQA_classifier_results_6!G20,VQA_classifier_results_5!G20,VQA_classifier_results_4!G20,VQA_classifier_results_3!G20,VQA_classifier_results_2!G20,VQA_classifier_results_1!G20,VQA_classifier_results_0!G20)</f>
        <v>146.1</v>
      </c>
      <c r="H20">
        <f>AVERAGE(VQA_classifier_results_9!H20,VQA_classifier_results_8!H20,VQA_classifier_results_7!H20,VQA_classifier_results_6!H20,VQA_classifier_results_5!H20,VQA_classifier_results_4!H20,VQA_classifier_results_3!H20,VQA_classifier_results_2!H20,VQA_classifier_results_1!H20,VQA_classifier_results_0!H20)</f>
        <v>386</v>
      </c>
      <c r="I20">
        <f>AVERAGE(VQA_classifier_results_9!I20,VQA_classifier_results_8!I20,VQA_classifier_results_7!I20,VQA_classifier_results_6!I20,VQA_classifier_results_5!I20,VQA_classifier_results_4!I20,VQA_classifier_results_3!I20,VQA_classifier_results_2!I20,VQA_classifier_results_1!I20,VQA_classifier_results_0!I20)</f>
        <v>0.68061224489795913</v>
      </c>
      <c r="J20">
        <f>AVERAGE(VQA_classifier_results_9!J20,VQA_classifier_results_8!J20,VQA_classifier_results_7!J20,VQA_classifier_results_6!J20,VQA_classifier_results_5!J20,VQA_classifier_results_4!J20,VQA_classifier_results_3!J20,VQA_classifier_results_2!J20,VQA_classifier_results_1!J20,VQA_classifier_results_0!J20)</f>
        <v>0.75369429588406067</v>
      </c>
      <c r="K20">
        <f>AVERAGE(VQA_classifier_results_9!K20,VQA_classifier_results_8!K20,VQA_classifier_results_7!K20,VQA_classifier_results_6!K20,VQA_classifier_results_5!K20,VQA_classifier_results_4!K20,VQA_classifier_results_3!K20,VQA_classifier_results_2!K20,VQA_classifier_results_1!K20,VQA_classifier_results_0!K20)</f>
        <v>0.5366146458583434</v>
      </c>
      <c r="L20">
        <f>AVERAGE(VQA_classifier_results_9!L20,VQA_classifier_results_8!L20,VQA_classifier_results_7!L20,VQA_classifier_results_6!L20,VQA_classifier_results_5!L20,VQA_classifier_results_4!L20,VQA_classifier_results_3!L20,VQA_classifier_results_2!L20,VQA_classifier_results_1!L20,VQA_classifier_results_0!L20)</f>
        <v>0.69724156996829179</v>
      </c>
      <c r="M20">
        <f>AVERAGE(VQA_classifier_results_9!M20,VQA_classifier_results_8!M20,VQA_classifier_results_7!M20,VQA_classifier_results_6!M20,VQA_classifier_results_5!M20,VQA_classifier_results_4!M20,VQA_classifier_results_3!M20,VQA_classifier_results_2!M20,VQA_classifier_results_1!M20,VQA_classifier_results_0!M20)</f>
        <v>0.64025332677324776</v>
      </c>
      <c r="N20">
        <f>_xlfn.STDEV.S(VQA_classifier_results_9!E20,VQA_classifier_results_8!E20,VQA_classifier_results_7!E20,VQA_classifier_results_6!E20,VQA_classifier_results_5!E20,VQA_classifier_results_4!E20,VQA_classifier_results_3!E20,VQA_classifier_results_2!E20,VQA_classifier_results_1!E20,VQA_classifier_results_0!E20)</f>
        <v>8.981462390204987</v>
      </c>
      <c r="O20">
        <f>_xlfn.STDEV.S(VQA_classifier_results_9!F20,VQA_classifier_results_8!F20,VQA_classifier_results_7!F20,VQA_classifier_results_6!F20,VQA_classifier_results_5!F20,VQA_classifier_results_4!F20,VQA_classifier_results_3!F20,VQA_classifier_results_2!F20,VQA_classifier_results_1!F20,VQA_classifier_results_0!F20)</f>
        <v>6.7733136482653578</v>
      </c>
      <c r="P20">
        <f>_xlfn.STDEV.S(VQA_classifier_results_9!G20,VQA_classifier_results_8!G20,VQA_classifier_results_7!G20,VQA_classifier_results_6!G20,VQA_classifier_results_5!G20,VQA_classifier_results_4!G20,VQA_classifier_results_3!G20,VQA_classifier_results_2!G20,VQA_classifier_results_1!G20,VQA_classifier_results_0!G20)</f>
        <v>6.7733136482653578</v>
      </c>
      <c r="Q20">
        <f>_xlfn.STDEV.S(VQA_classifier_results_9!H20,VQA_classifier_results_8!H20,VQA_classifier_results_7!H20,VQA_classifier_results_6!H20,VQA_classifier_results_5!H20,VQA_classifier_results_4!H20,VQA_classifier_results_3!H20,VQA_classifier_results_2!H20,VQA_classifier_results_1!H20,VQA_classifier_results_0!H20)</f>
        <v>8.981462390204987</v>
      </c>
      <c r="R20">
        <f>_xlfn.STDEV.S(VQA_classifier_results_9!I20,VQA_classifier_results_8!I20,VQA_classifier_results_7!I20,VQA_classifier_results_6!I20,VQA_classifier_results_5!I20,VQA_classifier_results_4!I20,VQA_classifier_results_3!I20,VQA_classifier_results_2!I20,VQA_classifier_results_1!I20,VQA_classifier_results_0!I20)</f>
        <v>7.1384001886081573E-3</v>
      </c>
      <c r="S20">
        <f>_xlfn.STDEV.S(VQA_classifier_results_9!J20,VQA_classifier_results_8!J20,VQA_classifier_results_7!J20,VQA_classifier_results_6!J20,VQA_classifier_results_5!J20,VQA_classifier_results_4!J20,VQA_classifier_results_3!J20,VQA_classifier_results_2!J20,VQA_classifier_results_1!J20,VQA_classifier_results_0!J20)</f>
        <v>9.8932343126028749E-3</v>
      </c>
      <c r="T20">
        <f>_xlfn.STDEV.S(VQA_classifier_results_9!K20,VQA_classifier_results_8!K20,VQA_classifier_results_7!K20,VQA_classifier_results_6!K20,VQA_classifier_results_5!K20,VQA_classifier_results_4!K20,VQA_classifier_results_3!K20,VQA_classifier_results_2!K20,VQA_classifier_results_1!K20,VQA_classifier_results_0!K20)</f>
        <v>1.0782067695324115E-2</v>
      </c>
      <c r="U20">
        <f>_xlfn.STDEV.S(VQA_classifier_results_9!L20,VQA_classifier_results_8!L20,VQA_classifier_results_7!L20,VQA_classifier_results_6!L20,VQA_classifier_results_5!L20,VQA_classifier_results_4!L20,VQA_classifier_results_3!L20,VQA_classifier_results_2!L20,VQA_classifier_results_1!L20,VQA_classifier_results_0!L20)</f>
        <v>9.1443513265536489E-3</v>
      </c>
      <c r="V20">
        <f>_xlfn.STDEV.S(VQA_classifier_results_9!M20,VQA_classifier_results_8!M20,VQA_classifier_results_7!M20,VQA_classifier_results_6!M20,VQA_classifier_results_5!M20,VQA_classifier_results_4!M20,VQA_classifier_results_3!M20,VQA_classifier_results_2!M20,VQA_classifier_results_1!M20,VQA_classifier_results_0!M20)</f>
        <v>6.0386850739481274E-3</v>
      </c>
    </row>
    <row r="21" spans="1:22" x14ac:dyDescent="0.3">
      <c r="A21" s="5">
        <v>19</v>
      </c>
      <c r="B21" t="s">
        <v>21</v>
      </c>
      <c r="C21" t="s">
        <v>20</v>
      </c>
      <c r="D21" t="s">
        <v>16</v>
      </c>
      <c r="E21">
        <f>AVERAGE(VQA_classifier_results_9!E21,VQA_classifier_results_8!E21,VQA_classifier_results_7!E21,VQA_classifier_results_6!E21,VQA_classifier_results_5!E21,VQA_classifier_results_4!E21,VQA_classifier_results_3!E21,VQA_classifier_results_2!E21,VQA_classifier_results_1!E21,VQA_classifier_results_0!E21)</f>
        <v>441.7</v>
      </c>
      <c r="F21">
        <f>AVERAGE(VQA_classifier_results_9!F21,VQA_classifier_results_8!F21,VQA_classifier_results_7!F21,VQA_classifier_results_6!F21,VQA_classifier_results_5!F21,VQA_classifier_results_4!F21,VQA_classifier_results_3!F21,VQA_classifier_results_2!F21,VQA_classifier_results_1!F21,VQA_classifier_results_0!F21)</f>
        <v>691.3</v>
      </c>
      <c r="G21">
        <f>AVERAGE(VQA_classifier_results_9!G21,VQA_classifier_results_8!G21,VQA_classifier_results_7!G21,VQA_classifier_results_6!G21,VQA_classifier_results_5!G21,VQA_classifier_results_4!G21,VQA_classifier_results_3!G21,VQA_classifier_results_2!G21,VQA_classifier_results_1!G21,VQA_classifier_results_0!G21)</f>
        <v>141.69999999999999</v>
      </c>
      <c r="H21">
        <f>AVERAGE(VQA_classifier_results_9!H21,VQA_classifier_results_8!H21,VQA_classifier_results_7!H21,VQA_classifier_results_6!H21,VQA_classifier_results_5!H21,VQA_classifier_results_4!H21,VQA_classifier_results_3!H21,VQA_classifier_results_2!H21,VQA_classifier_results_1!H21,VQA_classifier_results_0!H21)</f>
        <v>391.3</v>
      </c>
      <c r="I21">
        <f>AVERAGE(VQA_classifier_results_9!I21,VQA_classifier_results_8!I21,VQA_classifier_results_7!I21,VQA_classifier_results_6!I21,VQA_classifier_results_5!I21,VQA_classifier_results_4!I21,VQA_classifier_results_3!I21,VQA_classifier_results_2!I21,VQA_classifier_results_1!I21,VQA_classifier_results_0!I21)</f>
        <v>0.68007202881152451</v>
      </c>
      <c r="J21">
        <f>AVERAGE(VQA_classifier_results_9!J21,VQA_classifier_results_8!J21,VQA_classifier_results_7!J21,VQA_classifier_results_6!J21,VQA_classifier_results_5!J21,VQA_classifier_results_4!J21,VQA_classifier_results_3!J21,VQA_classifier_results_2!J21,VQA_classifier_results_1!J21,VQA_classifier_results_0!J21)</f>
        <v>0.75754075261715936</v>
      </c>
      <c r="K21">
        <f>AVERAGE(VQA_classifier_results_9!K21,VQA_classifier_results_8!K21,VQA_classifier_results_7!K21,VQA_classifier_results_6!K21,VQA_classifier_results_5!K21,VQA_classifier_results_4!K21,VQA_classifier_results_3!K21,VQA_classifier_results_2!K21,VQA_classifier_results_1!K21,VQA_classifier_results_0!K21)</f>
        <v>0.53025210084033625</v>
      </c>
      <c r="L21">
        <f>AVERAGE(VQA_classifier_results_9!L21,VQA_classifier_results_8!L21,VQA_classifier_results_7!L21,VQA_classifier_results_6!L21,VQA_classifier_results_5!L21,VQA_classifier_results_4!L21,VQA_classifier_results_3!L21,VQA_classifier_results_2!L21,VQA_classifier_results_1!L21,VQA_classifier_results_0!L21)</f>
        <v>0.69749234450569331</v>
      </c>
      <c r="M21">
        <f>AVERAGE(VQA_classifier_results_9!M21,VQA_classifier_results_8!M21,VQA_classifier_results_7!M21,VQA_classifier_results_6!M21,VQA_classifier_results_5!M21,VQA_classifier_results_4!M21,VQA_classifier_results_3!M21,VQA_classifier_results_2!M21,VQA_classifier_results_1!M21,VQA_classifier_results_0!M21)</f>
        <v>0.6386363917454132</v>
      </c>
      <c r="N21">
        <f>_xlfn.STDEV.S(VQA_classifier_results_9!E21,VQA_classifier_results_8!E21,VQA_classifier_results_7!E21,VQA_classifier_results_6!E21,VQA_classifier_results_5!E21,VQA_classifier_results_4!E21,VQA_classifier_results_3!E21,VQA_classifier_results_2!E21,VQA_classifier_results_1!E21,VQA_classifier_results_0!E21)</f>
        <v>14.719978864719128</v>
      </c>
      <c r="O21">
        <f>_xlfn.STDEV.S(VQA_classifier_results_9!F21,VQA_classifier_results_8!F21,VQA_classifier_results_7!F21,VQA_classifier_results_6!F21,VQA_classifier_results_5!F21,VQA_classifier_results_4!F21,VQA_classifier_results_3!F21,VQA_classifier_results_2!F21,VQA_classifier_results_1!F21,VQA_classifier_results_0!F21)</f>
        <v>14.15823278363354</v>
      </c>
      <c r="P21">
        <f>_xlfn.STDEV.S(VQA_classifier_results_9!G21,VQA_classifier_results_8!G21,VQA_classifier_results_7!G21,VQA_classifier_results_6!G21,VQA_classifier_results_5!G21,VQA_classifier_results_4!G21,VQA_classifier_results_3!G21,VQA_classifier_results_2!G21,VQA_classifier_results_1!G21,VQA_classifier_results_0!G21)</f>
        <v>14.158232783633542</v>
      </c>
      <c r="Q21">
        <f>_xlfn.STDEV.S(VQA_classifier_results_9!H21,VQA_classifier_results_8!H21,VQA_classifier_results_7!H21,VQA_classifier_results_6!H21,VQA_classifier_results_5!H21,VQA_classifier_results_4!H21,VQA_classifier_results_3!H21,VQA_classifier_results_2!H21,VQA_classifier_results_1!H21,VQA_classifier_results_0!H21)</f>
        <v>14.719978864719128</v>
      </c>
      <c r="R21">
        <f>_xlfn.STDEV.S(VQA_classifier_results_9!I21,VQA_classifier_results_8!I21,VQA_classifier_results_7!I21,VQA_classifier_results_6!I21,VQA_classifier_results_5!I21,VQA_classifier_results_4!I21,VQA_classifier_results_3!I21,VQA_classifier_results_2!I21,VQA_classifier_results_1!I21,VQA_classifier_results_0!I21)</f>
        <v>7.5129985416240858E-3</v>
      </c>
      <c r="S21">
        <f>_xlfn.STDEV.S(VQA_classifier_results_9!J21,VQA_classifier_results_8!J21,VQA_classifier_results_7!J21,VQA_classifier_results_6!J21,VQA_classifier_results_5!J21,VQA_classifier_results_4!J21,VQA_classifier_results_3!J21,VQA_classifier_results_2!J21,VQA_classifier_results_1!J21,VQA_classifier_results_0!J21)</f>
        <v>1.5354278244485979E-2</v>
      </c>
      <c r="T21">
        <f>_xlfn.STDEV.S(VQA_classifier_results_9!K21,VQA_classifier_results_8!K21,VQA_classifier_results_7!K21,VQA_classifier_results_6!K21,VQA_classifier_results_5!K21,VQA_classifier_results_4!K21,VQA_classifier_results_3!K21,VQA_classifier_results_2!K21,VQA_classifier_results_1!K21,VQA_classifier_results_0!K21)</f>
        <v>1.767104305488491E-2</v>
      </c>
      <c r="U21">
        <f>_xlfn.STDEV.S(VQA_classifier_results_9!L21,VQA_classifier_results_8!L21,VQA_classifier_results_7!L21,VQA_classifier_results_6!L21,VQA_classifier_results_5!L21,VQA_classifier_results_4!L21,VQA_classifier_results_3!L21,VQA_classifier_results_2!L21,VQA_classifier_results_1!L21,VQA_classifier_results_0!L21)</f>
        <v>1.0217021061288398E-2</v>
      </c>
      <c r="V21">
        <f>_xlfn.STDEV.S(VQA_classifier_results_9!M21,VQA_classifier_results_8!M21,VQA_classifier_results_7!M21,VQA_classifier_results_6!M21,VQA_classifier_results_5!M21,VQA_classifier_results_4!M21,VQA_classifier_results_3!M21,VQA_classifier_results_2!M21,VQA_classifier_results_1!M21,VQA_classifier_results_0!M21)</f>
        <v>6.8505073714777119E-3</v>
      </c>
    </row>
    <row r="22" spans="1:22" x14ac:dyDescent="0.3">
      <c r="A22" s="5">
        <v>20</v>
      </c>
      <c r="B22" t="s">
        <v>22</v>
      </c>
      <c r="C22" t="s">
        <v>14</v>
      </c>
      <c r="D22" t="s">
        <v>15</v>
      </c>
      <c r="E22">
        <f>AVERAGE(VQA_classifier_results_9!E22,VQA_classifier_results_8!E22,VQA_classifier_results_7!E22,VQA_classifier_results_6!E22,VQA_classifier_results_5!E22,VQA_classifier_results_4!E22,VQA_classifier_results_3!E22,VQA_classifier_results_2!E22,VQA_classifier_results_1!E22,VQA_classifier_results_0!E22)</f>
        <v>94.2</v>
      </c>
      <c r="F22">
        <f>AVERAGE(VQA_classifier_results_9!F22,VQA_classifier_results_8!F22,VQA_classifier_results_7!F22,VQA_classifier_results_6!F22,VQA_classifier_results_5!F22,VQA_classifier_results_4!F22,VQA_classifier_results_3!F22,VQA_classifier_results_2!F22,VQA_classifier_results_1!F22,VQA_classifier_results_0!F22)</f>
        <v>155</v>
      </c>
      <c r="G22">
        <f>AVERAGE(VQA_classifier_results_9!G22,VQA_classifier_results_8!G22,VQA_classifier_results_7!G22,VQA_classifier_results_6!G22,VQA_classifier_results_5!G22,VQA_classifier_results_4!G22,VQA_classifier_results_3!G22,VQA_classifier_results_2!G22,VQA_classifier_results_1!G22,VQA_classifier_results_0!G22)</f>
        <v>35</v>
      </c>
      <c r="H22">
        <f>AVERAGE(VQA_classifier_results_9!H22,VQA_classifier_results_8!H22,VQA_classifier_results_7!H22,VQA_classifier_results_6!H22,VQA_classifier_results_5!H22,VQA_classifier_results_4!H22,VQA_classifier_results_3!H22,VQA_classifier_results_2!H22,VQA_classifier_results_1!H22,VQA_classifier_results_0!H22)</f>
        <v>95.8</v>
      </c>
      <c r="I22">
        <f>AVERAGE(VQA_classifier_results_9!I22,VQA_classifier_results_8!I22,VQA_classifier_results_7!I22,VQA_classifier_results_6!I22,VQA_classifier_results_5!I22,VQA_classifier_results_4!I22,VQA_classifier_results_3!I22,VQA_classifier_results_2!I22,VQA_classifier_results_1!I22,VQA_classifier_results_0!I22)</f>
        <v>0.65578947368421059</v>
      </c>
      <c r="J22">
        <f>AVERAGE(VQA_classifier_results_9!J22,VQA_classifier_results_8!J22,VQA_classifier_results_7!J22,VQA_classifier_results_6!J22,VQA_classifier_results_5!J22,VQA_classifier_results_4!J22,VQA_classifier_results_3!J22,VQA_classifier_results_2!J22,VQA_classifier_results_1!J22,VQA_classifier_results_0!J22)</f>
        <v>0.73055912420753744</v>
      </c>
      <c r="K22">
        <f>AVERAGE(VQA_classifier_results_9!K22,VQA_classifier_results_8!K22,VQA_classifier_results_7!K22,VQA_classifier_results_6!K22,VQA_classifier_results_5!K22,VQA_classifier_results_4!K22,VQA_classifier_results_3!K22,VQA_classifier_results_2!K22,VQA_classifier_results_1!K22,VQA_classifier_results_0!K22)</f>
        <v>0.4957894736842105</v>
      </c>
      <c r="L22">
        <f>AVERAGE(VQA_classifier_results_9!L22,VQA_classifier_results_8!L22,VQA_classifier_results_7!L22,VQA_classifier_results_6!L22,VQA_classifier_results_5!L22,VQA_classifier_results_4!L22,VQA_classifier_results_3!L22,VQA_classifier_results_2!L22,VQA_classifier_results_1!L22,VQA_classifier_results_0!L22)</f>
        <v>0.66675505363038268</v>
      </c>
      <c r="M22">
        <f>AVERAGE(VQA_classifier_results_9!M22,VQA_classifier_results_8!M22,VQA_classifier_results_7!M22,VQA_classifier_results_6!M22,VQA_classifier_results_5!M22,VQA_classifier_results_4!M22,VQA_classifier_results_3!M22,VQA_classifier_results_2!M22,VQA_classifier_results_1!M22,VQA_classifier_results_0!M22)</f>
        <v>0.61803925114179525</v>
      </c>
      <c r="N22">
        <f>_xlfn.STDEV.S(VQA_classifier_results_9!E22,VQA_classifier_results_8!E22,VQA_classifier_results_7!E22,VQA_classifier_results_6!E22,VQA_classifier_results_5!E22,VQA_classifier_results_4!E22,VQA_classifier_results_3!E22,VQA_classifier_results_2!E22,VQA_classifier_results_1!E22,VQA_classifier_results_0!E22)</f>
        <v>5.4324130099902304</v>
      </c>
      <c r="O22">
        <f>_xlfn.STDEV.S(VQA_classifier_results_9!F22,VQA_classifier_results_8!F22,VQA_classifier_results_7!F22,VQA_classifier_results_6!F22,VQA_classifier_results_5!F22,VQA_classifier_results_4!F22,VQA_classifier_results_3!F22,VQA_classifier_results_2!F22,VQA_classifier_results_1!F22,VQA_classifier_results_0!F22)</f>
        <v>6.6999170807472597</v>
      </c>
      <c r="P22">
        <f>_xlfn.STDEV.S(VQA_classifier_results_9!G22,VQA_classifier_results_8!G22,VQA_classifier_results_7!G22,VQA_classifier_results_6!G22,VQA_classifier_results_5!G22,VQA_classifier_results_4!G22,VQA_classifier_results_3!G22,VQA_classifier_results_2!G22,VQA_classifier_results_1!G22,VQA_classifier_results_0!G22)</f>
        <v>6.6999170807472597</v>
      </c>
      <c r="Q22">
        <f>_xlfn.STDEV.S(VQA_classifier_results_9!H22,VQA_classifier_results_8!H22,VQA_classifier_results_7!H22,VQA_classifier_results_6!H22,VQA_classifier_results_5!H22,VQA_classifier_results_4!H22,VQA_classifier_results_3!H22,VQA_classifier_results_2!H22,VQA_classifier_results_1!H22,VQA_classifier_results_0!H22)</f>
        <v>5.4324130099902304</v>
      </c>
      <c r="R22">
        <f>_xlfn.STDEV.S(VQA_classifier_results_9!I22,VQA_classifier_results_8!I22,VQA_classifier_results_7!I22,VQA_classifier_results_6!I22,VQA_classifier_results_5!I22,VQA_classifier_results_4!I22,VQA_classifier_results_3!I22,VQA_classifier_results_2!I22,VQA_classifier_results_1!I22,VQA_classifier_results_0!I22)</f>
        <v>2.2010378368508349E-2</v>
      </c>
      <c r="S22">
        <f>_xlfn.STDEV.S(VQA_classifier_results_9!J22,VQA_classifier_results_8!J22,VQA_classifier_results_7!J22,VQA_classifier_results_6!J22,VQA_classifier_results_5!J22,VQA_classifier_results_4!J22,VQA_classifier_results_3!J22,VQA_classifier_results_2!J22,VQA_classifier_results_1!J22,VQA_classifier_results_0!J22)</f>
        <v>3.8372485609200702E-2</v>
      </c>
      <c r="T22">
        <f>_xlfn.STDEV.S(VQA_classifier_results_9!K22,VQA_classifier_results_8!K22,VQA_classifier_results_7!K22,VQA_classifier_results_6!K22,VQA_classifier_results_5!K22,VQA_classifier_results_4!K22,VQA_classifier_results_3!K22,VQA_classifier_results_2!K22,VQA_classifier_results_1!K22,VQA_classifier_results_0!K22)</f>
        <v>2.8591647421001225E-2</v>
      </c>
      <c r="U22">
        <f>_xlfn.STDEV.S(VQA_classifier_results_9!L22,VQA_classifier_results_8!L22,VQA_classifier_results_7!L22,VQA_classifier_results_6!L22,VQA_classifier_results_5!L22,VQA_classifier_results_4!L22,VQA_classifier_results_3!L22,VQA_classifier_results_2!L22,VQA_classifier_results_1!L22,VQA_classifier_results_0!L22)</f>
        <v>2.9347062586564096E-2</v>
      </c>
      <c r="V22">
        <f>_xlfn.STDEV.S(VQA_classifier_results_9!M22,VQA_classifier_results_8!M22,VQA_classifier_results_7!M22,VQA_classifier_results_6!M22,VQA_classifier_results_5!M22,VQA_classifier_results_4!M22,VQA_classifier_results_3!M22,VQA_classifier_results_2!M22,VQA_classifier_results_1!M22,VQA_classifier_results_0!M22)</f>
        <v>1.6608176409971823E-2</v>
      </c>
    </row>
    <row r="23" spans="1:22" x14ac:dyDescent="0.3">
      <c r="A23" s="5">
        <v>21</v>
      </c>
      <c r="B23" t="s">
        <v>22</v>
      </c>
      <c r="C23" t="s">
        <v>14</v>
      </c>
      <c r="D23" t="s">
        <v>16</v>
      </c>
      <c r="E23">
        <f>AVERAGE(VQA_classifier_results_9!E23,VQA_classifier_results_8!E23,VQA_classifier_results_7!E23,VQA_classifier_results_6!E23,VQA_classifier_results_5!E23,VQA_classifier_results_4!E23,VQA_classifier_results_3!E23,VQA_classifier_results_2!E23,VQA_classifier_results_1!E23,VQA_classifier_results_0!E23)</f>
        <v>99.6</v>
      </c>
      <c r="F23">
        <f>AVERAGE(VQA_classifier_results_9!F23,VQA_classifier_results_8!F23,VQA_classifier_results_7!F23,VQA_classifier_results_6!F23,VQA_classifier_results_5!F23,VQA_classifier_results_4!F23,VQA_classifier_results_3!F23,VQA_classifier_results_2!F23,VQA_classifier_results_1!F23,VQA_classifier_results_0!F23)</f>
        <v>151.5</v>
      </c>
      <c r="G23">
        <f>AVERAGE(VQA_classifier_results_9!G23,VQA_classifier_results_8!G23,VQA_classifier_results_7!G23,VQA_classifier_results_6!G23,VQA_classifier_results_5!G23,VQA_classifier_results_4!G23,VQA_classifier_results_3!G23,VQA_classifier_results_2!G23,VQA_classifier_results_1!G23,VQA_classifier_results_0!G23)</f>
        <v>38.5</v>
      </c>
      <c r="H23">
        <f>AVERAGE(VQA_classifier_results_9!H23,VQA_classifier_results_8!H23,VQA_classifier_results_7!H23,VQA_classifier_results_6!H23,VQA_classifier_results_5!H23,VQA_classifier_results_4!H23,VQA_classifier_results_3!H23,VQA_classifier_results_2!H23,VQA_classifier_results_1!H23,VQA_classifier_results_0!H23)</f>
        <v>90.4</v>
      </c>
      <c r="I23">
        <f>AVERAGE(VQA_classifier_results_9!I23,VQA_classifier_results_8!I23,VQA_classifier_results_7!I23,VQA_classifier_results_6!I23,VQA_classifier_results_5!I23,VQA_classifier_results_4!I23,VQA_classifier_results_3!I23,VQA_classifier_results_2!I23,VQA_classifier_results_1!I23,VQA_classifier_results_0!I23)</f>
        <v>0.66078947368421059</v>
      </c>
      <c r="J23">
        <f>AVERAGE(VQA_classifier_results_9!J23,VQA_classifier_results_8!J23,VQA_classifier_results_7!J23,VQA_classifier_results_6!J23,VQA_classifier_results_5!J23,VQA_classifier_results_4!J23,VQA_classifier_results_3!J23,VQA_classifier_results_2!J23,VQA_classifier_results_1!J23,VQA_classifier_results_0!J23)</f>
        <v>0.72376648487697426</v>
      </c>
      <c r="K23">
        <f>AVERAGE(VQA_classifier_results_9!K23,VQA_classifier_results_8!K23,VQA_classifier_results_7!K23,VQA_classifier_results_6!K23,VQA_classifier_results_5!K23,VQA_classifier_results_4!K23,VQA_classifier_results_3!K23,VQA_classifier_results_2!K23,VQA_classifier_results_1!K23,VQA_classifier_results_0!K23)</f>
        <v>0.52421052631578946</v>
      </c>
      <c r="L23">
        <f>AVERAGE(VQA_classifier_results_9!L23,VQA_classifier_results_8!L23,VQA_classifier_results_7!L23,VQA_classifier_results_6!L23,VQA_classifier_results_5!L23,VQA_classifier_results_4!L23,VQA_classifier_results_3!L23,VQA_classifier_results_2!L23,VQA_classifier_results_1!L23,VQA_classifier_results_0!L23)</f>
        <v>0.67161641821652429</v>
      </c>
      <c r="M23">
        <f>AVERAGE(VQA_classifier_results_9!M23,VQA_classifier_results_8!M23,VQA_classifier_results_7!M23,VQA_classifier_results_6!M23,VQA_classifier_results_5!M23,VQA_classifier_results_4!M23,VQA_classifier_results_3!M23,VQA_classifier_results_2!M23,VQA_classifier_results_1!M23,VQA_classifier_results_0!M23)</f>
        <v>0.62627252172126158</v>
      </c>
      <c r="N23">
        <f>_xlfn.STDEV.S(VQA_classifier_results_9!E23,VQA_classifier_results_8!E23,VQA_classifier_results_7!E23,VQA_classifier_results_6!E23,VQA_classifier_results_5!E23,VQA_classifier_results_4!E23,VQA_classifier_results_3!E23,VQA_classifier_results_2!E23,VQA_classifier_results_1!E23,VQA_classifier_results_0!E23)</f>
        <v>5.9851668499902511</v>
      </c>
      <c r="O23">
        <f>_xlfn.STDEV.S(VQA_classifier_results_9!F23,VQA_classifier_results_8!F23,VQA_classifier_results_7!F23,VQA_classifier_results_6!F23,VQA_classifier_results_5!F23,VQA_classifier_results_4!F23,VQA_classifier_results_3!F23,VQA_classifier_results_2!F23,VQA_classifier_results_1!F23,VQA_classifier_results_0!F23)</f>
        <v>8.7082336517420877</v>
      </c>
      <c r="P23">
        <f>_xlfn.STDEV.S(VQA_classifier_results_9!G23,VQA_classifier_results_8!G23,VQA_classifier_results_7!G23,VQA_classifier_results_6!G23,VQA_classifier_results_5!G23,VQA_classifier_results_4!G23,VQA_classifier_results_3!G23,VQA_classifier_results_2!G23,VQA_classifier_results_1!G23,VQA_classifier_results_0!G23)</f>
        <v>8.7082336517420877</v>
      </c>
      <c r="Q23">
        <f>_xlfn.STDEV.S(VQA_classifier_results_9!H23,VQA_classifier_results_8!H23,VQA_classifier_results_7!H23,VQA_classifier_results_6!H23,VQA_classifier_results_5!H23,VQA_classifier_results_4!H23,VQA_classifier_results_3!H23,VQA_classifier_results_2!H23,VQA_classifier_results_1!H23,VQA_classifier_results_0!H23)</f>
        <v>5.9851668499902511</v>
      </c>
      <c r="R23">
        <f>_xlfn.STDEV.S(VQA_classifier_results_9!I23,VQA_classifier_results_8!I23,VQA_classifier_results_7!I23,VQA_classifier_results_6!I23,VQA_classifier_results_5!I23,VQA_classifier_results_4!I23,VQA_classifier_results_3!I23,VQA_classifier_results_2!I23,VQA_classifier_results_1!I23,VQA_classifier_results_0!I23)</f>
        <v>2.189295145667091E-2</v>
      </c>
      <c r="S23">
        <f>_xlfn.STDEV.S(VQA_classifier_results_9!J23,VQA_classifier_results_8!J23,VQA_classifier_results_7!J23,VQA_classifier_results_6!J23,VQA_classifier_results_5!J23,VQA_classifier_results_4!J23,VQA_classifier_results_3!J23,VQA_classifier_results_2!J23,VQA_classifier_results_1!J23,VQA_classifier_results_0!J23)</f>
        <v>4.1752981379723268E-2</v>
      </c>
      <c r="T23">
        <f>_xlfn.STDEV.S(VQA_classifier_results_9!K23,VQA_classifier_results_8!K23,VQA_classifier_results_7!K23,VQA_classifier_results_6!K23,VQA_classifier_results_5!K23,VQA_classifier_results_4!K23,VQA_classifier_results_3!K23,VQA_classifier_results_2!K23,VQA_classifier_results_1!K23,VQA_classifier_results_0!K23)</f>
        <v>3.1500878157843443E-2</v>
      </c>
      <c r="U23">
        <f>_xlfn.STDEV.S(VQA_classifier_results_9!L23,VQA_classifier_results_8!L23,VQA_classifier_results_7!L23,VQA_classifier_results_6!L23,VQA_classifier_results_5!L23,VQA_classifier_results_4!L23,VQA_classifier_results_3!L23,VQA_classifier_results_2!L23,VQA_classifier_results_1!L23,VQA_classifier_results_0!L23)</f>
        <v>2.9080922059628127E-2</v>
      </c>
      <c r="V23">
        <f>_xlfn.STDEV.S(VQA_classifier_results_9!M23,VQA_classifier_results_8!M23,VQA_classifier_results_7!M23,VQA_classifier_results_6!M23,VQA_classifier_results_5!M23,VQA_classifier_results_4!M23,VQA_classifier_results_3!M23,VQA_classifier_results_2!M23,VQA_classifier_results_1!M23,VQA_classifier_results_0!M23)</f>
        <v>1.5834973559762523E-2</v>
      </c>
    </row>
    <row r="24" spans="1:22" x14ac:dyDescent="0.3">
      <c r="A24" s="5">
        <v>22</v>
      </c>
      <c r="B24" t="s">
        <v>22</v>
      </c>
      <c r="C24" t="s">
        <v>17</v>
      </c>
      <c r="D24" t="s">
        <v>15</v>
      </c>
      <c r="E24">
        <f>AVERAGE(VQA_classifier_results_9!E24,VQA_classifier_results_8!E24,VQA_classifier_results_7!E24,VQA_classifier_results_6!E24,VQA_classifier_results_5!E24,VQA_classifier_results_4!E24,VQA_classifier_results_3!E24,VQA_classifier_results_2!E24,VQA_classifier_results_1!E24,VQA_classifier_results_0!E24)</f>
        <v>119.9</v>
      </c>
      <c r="F24">
        <f>AVERAGE(VQA_classifier_results_9!F24,VQA_classifier_results_8!F24,VQA_classifier_results_7!F24,VQA_classifier_results_6!F24,VQA_classifier_results_5!F24,VQA_classifier_results_4!F24,VQA_classifier_results_3!F24,VQA_classifier_results_2!F24,VQA_classifier_results_1!F24,VQA_classifier_results_0!F24)</f>
        <v>180.5</v>
      </c>
      <c r="G24">
        <f>AVERAGE(VQA_classifier_results_9!G24,VQA_classifier_results_8!G24,VQA_classifier_results_7!G24,VQA_classifier_results_6!G24,VQA_classifier_results_5!G24,VQA_classifier_results_4!G24,VQA_classifier_results_3!G24,VQA_classifier_results_2!G24,VQA_classifier_results_1!G24,VQA_classifier_results_0!G24)</f>
        <v>48.5</v>
      </c>
      <c r="H24">
        <f>AVERAGE(VQA_classifier_results_9!H24,VQA_classifier_results_8!H24,VQA_classifier_results_7!H24,VQA_classifier_results_6!H24,VQA_classifier_results_5!H24,VQA_classifier_results_4!H24,VQA_classifier_results_3!H24,VQA_classifier_results_2!H24,VQA_classifier_results_1!H24,VQA_classifier_results_0!H24)</f>
        <v>109.1</v>
      </c>
      <c r="I24">
        <f>AVERAGE(VQA_classifier_results_9!I24,VQA_classifier_results_8!I24,VQA_classifier_results_7!I24,VQA_classifier_results_6!I24,VQA_classifier_results_5!I24,VQA_classifier_results_4!I24,VQA_classifier_results_3!I24,VQA_classifier_results_2!I24,VQA_classifier_results_1!I24,VQA_classifier_results_0!I24)</f>
        <v>0.65589519650655004</v>
      </c>
      <c r="J24">
        <f>AVERAGE(VQA_classifier_results_9!J24,VQA_classifier_results_8!J24,VQA_classifier_results_7!J24,VQA_classifier_results_6!J24,VQA_classifier_results_5!J24,VQA_classifier_results_4!J24,VQA_classifier_results_3!J24,VQA_classifier_results_2!J24,VQA_classifier_results_1!J24,VQA_classifier_results_0!J24)</f>
        <v>0.71185409387225662</v>
      </c>
      <c r="K24">
        <f>AVERAGE(VQA_classifier_results_9!K24,VQA_classifier_results_8!K24,VQA_classifier_results_7!K24,VQA_classifier_results_6!K24,VQA_classifier_results_5!K24,VQA_classifier_results_4!K24,VQA_classifier_results_3!K24,VQA_classifier_results_2!K24,VQA_classifier_results_1!K24,VQA_classifier_results_0!K24)</f>
        <v>0.52358078602620084</v>
      </c>
      <c r="L24">
        <f>AVERAGE(VQA_classifier_results_9!L24,VQA_classifier_results_8!L24,VQA_classifier_results_7!L24,VQA_classifier_results_6!L24,VQA_classifier_results_5!L24,VQA_classifier_results_4!L24,VQA_classifier_results_3!L24,VQA_classifier_results_2!L24,VQA_classifier_results_1!L24,VQA_classifier_results_0!L24)</f>
        <v>0.66370315453532025</v>
      </c>
      <c r="M24">
        <f>AVERAGE(VQA_classifier_results_9!M24,VQA_classifier_results_8!M24,VQA_classifier_results_7!M24,VQA_classifier_results_6!M24,VQA_classifier_results_5!M24,VQA_classifier_results_4!M24,VQA_classifier_results_3!M24,VQA_classifier_results_2!M24,VQA_classifier_results_1!M24,VQA_classifier_results_0!M24)</f>
        <v>0.62364239463494175</v>
      </c>
      <c r="N24">
        <f>_xlfn.STDEV.S(VQA_classifier_results_9!E24,VQA_classifier_results_8!E24,VQA_classifier_results_7!E24,VQA_classifier_results_6!E24,VQA_classifier_results_5!E24,VQA_classifier_results_4!E24,VQA_classifier_results_3!E24,VQA_classifier_results_2!E24,VQA_classifier_results_1!E24,VQA_classifier_results_0!E24)</f>
        <v>8.385834616913348</v>
      </c>
      <c r="O24">
        <f>_xlfn.STDEV.S(VQA_classifier_results_9!F24,VQA_classifier_results_8!F24,VQA_classifier_results_7!F24,VQA_classifier_results_6!F24,VQA_classifier_results_5!F24,VQA_classifier_results_4!F24,VQA_classifier_results_3!F24,VQA_classifier_results_2!F24,VQA_classifier_results_1!F24,VQA_classifier_results_0!F24)</f>
        <v>4.8362060428489695</v>
      </c>
      <c r="P24">
        <f>_xlfn.STDEV.S(VQA_classifier_results_9!G24,VQA_classifier_results_8!G24,VQA_classifier_results_7!G24,VQA_classifier_results_6!G24,VQA_classifier_results_5!G24,VQA_classifier_results_4!G24,VQA_classifier_results_3!G24,VQA_classifier_results_2!G24,VQA_classifier_results_1!G24,VQA_classifier_results_0!G24)</f>
        <v>4.8362060428489695</v>
      </c>
      <c r="Q24">
        <f>_xlfn.STDEV.S(VQA_classifier_results_9!H24,VQA_classifier_results_8!H24,VQA_classifier_results_7!H24,VQA_classifier_results_6!H24,VQA_classifier_results_5!H24,VQA_classifier_results_4!H24,VQA_classifier_results_3!H24,VQA_classifier_results_2!H24,VQA_classifier_results_1!H24,VQA_classifier_results_0!H24)</f>
        <v>8.385834616913348</v>
      </c>
      <c r="R24">
        <f>_xlfn.STDEV.S(VQA_classifier_results_9!I24,VQA_classifier_results_8!I24,VQA_classifier_results_7!I24,VQA_classifier_results_6!I24,VQA_classifier_results_5!I24,VQA_classifier_results_4!I24,VQA_classifier_results_3!I24,VQA_classifier_results_2!I24,VQA_classifier_results_1!I24,VQA_classifier_results_0!I24)</f>
        <v>2.0538980990575873E-2</v>
      </c>
      <c r="S24">
        <f>_xlfn.STDEV.S(VQA_classifier_results_9!J24,VQA_classifier_results_8!J24,VQA_classifier_results_7!J24,VQA_classifier_results_6!J24,VQA_classifier_results_5!J24,VQA_classifier_results_4!J24,VQA_classifier_results_3!J24,VQA_classifier_results_2!J24,VQA_classifier_results_1!J24,VQA_classifier_results_0!J24)</f>
        <v>2.4864837125992637E-2</v>
      </c>
      <c r="T24">
        <f>_xlfn.STDEV.S(VQA_classifier_results_9!K24,VQA_classifier_results_8!K24,VQA_classifier_results_7!K24,VQA_classifier_results_6!K24,VQA_classifier_results_5!K24,VQA_classifier_results_4!K24,VQA_classifier_results_3!K24,VQA_classifier_results_2!K24,VQA_classifier_results_1!K24,VQA_classifier_results_0!K24)</f>
        <v>3.6619365139359587E-2</v>
      </c>
      <c r="U24">
        <f>_xlfn.STDEV.S(VQA_classifier_results_9!L24,VQA_classifier_results_8!L24,VQA_classifier_results_7!L24,VQA_classifier_results_6!L24,VQA_classifier_results_5!L24,VQA_classifier_results_4!L24,VQA_classifier_results_3!L24,VQA_classifier_results_2!L24,VQA_classifier_results_1!L24,VQA_classifier_results_0!L24)</f>
        <v>2.6324149517331568E-2</v>
      </c>
      <c r="V24">
        <f>_xlfn.STDEV.S(VQA_classifier_results_9!M24,VQA_classifier_results_8!M24,VQA_classifier_results_7!M24,VQA_classifier_results_6!M24,VQA_classifier_results_5!M24,VQA_classifier_results_4!M24,VQA_classifier_results_3!M24,VQA_classifier_results_2!M24,VQA_classifier_results_1!M24,VQA_classifier_results_0!M24)</f>
        <v>1.8140736567833462E-2</v>
      </c>
    </row>
    <row r="25" spans="1:22" x14ac:dyDescent="0.3">
      <c r="A25" s="5">
        <v>23</v>
      </c>
      <c r="B25" t="s">
        <v>22</v>
      </c>
      <c r="C25" t="s">
        <v>17</v>
      </c>
      <c r="D25" t="s">
        <v>16</v>
      </c>
      <c r="E25">
        <f>AVERAGE(VQA_classifier_results_9!E25,VQA_classifier_results_8!E25,VQA_classifier_results_7!E25,VQA_classifier_results_6!E25,VQA_classifier_results_5!E25,VQA_classifier_results_4!E25,VQA_classifier_results_3!E25,VQA_classifier_results_2!E25,VQA_classifier_results_1!E25,VQA_classifier_results_0!E25)</f>
        <v>124.5</v>
      </c>
      <c r="F25">
        <f>AVERAGE(VQA_classifier_results_9!F25,VQA_classifier_results_8!F25,VQA_classifier_results_7!F25,VQA_classifier_results_6!F25,VQA_classifier_results_5!F25,VQA_classifier_results_4!F25,VQA_classifier_results_3!F25,VQA_classifier_results_2!F25,VQA_classifier_results_1!F25,VQA_classifier_results_0!F25)</f>
        <v>177.1</v>
      </c>
      <c r="G25">
        <f>AVERAGE(VQA_classifier_results_9!G25,VQA_classifier_results_8!G25,VQA_classifier_results_7!G25,VQA_classifier_results_6!G25,VQA_classifier_results_5!G25,VQA_classifier_results_4!G25,VQA_classifier_results_3!G25,VQA_classifier_results_2!G25,VQA_classifier_results_1!G25,VQA_classifier_results_0!G25)</f>
        <v>51.9</v>
      </c>
      <c r="H25">
        <f>AVERAGE(VQA_classifier_results_9!H25,VQA_classifier_results_8!H25,VQA_classifier_results_7!H25,VQA_classifier_results_6!H25,VQA_classifier_results_5!H25,VQA_classifier_results_4!H25,VQA_classifier_results_3!H25,VQA_classifier_results_2!H25,VQA_classifier_results_1!H25,VQA_classifier_results_0!H25)</f>
        <v>104.5</v>
      </c>
      <c r="I25">
        <f>AVERAGE(VQA_classifier_results_9!I25,VQA_classifier_results_8!I25,VQA_classifier_results_7!I25,VQA_classifier_results_6!I25,VQA_classifier_results_5!I25,VQA_classifier_results_4!I25,VQA_classifier_results_3!I25,VQA_classifier_results_2!I25,VQA_classifier_results_1!I25,VQA_classifier_results_0!I25)</f>
        <v>0.65851528384279479</v>
      </c>
      <c r="J25">
        <f>AVERAGE(VQA_classifier_results_9!J25,VQA_classifier_results_8!J25,VQA_classifier_results_7!J25,VQA_classifier_results_6!J25,VQA_classifier_results_5!J25,VQA_classifier_results_4!J25,VQA_classifier_results_3!J25,VQA_classifier_results_2!J25,VQA_classifier_results_1!J25,VQA_classifier_results_0!J25)</f>
        <v>0.70569944277531826</v>
      </c>
      <c r="K25">
        <f>AVERAGE(VQA_classifier_results_9!K25,VQA_classifier_results_8!K25,VQA_classifier_results_7!K25,VQA_classifier_results_6!K25,VQA_classifier_results_5!K25,VQA_classifier_results_4!K25,VQA_classifier_results_3!K25,VQA_classifier_results_2!K25,VQA_classifier_results_1!K25,VQA_classifier_results_0!K25)</f>
        <v>0.54366812227074235</v>
      </c>
      <c r="L25">
        <f>AVERAGE(VQA_classifier_results_9!L25,VQA_classifier_results_8!L25,VQA_classifier_results_7!L25,VQA_classifier_results_6!L25,VQA_classifier_results_5!L25,VQA_classifier_results_4!L25,VQA_classifier_results_3!L25,VQA_classifier_results_2!L25,VQA_classifier_results_1!L25,VQA_classifier_results_0!L25)</f>
        <v>0.66546055671187765</v>
      </c>
      <c r="M25">
        <f>AVERAGE(VQA_classifier_results_9!M25,VQA_classifier_results_8!M25,VQA_classifier_results_7!M25,VQA_classifier_results_6!M25,VQA_classifier_results_5!M25,VQA_classifier_results_4!M25,VQA_classifier_results_3!M25,VQA_classifier_results_2!M25,VQA_classifier_results_1!M25,VQA_classifier_results_0!M25)</f>
        <v>0.62946329574046611</v>
      </c>
      <c r="N25">
        <f>_xlfn.STDEV.S(VQA_classifier_results_9!E25,VQA_classifier_results_8!E25,VQA_classifier_results_7!E25,VQA_classifier_results_6!E25,VQA_classifier_results_5!E25,VQA_classifier_results_4!E25,VQA_classifier_results_3!E25,VQA_classifier_results_2!E25,VQA_classifier_results_1!E25,VQA_classifier_results_0!E25)</f>
        <v>9.7667235493224069</v>
      </c>
      <c r="O25">
        <f>_xlfn.STDEV.S(VQA_classifier_results_9!F25,VQA_classifier_results_8!F25,VQA_classifier_results_7!F25,VQA_classifier_results_6!F25,VQA_classifier_results_5!F25,VQA_classifier_results_4!F25,VQA_classifier_results_3!F25,VQA_classifier_results_2!F25,VQA_classifier_results_1!F25,VQA_classifier_results_0!F25)</f>
        <v>5.6656861896861175</v>
      </c>
      <c r="P25">
        <f>_xlfn.STDEV.S(VQA_classifier_results_9!G25,VQA_classifier_results_8!G25,VQA_classifier_results_7!G25,VQA_classifier_results_6!G25,VQA_classifier_results_5!G25,VQA_classifier_results_4!G25,VQA_classifier_results_3!G25,VQA_classifier_results_2!G25,VQA_classifier_results_1!G25,VQA_classifier_results_0!G25)</f>
        <v>5.6656861896861326</v>
      </c>
      <c r="Q25">
        <f>_xlfn.STDEV.S(VQA_classifier_results_9!H25,VQA_classifier_results_8!H25,VQA_classifier_results_7!H25,VQA_classifier_results_6!H25,VQA_classifier_results_5!H25,VQA_classifier_results_4!H25,VQA_classifier_results_3!H25,VQA_classifier_results_2!H25,VQA_classifier_results_1!H25,VQA_classifier_results_0!H25)</f>
        <v>9.7667235493224069</v>
      </c>
      <c r="R25">
        <f>_xlfn.STDEV.S(VQA_classifier_results_9!I25,VQA_classifier_results_8!I25,VQA_classifier_results_7!I25,VQA_classifier_results_6!I25,VQA_classifier_results_5!I25,VQA_classifier_results_4!I25,VQA_classifier_results_3!I25,VQA_classifier_results_2!I25,VQA_classifier_results_1!I25,VQA_classifier_results_0!I25)</f>
        <v>2.2318735094922781E-2</v>
      </c>
      <c r="S25">
        <f>_xlfn.STDEV.S(VQA_classifier_results_9!J25,VQA_classifier_results_8!J25,VQA_classifier_results_7!J25,VQA_classifier_results_6!J25,VQA_classifier_results_5!J25,VQA_classifier_results_4!J25,VQA_classifier_results_3!J25,VQA_classifier_results_2!J25,VQA_classifier_results_1!J25,VQA_classifier_results_0!J25)</f>
        <v>2.5589345208119927E-2</v>
      </c>
      <c r="T25">
        <f>_xlfn.STDEV.S(VQA_classifier_results_9!K25,VQA_classifier_results_8!K25,VQA_classifier_results_7!K25,VQA_classifier_results_6!K25,VQA_classifier_results_5!K25,VQA_classifier_results_4!K25,VQA_classifier_results_3!K25,VQA_classifier_results_2!K25,VQA_classifier_results_1!K25,VQA_classifier_results_0!K25)</f>
        <v>4.2649447813634979E-2</v>
      </c>
      <c r="U25">
        <f>_xlfn.STDEV.S(VQA_classifier_results_9!L25,VQA_classifier_results_8!L25,VQA_classifier_results_7!L25,VQA_classifier_results_6!L25,VQA_classifier_results_5!L25,VQA_classifier_results_4!L25,VQA_classifier_results_3!L25,VQA_classifier_results_2!L25,VQA_classifier_results_1!L25,VQA_classifier_results_0!L25)</f>
        <v>2.7419022365666033E-2</v>
      </c>
      <c r="V25">
        <f>_xlfn.STDEV.S(VQA_classifier_results_9!M25,VQA_classifier_results_8!M25,VQA_classifier_results_7!M25,VQA_classifier_results_6!M25,VQA_classifier_results_5!M25,VQA_classifier_results_4!M25,VQA_classifier_results_3!M25,VQA_classifier_results_2!M25,VQA_classifier_results_1!M25,VQA_classifier_results_0!M25)</f>
        <v>2.0882939789661752E-2</v>
      </c>
    </row>
    <row r="26" spans="1:22" x14ac:dyDescent="0.3">
      <c r="A26" s="5">
        <v>24</v>
      </c>
      <c r="B26" t="s">
        <v>22</v>
      </c>
      <c r="C26" t="s">
        <v>18</v>
      </c>
      <c r="D26" t="s">
        <v>15</v>
      </c>
      <c r="E26">
        <f>AVERAGE(VQA_classifier_results_9!E26,VQA_classifier_results_8!E26,VQA_classifier_results_7!E26,VQA_classifier_results_6!E26,VQA_classifier_results_5!E26,VQA_classifier_results_4!E26,VQA_classifier_results_3!E26,VQA_classifier_results_2!E26,VQA_classifier_results_1!E26,VQA_classifier_results_0!E26)</f>
        <v>116.7</v>
      </c>
      <c r="F26">
        <f>AVERAGE(VQA_classifier_results_9!F26,VQA_classifier_results_8!F26,VQA_classifier_results_7!F26,VQA_classifier_results_6!F26,VQA_classifier_results_5!F26,VQA_classifier_results_4!F26,VQA_classifier_results_3!F26,VQA_classifier_results_2!F26,VQA_classifier_results_1!F26,VQA_classifier_results_0!F26)</f>
        <v>181.6</v>
      </c>
      <c r="G26">
        <f>AVERAGE(VQA_classifier_results_9!G26,VQA_classifier_results_8!G26,VQA_classifier_results_7!G26,VQA_classifier_results_6!G26,VQA_classifier_results_5!G26,VQA_classifier_results_4!G26,VQA_classifier_results_3!G26,VQA_classifier_results_2!G26,VQA_classifier_results_1!G26,VQA_classifier_results_0!G26)</f>
        <v>51.4</v>
      </c>
      <c r="H26">
        <f>AVERAGE(VQA_classifier_results_9!H26,VQA_classifier_results_8!H26,VQA_classifier_results_7!H26,VQA_classifier_results_6!H26,VQA_classifier_results_5!H26,VQA_classifier_results_4!H26,VQA_classifier_results_3!H26,VQA_classifier_results_2!H26,VQA_classifier_results_1!H26,VQA_classifier_results_0!H26)</f>
        <v>116.3</v>
      </c>
      <c r="I26">
        <f>AVERAGE(VQA_classifier_results_9!I26,VQA_classifier_results_8!I26,VQA_classifier_results_7!I26,VQA_classifier_results_6!I26,VQA_classifier_results_5!I26,VQA_classifier_results_4!I26,VQA_classifier_results_3!I26,VQA_classifier_results_2!I26,VQA_classifier_results_1!I26,VQA_classifier_results_0!I26)</f>
        <v>0.64012875536480685</v>
      </c>
      <c r="J26">
        <f>AVERAGE(VQA_classifier_results_9!J26,VQA_classifier_results_8!J26,VQA_classifier_results_7!J26,VQA_classifier_results_6!J26,VQA_classifier_results_5!J26,VQA_classifier_results_4!J26,VQA_classifier_results_3!J26,VQA_classifier_results_2!J26,VQA_classifier_results_1!J26,VQA_classifier_results_0!J26)</f>
        <v>0.6952488627483413</v>
      </c>
      <c r="K26">
        <f>AVERAGE(VQA_classifier_results_9!K26,VQA_classifier_results_8!K26,VQA_classifier_results_7!K26,VQA_classifier_results_6!K26,VQA_classifier_results_5!K26,VQA_classifier_results_4!K26,VQA_classifier_results_3!K26,VQA_classifier_results_2!K26,VQA_classifier_results_1!K26,VQA_classifier_results_0!K26)</f>
        <v>0.5008583690987124</v>
      </c>
      <c r="L26">
        <f>AVERAGE(VQA_classifier_results_9!L26,VQA_classifier_results_8!L26,VQA_classifier_results_7!L26,VQA_classifier_results_6!L26,VQA_classifier_results_5!L26,VQA_classifier_results_4!L26,VQA_classifier_results_3!L26,VQA_classifier_results_2!L26,VQA_classifier_results_1!L26,VQA_classifier_results_0!L26)</f>
        <v>0.64429656909625543</v>
      </c>
      <c r="M26">
        <f>AVERAGE(VQA_classifier_results_9!M26,VQA_classifier_results_8!M26,VQA_classifier_results_7!M26,VQA_classifier_results_6!M26,VQA_classifier_results_5!M26,VQA_classifier_results_4!M26,VQA_classifier_results_3!M26,VQA_classifier_results_2!M26,VQA_classifier_results_1!M26,VQA_classifier_results_0!M26)</f>
        <v>0.60992841594902203</v>
      </c>
      <c r="N26">
        <f>_xlfn.STDEV.S(VQA_classifier_results_9!E26,VQA_classifier_results_8!E26,VQA_classifier_results_7!E26,VQA_classifier_results_6!E26,VQA_classifier_results_5!E26,VQA_classifier_results_4!E26,VQA_classifier_results_3!E26,VQA_classifier_results_2!E26,VQA_classifier_results_1!E26,VQA_classifier_results_0!E26)</f>
        <v>10.17677093515751</v>
      </c>
      <c r="O26">
        <f>_xlfn.STDEV.S(VQA_classifier_results_9!F26,VQA_classifier_results_8!F26,VQA_classifier_results_7!F26,VQA_classifier_results_6!F26,VQA_classifier_results_5!F26,VQA_classifier_results_4!F26,VQA_classifier_results_3!F26,VQA_classifier_results_2!F26,VQA_classifier_results_1!F26,VQA_classifier_results_0!F26)</f>
        <v>9.1311432897407645</v>
      </c>
      <c r="P26">
        <f>_xlfn.STDEV.S(VQA_classifier_results_9!G26,VQA_classifier_results_8!G26,VQA_classifier_results_7!G26,VQA_classifier_results_6!G26,VQA_classifier_results_5!G26,VQA_classifier_results_4!G26,VQA_classifier_results_3!G26,VQA_classifier_results_2!G26,VQA_classifier_results_1!G26,VQA_classifier_results_0!G26)</f>
        <v>9.1311432897407716</v>
      </c>
      <c r="Q26">
        <f>_xlfn.STDEV.S(VQA_classifier_results_9!H26,VQA_classifier_results_8!H26,VQA_classifier_results_7!H26,VQA_classifier_results_6!H26,VQA_classifier_results_5!H26,VQA_classifier_results_4!H26,VQA_classifier_results_3!H26,VQA_classifier_results_2!H26,VQA_classifier_results_1!H26,VQA_classifier_results_0!H26)</f>
        <v>10.17677093515751</v>
      </c>
      <c r="R26">
        <f>_xlfn.STDEV.S(VQA_classifier_results_9!I26,VQA_classifier_results_8!I26,VQA_classifier_results_7!I26,VQA_classifier_results_6!I26,VQA_classifier_results_5!I26,VQA_classifier_results_4!I26,VQA_classifier_results_3!I26,VQA_classifier_results_2!I26,VQA_classifier_results_1!I26,VQA_classifier_results_0!I26)</f>
        <v>2.7144956734504885E-2</v>
      </c>
      <c r="S26">
        <f>_xlfn.STDEV.S(VQA_classifier_results_9!J26,VQA_classifier_results_8!J26,VQA_classifier_results_7!J26,VQA_classifier_results_6!J26,VQA_classifier_results_5!J26,VQA_classifier_results_4!J26,VQA_classifier_results_3!J26,VQA_classifier_results_2!J26,VQA_classifier_results_1!J26,VQA_classifier_results_0!J26)</f>
        <v>3.9040069013857301E-2</v>
      </c>
      <c r="T26">
        <f>_xlfn.STDEV.S(VQA_classifier_results_9!K26,VQA_classifier_results_8!K26,VQA_classifier_results_7!K26,VQA_classifier_results_6!K26,VQA_classifier_results_5!K26,VQA_classifier_results_4!K26,VQA_classifier_results_3!K26,VQA_classifier_results_2!K26,VQA_classifier_results_1!K26,VQA_classifier_results_0!K26)</f>
        <v>4.3677128477070858E-2</v>
      </c>
      <c r="U26">
        <f>_xlfn.STDEV.S(VQA_classifier_results_9!L26,VQA_classifier_results_8!L26,VQA_classifier_results_7!L26,VQA_classifier_results_6!L26,VQA_classifier_results_5!L26,VQA_classifier_results_4!L26,VQA_classifier_results_3!L26,VQA_classifier_results_2!L26,VQA_classifier_results_1!L26,VQA_classifier_results_0!L26)</f>
        <v>3.4448024843639395E-2</v>
      </c>
      <c r="V26">
        <f>_xlfn.STDEV.S(VQA_classifier_results_9!M26,VQA_classifier_results_8!M26,VQA_classifier_results_7!M26,VQA_classifier_results_6!M26,VQA_classifier_results_5!M26,VQA_classifier_results_4!M26,VQA_classifier_results_3!M26,VQA_classifier_results_2!M26,VQA_classifier_results_1!M26,VQA_classifier_results_0!M26)</f>
        <v>2.2619897430798654E-2</v>
      </c>
    </row>
    <row r="27" spans="1:22" x14ac:dyDescent="0.3">
      <c r="A27" s="5">
        <v>25</v>
      </c>
      <c r="B27" t="s">
        <v>22</v>
      </c>
      <c r="C27" t="s">
        <v>18</v>
      </c>
      <c r="D27" t="s">
        <v>16</v>
      </c>
      <c r="E27">
        <f>AVERAGE(VQA_classifier_results_9!E27,VQA_classifier_results_8!E27,VQA_classifier_results_7!E27,VQA_classifier_results_6!E27,VQA_classifier_results_5!E27,VQA_classifier_results_4!E27,VQA_classifier_results_3!E27,VQA_classifier_results_2!E27,VQA_classifier_results_1!E27,VQA_classifier_results_0!E27)</f>
        <v>117.1</v>
      </c>
      <c r="F27">
        <f>AVERAGE(VQA_classifier_results_9!F27,VQA_classifier_results_8!F27,VQA_classifier_results_7!F27,VQA_classifier_results_6!F27,VQA_classifier_results_5!F27,VQA_classifier_results_4!F27,VQA_classifier_results_3!F27,VQA_classifier_results_2!F27,VQA_classifier_results_1!F27,VQA_classifier_results_0!F27)</f>
        <v>181.7</v>
      </c>
      <c r="G27">
        <f>AVERAGE(VQA_classifier_results_9!G27,VQA_classifier_results_8!G27,VQA_classifier_results_7!G27,VQA_classifier_results_6!G27,VQA_classifier_results_5!G27,VQA_classifier_results_4!G27,VQA_classifier_results_3!G27,VQA_classifier_results_2!G27,VQA_classifier_results_1!G27,VQA_classifier_results_0!G27)</f>
        <v>51.3</v>
      </c>
      <c r="H27">
        <f>AVERAGE(VQA_classifier_results_9!H27,VQA_classifier_results_8!H27,VQA_classifier_results_7!H27,VQA_classifier_results_6!H27,VQA_classifier_results_5!H27,VQA_classifier_results_4!H27,VQA_classifier_results_3!H27,VQA_classifier_results_2!H27,VQA_classifier_results_1!H27,VQA_classifier_results_0!H27)</f>
        <v>115.9</v>
      </c>
      <c r="I27">
        <f>AVERAGE(VQA_classifier_results_9!I27,VQA_classifier_results_8!I27,VQA_classifier_results_7!I27,VQA_classifier_results_6!I27,VQA_classifier_results_5!I27,VQA_classifier_results_4!I27,VQA_classifier_results_3!I27,VQA_classifier_results_2!I27,VQA_classifier_results_1!I27,VQA_classifier_results_0!I27)</f>
        <v>0.64120171673819748</v>
      </c>
      <c r="J27">
        <f>AVERAGE(VQA_classifier_results_9!J27,VQA_classifier_results_8!J27,VQA_classifier_results_7!J27,VQA_classifier_results_6!J27,VQA_classifier_results_5!J27,VQA_classifier_results_4!J27,VQA_classifier_results_3!J27,VQA_classifier_results_2!J27,VQA_classifier_results_1!J27,VQA_classifier_results_0!J27)</f>
        <v>0.69634721320750548</v>
      </c>
      <c r="K27">
        <f>AVERAGE(VQA_classifier_results_9!K27,VQA_classifier_results_8!K27,VQA_classifier_results_7!K27,VQA_classifier_results_6!K27,VQA_classifier_results_5!K27,VQA_classifier_results_4!K27,VQA_classifier_results_3!K27,VQA_classifier_results_2!K27,VQA_classifier_results_1!K27,VQA_classifier_results_0!K27)</f>
        <v>0.5025751072961373</v>
      </c>
      <c r="L27">
        <f>AVERAGE(VQA_classifier_results_9!L27,VQA_classifier_results_8!L27,VQA_classifier_results_7!L27,VQA_classifier_results_6!L27,VQA_classifier_results_5!L27,VQA_classifier_results_4!L27,VQA_classifier_results_3!L27,VQA_classifier_results_2!L27,VQA_classifier_results_1!L27,VQA_classifier_results_0!L27)</f>
        <v>0.64558200353890227</v>
      </c>
      <c r="M27">
        <f>AVERAGE(VQA_classifier_results_9!M27,VQA_classifier_results_8!M27,VQA_classifier_results_7!M27,VQA_classifier_results_6!M27,VQA_classifier_results_5!M27,VQA_classifier_results_4!M27,VQA_classifier_results_3!M27,VQA_classifier_results_2!M27,VQA_classifier_results_1!M27,VQA_classifier_results_0!M27)</f>
        <v>0.61092862326060593</v>
      </c>
      <c r="N27">
        <f>_xlfn.STDEV.S(VQA_classifier_results_9!E27,VQA_classifier_results_8!E27,VQA_classifier_results_7!E27,VQA_classifier_results_6!E27,VQA_classifier_results_5!E27,VQA_classifier_results_4!E27,VQA_classifier_results_3!E27,VQA_classifier_results_2!E27,VQA_classifier_results_1!E27,VQA_classifier_results_0!E27)</f>
        <v>10.43977436963505</v>
      </c>
      <c r="O27">
        <f>_xlfn.STDEV.S(VQA_classifier_results_9!F27,VQA_classifier_results_8!F27,VQA_classifier_results_7!F27,VQA_classifier_results_6!F27,VQA_classifier_results_5!F27,VQA_classifier_results_4!F27,VQA_classifier_results_3!F27,VQA_classifier_results_2!F27,VQA_classifier_results_1!F27,VQA_classifier_results_0!F27)</f>
        <v>9.0682596639781625</v>
      </c>
      <c r="P27">
        <f>_xlfn.STDEV.S(VQA_classifier_results_9!G27,VQA_classifier_results_8!G27,VQA_classifier_results_7!G27,VQA_classifier_results_6!G27,VQA_classifier_results_5!G27,VQA_classifier_results_4!G27,VQA_classifier_results_3!G27,VQA_classifier_results_2!G27,VQA_classifier_results_1!G27,VQA_classifier_results_0!G27)</f>
        <v>9.0682596639781536</v>
      </c>
      <c r="Q27">
        <f>_xlfn.STDEV.S(VQA_classifier_results_9!H27,VQA_classifier_results_8!H27,VQA_classifier_results_7!H27,VQA_classifier_results_6!H27,VQA_classifier_results_5!H27,VQA_classifier_results_4!H27,VQA_classifier_results_3!H27,VQA_classifier_results_2!H27,VQA_classifier_results_1!H27,VQA_classifier_results_0!H27)</f>
        <v>10.43977436963505</v>
      </c>
      <c r="R27">
        <f>_xlfn.STDEV.S(VQA_classifier_results_9!I27,VQA_classifier_results_8!I27,VQA_classifier_results_7!I27,VQA_classifier_results_6!I27,VQA_classifier_results_5!I27,VQA_classifier_results_4!I27,VQA_classifier_results_3!I27,VQA_classifier_results_2!I27,VQA_classifier_results_1!I27,VQA_classifier_results_0!I27)</f>
        <v>2.6798748215334827E-2</v>
      </c>
      <c r="S27">
        <f>_xlfn.STDEV.S(VQA_classifier_results_9!J27,VQA_classifier_results_8!J27,VQA_classifier_results_7!J27,VQA_classifier_results_6!J27,VQA_classifier_results_5!J27,VQA_classifier_results_4!J27,VQA_classifier_results_3!J27,VQA_classifier_results_2!J27,VQA_classifier_results_1!J27,VQA_classifier_results_0!J27)</f>
        <v>3.8163958554562186E-2</v>
      </c>
      <c r="T27">
        <f>_xlfn.STDEV.S(VQA_classifier_results_9!K27,VQA_classifier_results_8!K27,VQA_classifier_results_7!K27,VQA_classifier_results_6!K27,VQA_classifier_results_5!K27,VQA_classifier_results_4!K27,VQA_classifier_results_3!K27,VQA_classifier_results_2!K27,VQA_classifier_results_1!K27,VQA_classifier_results_0!K27)</f>
        <v>4.4805898582124692E-2</v>
      </c>
      <c r="U27">
        <f>_xlfn.STDEV.S(VQA_classifier_results_9!L27,VQA_classifier_results_8!L27,VQA_classifier_results_7!L27,VQA_classifier_results_6!L27,VQA_classifier_results_5!L27,VQA_classifier_results_4!L27,VQA_classifier_results_3!L27,VQA_classifier_results_2!L27,VQA_classifier_results_1!L27,VQA_classifier_results_0!L27)</f>
        <v>3.3998040982725027E-2</v>
      </c>
      <c r="V27">
        <f>_xlfn.STDEV.S(VQA_classifier_results_9!M27,VQA_classifier_results_8!M27,VQA_classifier_results_7!M27,VQA_classifier_results_6!M27,VQA_classifier_results_5!M27,VQA_classifier_results_4!M27,VQA_classifier_results_3!M27,VQA_classifier_results_2!M27,VQA_classifier_results_1!M27,VQA_classifier_results_0!M27)</f>
        <v>2.2571391133426405E-2</v>
      </c>
    </row>
    <row r="28" spans="1:22" x14ac:dyDescent="0.3">
      <c r="A28" s="5">
        <v>26</v>
      </c>
      <c r="B28" t="s">
        <v>22</v>
      </c>
      <c r="C28" t="s">
        <v>19</v>
      </c>
      <c r="D28" t="s">
        <v>15</v>
      </c>
      <c r="E28">
        <f>AVERAGE(VQA_classifier_results_9!E28,VQA_classifier_results_8!E28,VQA_classifier_results_7!E28,VQA_classifier_results_6!E28,VQA_classifier_results_5!E28,VQA_classifier_results_4!E28,VQA_classifier_results_3!E28,VQA_classifier_results_2!E28,VQA_classifier_results_1!E28,VQA_classifier_results_0!E28)</f>
        <v>109.2</v>
      </c>
      <c r="F28">
        <f>AVERAGE(VQA_classifier_results_9!F28,VQA_classifier_results_8!F28,VQA_classifier_results_7!F28,VQA_classifier_results_6!F28,VQA_classifier_results_5!F28,VQA_classifier_results_4!F28,VQA_classifier_results_3!F28,VQA_classifier_results_2!F28,VQA_classifier_results_1!F28,VQA_classifier_results_0!F28)</f>
        <v>130</v>
      </c>
      <c r="G28">
        <f>AVERAGE(VQA_classifier_results_9!G28,VQA_classifier_results_8!G28,VQA_classifier_results_7!G28,VQA_classifier_results_6!G28,VQA_classifier_results_5!G28,VQA_classifier_results_4!G28,VQA_classifier_results_3!G28,VQA_classifier_results_2!G28,VQA_classifier_results_1!G28,VQA_classifier_results_0!G28)</f>
        <v>50</v>
      </c>
      <c r="H28">
        <f>AVERAGE(VQA_classifier_results_9!H28,VQA_classifier_results_8!H28,VQA_classifier_results_7!H28,VQA_classifier_results_6!H28,VQA_classifier_results_5!H28,VQA_classifier_results_4!H28,VQA_classifier_results_3!H28,VQA_classifier_results_2!H28,VQA_classifier_results_1!H28,VQA_classifier_results_0!H28)</f>
        <v>70.8</v>
      </c>
      <c r="I28">
        <f>AVERAGE(VQA_classifier_results_9!I28,VQA_classifier_results_8!I28,VQA_classifier_results_7!I28,VQA_classifier_results_6!I28,VQA_classifier_results_5!I28,VQA_classifier_results_4!I28,VQA_classifier_results_3!I28,VQA_classifier_results_2!I28,VQA_classifier_results_1!I28,VQA_classifier_results_0!I28)</f>
        <v>0.66444444444444439</v>
      </c>
      <c r="J28">
        <f>AVERAGE(VQA_classifier_results_9!J28,VQA_classifier_results_8!J28,VQA_classifier_results_7!J28,VQA_classifier_results_6!J28,VQA_classifier_results_5!J28,VQA_classifier_results_4!J28,VQA_classifier_results_3!J28,VQA_classifier_results_2!J28,VQA_classifier_results_1!J28,VQA_classifier_results_0!J28)</f>
        <v>0.68700452437919202</v>
      </c>
      <c r="K28">
        <f>AVERAGE(VQA_classifier_results_9!K28,VQA_classifier_results_8!K28,VQA_classifier_results_7!K28,VQA_classifier_results_6!K28,VQA_classifier_results_5!K28,VQA_classifier_results_4!K28,VQA_classifier_results_3!K28,VQA_classifier_results_2!K28,VQA_classifier_results_1!K28,VQA_classifier_results_0!K28)</f>
        <v>0.60666666666666669</v>
      </c>
      <c r="L28">
        <f>AVERAGE(VQA_classifier_results_9!L28,VQA_classifier_results_8!L28,VQA_classifier_results_7!L28,VQA_classifier_results_6!L28,VQA_classifier_results_5!L28,VQA_classifier_results_4!L28,VQA_classifier_results_3!L28,VQA_classifier_results_2!L28,VQA_classifier_results_1!L28,VQA_classifier_results_0!L28)</f>
        <v>0.6690346179511687</v>
      </c>
      <c r="M28">
        <f>AVERAGE(VQA_classifier_results_9!M28,VQA_classifier_results_8!M28,VQA_classifier_results_7!M28,VQA_classifier_results_6!M28,VQA_classifier_results_5!M28,VQA_classifier_results_4!M28,VQA_classifier_results_3!M28,VQA_classifier_results_2!M28,VQA_classifier_results_1!M28,VQA_classifier_results_0!M28)</f>
        <v>0.64714517164897578</v>
      </c>
      <c r="N28">
        <f>_xlfn.STDEV.S(VQA_classifier_results_9!E28,VQA_classifier_results_8!E28,VQA_classifier_results_7!E28,VQA_classifier_results_6!E28,VQA_classifier_results_5!E28,VQA_classifier_results_4!E28,VQA_classifier_results_3!E28,VQA_classifier_results_2!E28,VQA_classifier_results_1!E28,VQA_classifier_results_0!E28)</f>
        <v>4.1846279537267232</v>
      </c>
      <c r="O28">
        <f>_xlfn.STDEV.S(VQA_classifier_results_9!F28,VQA_classifier_results_8!F28,VQA_classifier_results_7!F28,VQA_classifier_results_6!F28,VQA_classifier_results_5!F28,VQA_classifier_results_4!F28,VQA_classifier_results_3!F28,VQA_classifier_results_2!F28,VQA_classifier_results_1!F28,VQA_classifier_results_0!F28)</f>
        <v>7.5865377844940278</v>
      </c>
      <c r="P28">
        <f>_xlfn.STDEV.S(VQA_classifier_results_9!G28,VQA_classifier_results_8!G28,VQA_classifier_results_7!G28,VQA_classifier_results_6!G28,VQA_classifier_results_5!G28,VQA_classifier_results_4!G28,VQA_classifier_results_3!G28,VQA_classifier_results_2!G28,VQA_classifier_results_1!G28,VQA_classifier_results_0!G28)</f>
        <v>7.5865377844940278</v>
      </c>
      <c r="Q28">
        <f>_xlfn.STDEV.S(VQA_classifier_results_9!H28,VQA_classifier_results_8!H28,VQA_classifier_results_7!H28,VQA_classifier_results_6!H28,VQA_classifier_results_5!H28,VQA_classifier_results_4!H28,VQA_classifier_results_3!H28,VQA_classifier_results_2!H28,VQA_classifier_results_1!H28,VQA_classifier_results_0!H28)</f>
        <v>4.1846279537267232</v>
      </c>
      <c r="R28">
        <f>_xlfn.STDEV.S(VQA_classifier_results_9!I28,VQA_classifier_results_8!I28,VQA_classifier_results_7!I28,VQA_classifier_results_6!I28,VQA_classifier_results_5!I28,VQA_classifier_results_4!I28,VQA_classifier_results_3!I28,VQA_classifier_results_2!I28,VQA_classifier_results_1!I28,VQA_classifier_results_0!I28)</f>
        <v>2.6084173128383722E-2</v>
      </c>
      <c r="S28">
        <f>_xlfn.STDEV.S(VQA_classifier_results_9!J28,VQA_classifier_results_8!J28,VQA_classifier_results_7!J28,VQA_classifier_results_6!J28,VQA_classifier_results_5!J28,VQA_classifier_results_4!J28,VQA_classifier_results_3!J28,VQA_classifier_results_2!J28,VQA_classifier_results_1!J28,VQA_classifier_results_0!J28)</f>
        <v>3.4039727882479769E-2</v>
      </c>
      <c r="T28">
        <f>_xlfn.STDEV.S(VQA_classifier_results_9!K28,VQA_classifier_results_8!K28,VQA_classifier_results_7!K28,VQA_classifier_results_6!K28,VQA_classifier_results_5!K28,VQA_classifier_results_4!K28,VQA_classifier_results_3!K28,VQA_classifier_results_2!K28,VQA_classifier_results_1!K28,VQA_classifier_results_0!K28)</f>
        <v>2.3247933076259567E-2</v>
      </c>
      <c r="U28">
        <f>_xlfn.STDEV.S(VQA_classifier_results_9!L28,VQA_classifier_results_8!L28,VQA_classifier_results_7!L28,VQA_classifier_results_6!L28,VQA_classifier_results_5!L28,VQA_classifier_results_4!L28,VQA_classifier_results_3!L28,VQA_classifier_results_2!L28,VQA_classifier_results_1!L28,VQA_classifier_results_0!L28)</f>
        <v>2.8890423677091697E-2</v>
      </c>
      <c r="V28">
        <f>_xlfn.STDEV.S(VQA_classifier_results_9!M28,VQA_classifier_results_8!M28,VQA_classifier_results_7!M28,VQA_classifier_results_6!M28,VQA_classifier_results_5!M28,VQA_classifier_results_4!M28,VQA_classifier_results_3!M28,VQA_classifier_results_2!M28,VQA_classifier_results_1!M28,VQA_classifier_results_0!M28)</f>
        <v>2.131902987782729E-2</v>
      </c>
    </row>
    <row r="29" spans="1:22" x14ac:dyDescent="0.3">
      <c r="A29" s="5">
        <v>27</v>
      </c>
      <c r="B29" t="s">
        <v>22</v>
      </c>
      <c r="C29" t="s">
        <v>19</v>
      </c>
      <c r="D29" t="s">
        <v>16</v>
      </c>
      <c r="E29">
        <f>AVERAGE(VQA_classifier_results_9!E29,VQA_classifier_results_8!E29,VQA_classifier_results_7!E29,VQA_classifier_results_6!E29,VQA_classifier_results_5!E29,VQA_classifier_results_4!E29,VQA_classifier_results_3!E29,VQA_classifier_results_2!E29,VQA_classifier_results_1!E29,VQA_classifier_results_0!E29)</f>
        <v>107.3</v>
      </c>
      <c r="F29">
        <f>AVERAGE(VQA_classifier_results_9!F29,VQA_classifier_results_8!F29,VQA_classifier_results_7!F29,VQA_classifier_results_6!F29,VQA_classifier_results_5!F29,VQA_classifier_results_4!F29,VQA_classifier_results_3!F29,VQA_classifier_results_2!F29,VQA_classifier_results_1!F29,VQA_classifier_results_0!F29)</f>
        <v>131.69999999999999</v>
      </c>
      <c r="G29">
        <f>AVERAGE(VQA_classifier_results_9!G29,VQA_classifier_results_8!G29,VQA_classifier_results_7!G29,VQA_classifier_results_6!G29,VQA_classifier_results_5!G29,VQA_classifier_results_4!G29,VQA_classifier_results_3!G29,VQA_classifier_results_2!G29,VQA_classifier_results_1!G29,VQA_classifier_results_0!G29)</f>
        <v>48.3</v>
      </c>
      <c r="H29">
        <f>AVERAGE(VQA_classifier_results_9!H29,VQA_classifier_results_8!H29,VQA_classifier_results_7!H29,VQA_classifier_results_6!H29,VQA_classifier_results_5!H29,VQA_classifier_results_4!H29,VQA_classifier_results_3!H29,VQA_classifier_results_2!H29,VQA_classifier_results_1!H29,VQA_classifier_results_0!H29)</f>
        <v>72.7</v>
      </c>
      <c r="I29">
        <f>AVERAGE(VQA_classifier_results_9!I29,VQA_classifier_results_8!I29,VQA_classifier_results_7!I29,VQA_classifier_results_6!I29,VQA_classifier_results_5!I29,VQA_classifier_results_4!I29,VQA_classifier_results_3!I29,VQA_classifier_results_2!I29,VQA_classifier_results_1!I29,VQA_classifier_results_0!I29)</f>
        <v>0.66388888888888897</v>
      </c>
      <c r="J29">
        <f>AVERAGE(VQA_classifier_results_9!J29,VQA_classifier_results_8!J29,VQA_classifier_results_7!J29,VQA_classifier_results_6!J29,VQA_classifier_results_5!J29,VQA_classifier_results_4!J29,VQA_classifier_results_3!J29,VQA_classifier_results_2!J29,VQA_classifier_results_1!J29,VQA_classifier_results_0!J29)</f>
        <v>0.69063155299033063</v>
      </c>
      <c r="K29">
        <f>AVERAGE(VQA_classifier_results_9!K29,VQA_classifier_results_8!K29,VQA_classifier_results_7!K29,VQA_classifier_results_6!K29,VQA_classifier_results_5!K29,VQA_classifier_results_4!K29,VQA_classifier_results_3!K29,VQA_classifier_results_2!K29,VQA_classifier_results_1!K29,VQA_classifier_results_0!K29)</f>
        <v>0.59611111111111104</v>
      </c>
      <c r="L29">
        <f>AVERAGE(VQA_classifier_results_9!L29,VQA_classifier_results_8!L29,VQA_classifier_results_7!L29,VQA_classifier_results_6!L29,VQA_classifier_results_5!L29,VQA_classifier_results_4!L29,VQA_classifier_results_3!L29,VQA_classifier_results_2!L29,VQA_classifier_results_1!L29,VQA_classifier_results_0!L29)</f>
        <v>0.66907157407206985</v>
      </c>
      <c r="M29">
        <f>AVERAGE(VQA_classifier_results_9!M29,VQA_classifier_results_8!M29,VQA_classifier_results_7!M29,VQA_classifier_results_6!M29,VQA_classifier_results_5!M29,VQA_classifier_results_4!M29,VQA_classifier_results_3!M29,VQA_classifier_results_2!M29,VQA_classifier_results_1!M29,VQA_classifier_results_0!M29)</f>
        <v>0.64425578971550701</v>
      </c>
      <c r="N29">
        <f>_xlfn.STDEV.S(VQA_classifier_results_9!E29,VQA_classifier_results_8!E29,VQA_classifier_results_7!E29,VQA_classifier_results_6!E29,VQA_classifier_results_5!E29,VQA_classifier_results_4!E29,VQA_classifier_results_3!E29,VQA_classifier_results_2!E29,VQA_classifier_results_1!E29,VQA_classifier_results_0!E29)</f>
        <v>4.7621190427978366</v>
      </c>
      <c r="O29">
        <f>_xlfn.STDEV.S(VQA_classifier_results_9!F29,VQA_classifier_results_8!F29,VQA_classifier_results_7!F29,VQA_classifier_results_6!F29,VQA_classifier_results_5!F29,VQA_classifier_results_4!F29,VQA_classifier_results_3!F29,VQA_classifier_results_2!F29,VQA_classifier_results_1!F29,VQA_classifier_results_0!F29)</f>
        <v>7.1032074132433705</v>
      </c>
      <c r="P29">
        <f>_xlfn.STDEV.S(VQA_classifier_results_9!G29,VQA_classifier_results_8!G29,VQA_classifier_results_7!G29,VQA_classifier_results_6!G29,VQA_classifier_results_5!G29,VQA_classifier_results_4!G29,VQA_classifier_results_3!G29,VQA_classifier_results_2!G29,VQA_classifier_results_1!G29,VQA_classifier_results_0!G29)</f>
        <v>7.103207413243358</v>
      </c>
      <c r="Q29">
        <f>_xlfn.STDEV.S(VQA_classifier_results_9!H29,VQA_classifier_results_8!H29,VQA_classifier_results_7!H29,VQA_classifier_results_6!H29,VQA_classifier_results_5!H29,VQA_classifier_results_4!H29,VQA_classifier_results_3!H29,VQA_classifier_results_2!H29,VQA_classifier_results_1!H29,VQA_classifier_results_0!H29)</f>
        <v>4.7621190427978366</v>
      </c>
      <c r="R29">
        <f>_xlfn.STDEV.S(VQA_classifier_results_9!I29,VQA_classifier_results_8!I29,VQA_classifier_results_7!I29,VQA_classifier_results_6!I29,VQA_classifier_results_5!I29,VQA_classifier_results_4!I29,VQA_classifier_results_3!I29,VQA_classifier_results_2!I29,VQA_classifier_results_1!I29,VQA_classifier_results_0!I29)</f>
        <v>2.3129622216290367E-2</v>
      </c>
      <c r="S29">
        <f>_xlfn.STDEV.S(VQA_classifier_results_9!J29,VQA_classifier_results_8!J29,VQA_classifier_results_7!J29,VQA_classifier_results_6!J29,VQA_classifier_results_5!J29,VQA_classifier_results_4!J29,VQA_classifier_results_3!J29,VQA_classifier_results_2!J29,VQA_classifier_results_1!J29,VQA_classifier_results_0!J29)</f>
        <v>3.1656317976325288E-2</v>
      </c>
      <c r="T29">
        <f>_xlfn.STDEV.S(VQA_classifier_results_9!K29,VQA_classifier_results_8!K29,VQA_classifier_results_7!K29,VQA_classifier_results_6!K29,VQA_classifier_results_5!K29,VQA_classifier_results_4!K29,VQA_classifier_results_3!K29,VQA_classifier_results_2!K29,VQA_classifier_results_1!K29,VQA_classifier_results_0!K29)</f>
        <v>2.6456216904432412E-2</v>
      </c>
      <c r="U29">
        <f>_xlfn.STDEV.S(VQA_classifier_results_9!L29,VQA_classifier_results_8!L29,VQA_classifier_results_7!L29,VQA_classifier_results_6!L29,VQA_classifier_results_5!L29,VQA_classifier_results_4!L29,VQA_classifier_results_3!L29,VQA_classifier_results_2!L29,VQA_classifier_results_1!L29,VQA_classifier_results_0!L29)</f>
        <v>2.6237701533662283E-2</v>
      </c>
      <c r="V29">
        <f>_xlfn.STDEV.S(VQA_classifier_results_9!M29,VQA_classifier_results_8!M29,VQA_classifier_results_7!M29,VQA_classifier_results_6!M29,VQA_classifier_results_5!M29,VQA_classifier_results_4!M29,VQA_classifier_results_3!M29,VQA_classifier_results_2!M29,VQA_classifier_results_1!M29,VQA_classifier_results_0!M29)</f>
        <v>1.9227429633318818E-2</v>
      </c>
    </row>
    <row r="30" spans="1:22" x14ac:dyDescent="0.3">
      <c r="A30" s="5">
        <v>28</v>
      </c>
      <c r="B30" t="s">
        <v>22</v>
      </c>
      <c r="C30" t="s">
        <v>20</v>
      </c>
      <c r="D30" t="s">
        <v>15</v>
      </c>
      <c r="E30">
        <f>AVERAGE(VQA_classifier_results_9!E30,VQA_classifier_results_8!E30,VQA_classifier_results_7!E30,VQA_classifier_results_6!E30,VQA_classifier_results_5!E30,VQA_classifier_results_4!E30,VQA_classifier_results_3!E30,VQA_classifier_results_2!E30,VQA_classifier_results_1!E30,VQA_classifier_results_0!E30)</f>
        <v>438.5</v>
      </c>
      <c r="F30">
        <f>AVERAGE(VQA_classifier_results_9!F30,VQA_classifier_results_8!F30,VQA_classifier_results_7!F30,VQA_classifier_results_6!F30,VQA_classifier_results_5!F30,VQA_classifier_results_4!F30,VQA_classifier_results_3!F30,VQA_classifier_results_2!F30,VQA_classifier_results_1!F30,VQA_classifier_results_0!F30)</f>
        <v>648.5</v>
      </c>
      <c r="G30">
        <f>AVERAGE(VQA_classifier_results_9!G30,VQA_classifier_results_8!G30,VQA_classifier_results_7!G30,VQA_classifier_results_6!G30,VQA_classifier_results_5!G30,VQA_classifier_results_4!G30,VQA_classifier_results_3!G30,VQA_classifier_results_2!G30,VQA_classifier_results_1!G30,VQA_classifier_results_0!G30)</f>
        <v>184.5</v>
      </c>
      <c r="H30">
        <f>AVERAGE(VQA_classifier_results_9!H30,VQA_classifier_results_8!H30,VQA_classifier_results_7!H30,VQA_classifier_results_6!H30,VQA_classifier_results_5!H30,VQA_classifier_results_4!H30,VQA_classifier_results_3!H30,VQA_classifier_results_2!H30,VQA_classifier_results_1!H30,VQA_classifier_results_0!H30)</f>
        <v>394.5</v>
      </c>
      <c r="I30">
        <f>AVERAGE(VQA_classifier_results_9!I30,VQA_classifier_results_8!I30,VQA_classifier_results_7!I30,VQA_classifier_results_6!I30,VQA_classifier_results_5!I30,VQA_classifier_results_4!I30,VQA_classifier_results_3!I30,VQA_classifier_results_2!I30,VQA_classifier_results_1!I30,VQA_classifier_results_0!I30)</f>
        <v>0.65246098439375755</v>
      </c>
      <c r="J30">
        <f>AVERAGE(VQA_classifier_results_9!J30,VQA_classifier_results_8!J30,VQA_classifier_results_7!J30,VQA_classifier_results_6!J30,VQA_classifier_results_5!J30,VQA_classifier_results_4!J30,VQA_classifier_results_3!J30,VQA_classifier_results_2!J30,VQA_classifier_results_1!J30,VQA_classifier_results_0!J30)</f>
        <v>0.70381859762213983</v>
      </c>
      <c r="K30">
        <f>AVERAGE(VQA_classifier_results_9!K30,VQA_classifier_results_8!K30,VQA_classifier_results_7!K30,VQA_classifier_results_6!K30,VQA_classifier_results_5!K30,VQA_classifier_results_4!K30,VQA_classifier_results_3!K30,VQA_classifier_results_2!K30,VQA_classifier_results_1!K30,VQA_classifier_results_0!K30)</f>
        <v>0.52641056422569033</v>
      </c>
      <c r="L30">
        <f>AVERAGE(VQA_classifier_results_9!L30,VQA_classifier_results_8!L30,VQA_classifier_results_7!L30,VQA_classifier_results_6!L30,VQA_classifier_results_5!L30,VQA_classifier_results_4!L30,VQA_classifier_results_3!L30,VQA_classifier_results_2!L30,VQA_classifier_results_1!L30,VQA_classifier_results_0!L30)</f>
        <v>0.65934877643275835</v>
      </c>
      <c r="M30">
        <f>AVERAGE(VQA_classifier_results_9!M30,VQA_classifier_results_8!M30,VQA_classifier_results_7!M30,VQA_classifier_results_6!M30,VQA_classifier_results_5!M30,VQA_classifier_results_4!M30,VQA_classifier_results_3!M30,VQA_classifier_results_2!M30,VQA_classifier_results_1!M30,VQA_classifier_results_0!M30)</f>
        <v>0.6218001942838528</v>
      </c>
      <c r="N30">
        <f>_xlfn.STDEV.S(VQA_classifier_results_9!E30,VQA_classifier_results_8!E30,VQA_classifier_results_7!E30,VQA_classifier_results_6!E30,VQA_classifier_results_5!E30,VQA_classifier_results_4!E30,VQA_classifier_results_3!E30,VQA_classifier_results_2!E30,VQA_classifier_results_1!E30,VQA_classifier_results_0!E30)</f>
        <v>9.7894501037256081</v>
      </c>
      <c r="O30">
        <f>_xlfn.STDEV.S(VQA_classifier_results_9!F30,VQA_classifier_results_8!F30,VQA_classifier_results_7!F30,VQA_classifier_results_6!F30,VQA_classifier_results_5!F30,VQA_classifier_results_4!F30,VQA_classifier_results_3!F30,VQA_classifier_results_2!F30,VQA_classifier_results_1!F30,VQA_classifier_results_0!F30)</f>
        <v>5.5226805085936306</v>
      </c>
      <c r="P30">
        <f>_xlfn.STDEV.S(VQA_classifier_results_9!G30,VQA_classifier_results_8!G30,VQA_classifier_results_7!G30,VQA_classifier_results_6!G30,VQA_classifier_results_5!G30,VQA_classifier_results_4!G30,VQA_classifier_results_3!G30,VQA_classifier_results_2!G30,VQA_classifier_results_1!G30,VQA_classifier_results_0!G30)</f>
        <v>5.5226805085936306</v>
      </c>
      <c r="Q30">
        <f>_xlfn.STDEV.S(VQA_classifier_results_9!H30,VQA_classifier_results_8!H30,VQA_classifier_results_7!H30,VQA_classifier_results_6!H30,VQA_classifier_results_5!H30,VQA_classifier_results_4!H30,VQA_classifier_results_3!H30,VQA_classifier_results_2!H30,VQA_classifier_results_1!H30,VQA_classifier_results_0!H30)</f>
        <v>9.7894501037256081</v>
      </c>
      <c r="R30">
        <f>_xlfn.STDEV.S(VQA_classifier_results_9!I30,VQA_classifier_results_8!I30,VQA_classifier_results_7!I30,VQA_classifier_results_6!I30,VQA_classifier_results_5!I30,VQA_classifier_results_4!I30,VQA_classifier_results_3!I30,VQA_classifier_results_2!I30,VQA_classifier_results_1!I30,VQA_classifier_results_0!I30)</f>
        <v>7.6135644619609649E-3</v>
      </c>
      <c r="S30">
        <f>_xlfn.STDEV.S(VQA_classifier_results_9!J30,VQA_classifier_results_8!J30,VQA_classifier_results_7!J30,VQA_classifier_results_6!J30,VQA_classifier_results_5!J30,VQA_classifier_results_4!J30,VQA_classifier_results_3!J30,VQA_classifier_results_2!J30,VQA_classifier_results_1!J30,VQA_classifier_results_0!J30)</f>
        <v>8.9862539410098339E-3</v>
      </c>
      <c r="T30">
        <f>_xlfn.STDEV.S(VQA_classifier_results_9!K30,VQA_classifier_results_8!K30,VQA_classifier_results_7!K30,VQA_classifier_results_6!K30,VQA_classifier_results_5!K30,VQA_classifier_results_4!K30,VQA_classifier_results_3!K30,VQA_classifier_results_2!K30,VQA_classifier_results_1!K30,VQA_classifier_results_0!K30)</f>
        <v>1.1752040940847065E-2</v>
      </c>
      <c r="U30">
        <f>_xlfn.STDEV.S(VQA_classifier_results_9!L30,VQA_classifier_results_8!L30,VQA_classifier_results_7!L30,VQA_classifier_results_6!L30,VQA_classifier_results_5!L30,VQA_classifier_results_4!L30,VQA_classifier_results_3!L30,VQA_classifier_results_2!L30,VQA_classifier_results_1!L30,VQA_classifier_results_0!L30)</f>
        <v>9.4214845539370203E-3</v>
      </c>
      <c r="V30">
        <f>_xlfn.STDEV.S(VQA_classifier_results_9!M30,VQA_classifier_results_8!M30,VQA_classifier_results_7!M30,VQA_classifier_results_6!M30,VQA_classifier_results_5!M30,VQA_classifier_results_4!M30,VQA_classifier_results_3!M30,VQA_classifier_results_2!M30,VQA_classifier_results_1!M30,VQA_classifier_results_0!M30)</f>
        <v>6.6975437934445638E-3</v>
      </c>
    </row>
    <row r="31" spans="1:22" x14ac:dyDescent="0.3">
      <c r="A31" s="5">
        <v>29</v>
      </c>
      <c r="B31" t="s">
        <v>22</v>
      </c>
      <c r="C31" t="s">
        <v>20</v>
      </c>
      <c r="D31" t="s">
        <v>16</v>
      </c>
      <c r="E31">
        <f>AVERAGE(VQA_classifier_results_9!E31,VQA_classifier_results_8!E31,VQA_classifier_results_7!E31,VQA_classifier_results_6!E31,VQA_classifier_results_5!E31,VQA_classifier_results_4!E31,VQA_classifier_results_3!E31,VQA_classifier_results_2!E31,VQA_classifier_results_1!E31,VQA_classifier_results_0!E31)</f>
        <v>453.9</v>
      </c>
      <c r="F31">
        <f>AVERAGE(VQA_classifier_results_9!F31,VQA_classifier_results_8!F31,VQA_classifier_results_7!F31,VQA_classifier_results_6!F31,VQA_classifier_results_5!F31,VQA_classifier_results_4!F31,VQA_classifier_results_3!F31,VQA_classifier_results_2!F31,VQA_classifier_results_1!F31,VQA_classifier_results_0!F31)</f>
        <v>638.5</v>
      </c>
      <c r="G31">
        <f>AVERAGE(VQA_classifier_results_9!G31,VQA_classifier_results_8!G31,VQA_classifier_results_7!G31,VQA_classifier_results_6!G31,VQA_classifier_results_5!G31,VQA_classifier_results_4!G31,VQA_classifier_results_3!G31,VQA_classifier_results_2!G31,VQA_classifier_results_1!G31,VQA_classifier_results_0!G31)</f>
        <v>194.5</v>
      </c>
      <c r="H31">
        <f>AVERAGE(VQA_classifier_results_9!H31,VQA_classifier_results_8!H31,VQA_classifier_results_7!H31,VQA_classifier_results_6!H31,VQA_classifier_results_5!H31,VQA_classifier_results_4!H31,VQA_classifier_results_3!H31,VQA_classifier_results_2!H31,VQA_classifier_results_1!H31,VQA_classifier_results_0!H31)</f>
        <v>379.1</v>
      </c>
      <c r="I31">
        <f>AVERAGE(VQA_classifier_results_9!I31,VQA_classifier_results_8!I31,VQA_classifier_results_7!I31,VQA_classifier_results_6!I31,VQA_classifier_results_5!I31,VQA_classifier_results_4!I31,VQA_classifier_results_3!I31,VQA_classifier_results_2!I31,VQA_classifier_results_1!I31,VQA_classifier_results_0!I31)</f>
        <v>0.65570228091236504</v>
      </c>
      <c r="J31">
        <f>AVERAGE(VQA_classifier_results_9!J31,VQA_classifier_results_8!J31,VQA_classifier_results_7!J31,VQA_classifier_results_6!J31,VQA_classifier_results_5!J31,VQA_classifier_results_4!J31,VQA_classifier_results_3!J31,VQA_classifier_results_2!J31,VQA_classifier_results_1!J31,VQA_classifier_results_0!J31)</f>
        <v>0.7001786888122189</v>
      </c>
      <c r="K31">
        <f>AVERAGE(VQA_classifier_results_9!K31,VQA_classifier_results_8!K31,VQA_classifier_results_7!K31,VQA_classifier_results_6!K31,VQA_classifier_results_5!K31,VQA_classifier_results_4!K31,VQA_classifier_results_3!K31,VQA_classifier_results_2!K31,VQA_classifier_results_1!K31,VQA_classifier_results_0!K31)</f>
        <v>0.54489795918367334</v>
      </c>
      <c r="L31">
        <f>AVERAGE(VQA_classifier_results_9!L31,VQA_classifier_results_8!L31,VQA_classifier_results_7!L31,VQA_classifier_results_6!L31,VQA_classifier_results_5!L31,VQA_classifier_results_4!L31,VQA_classifier_results_3!L31,VQA_classifier_results_2!L31,VQA_classifier_results_1!L31,VQA_classifier_results_0!L31)</f>
        <v>0.66222873872557297</v>
      </c>
      <c r="M31">
        <f>AVERAGE(VQA_classifier_results_9!M31,VQA_classifier_results_8!M31,VQA_classifier_results_7!M31,VQA_classifier_results_6!M31,VQA_classifier_results_5!M31,VQA_classifier_results_4!M31,VQA_classifier_results_3!M31,VQA_classifier_results_2!M31,VQA_classifier_results_1!M31,VQA_classifier_results_0!M31)</f>
        <v>0.62761441923463246</v>
      </c>
      <c r="N31">
        <f>_xlfn.STDEV.S(VQA_classifier_results_9!E31,VQA_classifier_results_8!E31,VQA_classifier_results_7!E31,VQA_classifier_results_6!E31,VQA_classifier_results_5!E31,VQA_classifier_results_4!E31,VQA_classifier_results_3!E31,VQA_classifier_results_2!E31,VQA_classifier_results_1!E31,VQA_classifier_results_0!E31)</f>
        <v>17.8851272787693</v>
      </c>
      <c r="O31">
        <f>_xlfn.STDEV.S(VQA_classifier_results_9!F31,VQA_classifier_results_8!F31,VQA_classifier_results_7!F31,VQA_classifier_results_6!F31,VQA_classifier_results_5!F31,VQA_classifier_results_4!F31,VQA_classifier_results_3!F31,VQA_classifier_results_2!F31,VQA_classifier_results_1!F31,VQA_classifier_results_0!F31)</f>
        <v>12.367070972726099</v>
      </c>
      <c r="P31">
        <f>_xlfn.STDEV.S(VQA_classifier_results_9!G31,VQA_classifier_results_8!G31,VQA_classifier_results_7!G31,VQA_classifier_results_6!G31,VQA_classifier_results_5!G31,VQA_classifier_results_4!G31,VQA_classifier_results_3!G31,VQA_classifier_results_2!G31,VQA_classifier_results_1!G31,VQA_classifier_results_0!G31)</f>
        <v>12.367070972726099</v>
      </c>
      <c r="Q31">
        <f>_xlfn.STDEV.S(VQA_classifier_results_9!H31,VQA_classifier_results_8!H31,VQA_classifier_results_7!H31,VQA_classifier_results_6!H31,VQA_classifier_results_5!H31,VQA_classifier_results_4!H31,VQA_classifier_results_3!H31,VQA_classifier_results_2!H31,VQA_classifier_results_1!H31,VQA_classifier_results_0!H31)</f>
        <v>17.8851272787693</v>
      </c>
      <c r="R31">
        <f>_xlfn.STDEV.S(VQA_classifier_results_9!I31,VQA_classifier_results_8!I31,VQA_classifier_results_7!I31,VQA_classifier_results_6!I31,VQA_classifier_results_5!I31,VQA_classifier_results_4!I31,VQA_classifier_results_3!I31,VQA_classifier_results_2!I31,VQA_classifier_results_1!I31,VQA_classifier_results_0!I31)</f>
        <v>8.5131643692711433E-3</v>
      </c>
      <c r="S31">
        <f>_xlfn.STDEV.S(VQA_classifier_results_9!J31,VQA_classifier_results_8!J31,VQA_classifier_results_7!J31,VQA_classifier_results_6!J31,VQA_classifier_results_5!J31,VQA_classifier_results_4!J31,VQA_classifier_results_3!J31,VQA_classifier_results_2!J31,VQA_classifier_results_1!J31,VQA_classifier_results_0!J31)</f>
        <v>1.0715068285724707E-2</v>
      </c>
      <c r="T31">
        <f>_xlfn.STDEV.S(VQA_classifier_results_9!K31,VQA_classifier_results_8!K31,VQA_classifier_results_7!K31,VQA_classifier_results_6!K31,VQA_classifier_results_5!K31,VQA_classifier_results_4!K31,VQA_classifier_results_3!K31,VQA_classifier_results_2!K31,VQA_classifier_results_1!K31,VQA_classifier_results_0!K31)</f>
        <v>2.1470741030935544E-2</v>
      </c>
      <c r="U31">
        <f>_xlfn.STDEV.S(VQA_classifier_results_9!L31,VQA_classifier_results_8!L31,VQA_classifier_results_7!L31,VQA_classifier_results_6!L31,VQA_classifier_results_5!L31,VQA_classifier_results_4!L31,VQA_classifier_results_3!L31,VQA_classifier_results_2!L31,VQA_classifier_results_1!L31,VQA_classifier_results_0!L31)</f>
        <v>9.8183739524368412E-3</v>
      </c>
      <c r="V31">
        <f>_xlfn.STDEV.S(VQA_classifier_results_9!M31,VQA_classifier_results_8!M31,VQA_classifier_results_7!M31,VQA_classifier_results_6!M31,VQA_classifier_results_5!M31,VQA_classifier_results_4!M31,VQA_classifier_results_3!M31,VQA_classifier_results_2!M31,VQA_classifier_results_1!M31,VQA_classifier_results_0!M31)</f>
        <v>9.1243741806362327E-3</v>
      </c>
    </row>
    <row r="32" spans="1:22" x14ac:dyDescent="0.3">
      <c r="A32" s="5">
        <v>30</v>
      </c>
      <c r="B32" t="s">
        <v>23</v>
      </c>
      <c r="C32" t="s">
        <v>14</v>
      </c>
      <c r="D32" t="s">
        <v>15</v>
      </c>
      <c r="E32">
        <f>AVERAGE(VQA_classifier_results_9!E32,VQA_classifier_results_8!E32,VQA_classifier_results_7!E32,VQA_classifier_results_6!E32,VQA_classifier_results_5!E32,VQA_classifier_results_4!E32,VQA_classifier_results_3!E32,VQA_classifier_results_2!E32,VQA_classifier_results_1!E32,VQA_classifier_results_0!E32)</f>
        <v>122.4</v>
      </c>
      <c r="F32">
        <f>AVERAGE(VQA_classifier_results_9!F32,VQA_classifier_results_8!F32,VQA_classifier_results_7!F32,VQA_classifier_results_6!F32,VQA_classifier_results_5!F32,VQA_classifier_results_4!F32,VQA_classifier_results_3!F32,VQA_classifier_results_2!F32,VQA_classifier_results_1!F32,VQA_classifier_results_0!F32)</f>
        <v>131.9</v>
      </c>
      <c r="G32">
        <f>AVERAGE(VQA_classifier_results_9!G32,VQA_classifier_results_8!G32,VQA_classifier_results_7!G32,VQA_classifier_results_6!G32,VQA_classifier_results_5!G32,VQA_classifier_results_4!G32,VQA_classifier_results_3!G32,VQA_classifier_results_2!G32,VQA_classifier_results_1!G32,VQA_classifier_results_0!G32)</f>
        <v>58.1</v>
      </c>
      <c r="H32">
        <f>AVERAGE(VQA_classifier_results_9!H32,VQA_classifier_results_8!H32,VQA_classifier_results_7!H32,VQA_classifier_results_6!H32,VQA_classifier_results_5!H32,VQA_classifier_results_4!H32,VQA_classifier_results_3!H32,VQA_classifier_results_2!H32,VQA_classifier_results_1!H32,VQA_classifier_results_0!H32)</f>
        <v>67.599999999999994</v>
      </c>
      <c r="I32">
        <f>AVERAGE(VQA_classifier_results_9!I32,VQA_classifier_results_8!I32,VQA_classifier_results_7!I32,VQA_classifier_results_6!I32,VQA_classifier_results_5!I32,VQA_classifier_results_4!I32,VQA_classifier_results_3!I32,VQA_classifier_results_2!I32,VQA_classifier_results_1!I32,VQA_classifier_results_0!I32)</f>
        <v>0.66921052631578937</v>
      </c>
      <c r="J32">
        <f>AVERAGE(VQA_classifier_results_9!J32,VQA_classifier_results_8!J32,VQA_classifier_results_7!J32,VQA_classifier_results_6!J32,VQA_classifier_results_5!J32,VQA_classifier_results_4!J32,VQA_classifier_results_3!J32,VQA_classifier_results_2!J32,VQA_classifier_results_1!J32,VQA_classifier_results_0!J32)</f>
        <v>0.67774921535596944</v>
      </c>
      <c r="K32">
        <f>AVERAGE(VQA_classifier_results_9!K32,VQA_classifier_results_8!K32,VQA_classifier_results_7!K32,VQA_classifier_results_6!K32,VQA_classifier_results_5!K32,VQA_classifier_results_4!K32,VQA_classifier_results_3!K32,VQA_classifier_results_2!K32,VQA_classifier_results_1!K32,VQA_classifier_results_0!K32)</f>
        <v>0.64421052631578946</v>
      </c>
      <c r="L32">
        <f>AVERAGE(VQA_classifier_results_9!L32,VQA_classifier_results_8!L32,VQA_classifier_results_7!L32,VQA_classifier_results_6!L32,VQA_classifier_results_5!L32,VQA_classifier_results_4!L32,VQA_classifier_results_3!L32,VQA_classifier_results_2!L32,VQA_classifier_results_1!L32,VQA_classifier_results_0!L32)</f>
        <v>0.67062588781877586</v>
      </c>
      <c r="M32">
        <f>AVERAGE(VQA_classifier_results_9!M32,VQA_classifier_results_8!M32,VQA_classifier_results_7!M32,VQA_classifier_results_6!M32,VQA_classifier_results_5!M32,VQA_classifier_results_4!M32,VQA_classifier_results_3!M32,VQA_classifier_results_2!M32,VQA_classifier_results_1!M32,VQA_classifier_results_0!M32)</f>
        <v>0.66179523864123602</v>
      </c>
      <c r="N32">
        <f>_xlfn.STDEV.S(VQA_classifier_results_9!E32,VQA_classifier_results_8!E32,VQA_classifier_results_7!E32,VQA_classifier_results_6!E32,VQA_classifier_results_5!E32,VQA_classifier_results_4!E32,VQA_classifier_results_3!E32,VQA_classifier_results_2!E32,VQA_classifier_results_1!E32,VQA_classifier_results_0!E32)</f>
        <v>8.1404340588611532</v>
      </c>
      <c r="O32">
        <f>_xlfn.STDEV.S(VQA_classifier_results_9!F32,VQA_classifier_results_8!F32,VQA_classifier_results_7!F32,VQA_classifier_results_6!F32,VQA_classifier_results_5!F32,VQA_classifier_results_4!F32,VQA_classifier_results_3!F32,VQA_classifier_results_2!F32,VQA_classifier_results_1!F32,VQA_classifier_results_0!F32)</f>
        <v>4.8864893101057509</v>
      </c>
      <c r="P32">
        <f>_xlfn.STDEV.S(VQA_classifier_results_9!G32,VQA_classifier_results_8!G32,VQA_classifier_results_7!G32,VQA_classifier_results_6!G32,VQA_classifier_results_5!G32,VQA_classifier_results_4!G32,VQA_classifier_results_3!G32,VQA_classifier_results_2!G32,VQA_classifier_results_1!G32,VQA_classifier_results_0!G32)</f>
        <v>4.8864893101057509</v>
      </c>
      <c r="Q32">
        <f>_xlfn.STDEV.S(VQA_classifier_results_9!H32,VQA_classifier_results_8!H32,VQA_classifier_results_7!H32,VQA_classifier_results_6!H32,VQA_classifier_results_5!H32,VQA_classifier_results_4!H32,VQA_classifier_results_3!H32,VQA_classifier_results_2!H32,VQA_classifier_results_1!H32,VQA_classifier_results_0!H32)</f>
        <v>8.1404340588611621</v>
      </c>
      <c r="R32">
        <f>_xlfn.STDEV.S(VQA_classifier_results_9!I32,VQA_classifier_results_8!I32,VQA_classifier_results_7!I32,VQA_classifier_results_6!I32,VQA_classifier_results_5!I32,VQA_classifier_results_4!I32,VQA_classifier_results_3!I32,VQA_classifier_results_2!I32,VQA_classifier_results_1!I32,VQA_classifier_results_0!I32)</f>
        <v>3.0514466343062725E-2</v>
      </c>
      <c r="S32">
        <f>_xlfn.STDEV.S(VQA_classifier_results_9!J32,VQA_classifier_results_8!J32,VQA_classifier_results_7!J32,VQA_classifier_results_6!J32,VQA_classifier_results_5!J32,VQA_classifier_results_4!J32,VQA_classifier_results_3!J32,VQA_classifier_results_2!J32,VQA_classifier_results_1!J32,VQA_classifier_results_0!J32)</f>
        <v>2.926726949988951E-2</v>
      </c>
      <c r="T32">
        <f>_xlfn.STDEV.S(VQA_classifier_results_9!K32,VQA_classifier_results_8!K32,VQA_classifier_results_7!K32,VQA_classifier_results_6!K32,VQA_classifier_results_5!K32,VQA_classifier_results_4!K32,VQA_classifier_results_3!K32,VQA_classifier_results_2!K32,VQA_classifier_results_1!K32,VQA_classifier_results_0!K32)</f>
        <v>4.2844389783479771E-2</v>
      </c>
      <c r="U32">
        <f>_xlfn.STDEV.S(VQA_classifier_results_9!L32,VQA_classifier_results_8!L32,VQA_classifier_results_7!L32,VQA_classifier_results_6!L32,VQA_classifier_results_5!L32,VQA_classifier_results_4!L32,VQA_classifier_results_3!L32,VQA_classifier_results_2!L32,VQA_classifier_results_1!L32,VQA_classifier_results_0!L32)</f>
        <v>3.1270965872860566E-2</v>
      </c>
      <c r="V32">
        <f>_xlfn.STDEV.S(VQA_classifier_results_9!M32,VQA_classifier_results_8!M32,VQA_classifier_results_7!M32,VQA_classifier_results_6!M32,VQA_classifier_results_5!M32,VQA_classifier_results_4!M32,VQA_classifier_results_3!M32,VQA_classifier_results_2!M32,VQA_classifier_results_1!M32,VQA_classifier_results_0!M32)</f>
        <v>3.2132242973981873E-2</v>
      </c>
    </row>
    <row r="33" spans="1:22" x14ac:dyDescent="0.3">
      <c r="A33" s="5">
        <v>31</v>
      </c>
      <c r="B33" t="s">
        <v>23</v>
      </c>
      <c r="C33" t="s">
        <v>14</v>
      </c>
      <c r="D33" t="s">
        <v>16</v>
      </c>
      <c r="E33">
        <f>AVERAGE(VQA_classifier_results_9!E33,VQA_classifier_results_8!E33,VQA_classifier_results_7!E33,VQA_classifier_results_6!E33,VQA_classifier_results_5!E33,VQA_classifier_results_4!E33,VQA_classifier_results_3!E33,VQA_classifier_results_2!E33,VQA_classifier_results_1!E33,VQA_classifier_results_0!E33)</f>
        <v>124</v>
      </c>
      <c r="F33">
        <f>AVERAGE(VQA_classifier_results_9!F33,VQA_classifier_results_8!F33,VQA_classifier_results_7!F33,VQA_classifier_results_6!F33,VQA_classifier_results_5!F33,VQA_classifier_results_4!F33,VQA_classifier_results_3!F33,VQA_classifier_results_2!F33,VQA_classifier_results_1!F33,VQA_classifier_results_0!F33)</f>
        <v>130.69999999999999</v>
      </c>
      <c r="G33">
        <f>AVERAGE(VQA_classifier_results_9!G33,VQA_classifier_results_8!G33,VQA_classifier_results_7!G33,VQA_classifier_results_6!G33,VQA_classifier_results_5!G33,VQA_classifier_results_4!G33,VQA_classifier_results_3!G33,VQA_classifier_results_2!G33,VQA_classifier_results_1!G33,VQA_classifier_results_0!G33)</f>
        <v>59.3</v>
      </c>
      <c r="H33">
        <f>AVERAGE(VQA_classifier_results_9!H33,VQA_classifier_results_8!H33,VQA_classifier_results_7!H33,VQA_classifier_results_6!H33,VQA_classifier_results_5!H33,VQA_classifier_results_4!H33,VQA_classifier_results_3!H33,VQA_classifier_results_2!H33,VQA_classifier_results_1!H33,VQA_classifier_results_0!H33)</f>
        <v>66</v>
      </c>
      <c r="I33">
        <f>AVERAGE(VQA_classifier_results_9!I33,VQA_classifier_results_8!I33,VQA_classifier_results_7!I33,VQA_classifier_results_6!I33,VQA_classifier_results_5!I33,VQA_classifier_results_4!I33,VQA_classifier_results_3!I33,VQA_classifier_results_2!I33,VQA_classifier_results_1!I33,VQA_classifier_results_0!I33)</f>
        <v>0.67026315789473689</v>
      </c>
      <c r="J33">
        <f>AVERAGE(VQA_classifier_results_9!J33,VQA_classifier_results_8!J33,VQA_classifier_results_7!J33,VQA_classifier_results_6!J33,VQA_classifier_results_5!J33,VQA_classifier_results_4!J33,VQA_classifier_results_3!J33,VQA_classifier_results_2!J33,VQA_classifier_results_1!J33,VQA_classifier_results_0!J33)</f>
        <v>0.67639564685719999</v>
      </c>
      <c r="K33">
        <f>AVERAGE(VQA_classifier_results_9!K33,VQA_classifier_results_8!K33,VQA_classifier_results_7!K33,VQA_classifier_results_6!K33,VQA_classifier_results_5!K33,VQA_classifier_results_4!K33,VQA_classifier_results_3!K33,VQA_classifier_results_2!K33,VQA_classifier_results_1!K33,VQA_classifier_results_0!K33)</f>
        <v>0.65263157894736834</v>
      </c>
      <c r="L33">
        <f>AVERAGE(VQA_classifier_results_9!L33,VQA_classifier_results_8!L33,VQA_classifier_results_7!L33,VQA_classifier_results_6!L33,VQA_classifier_results_5!L33,VQA_classifier_results_4!L33,VQA_classifier_results_3!L33,VQA_classifier_results_2!L33,VQA_classifier_results_1!L33,VQA_classifier_results_0!L33)</f>
        <v>0.67110862376637415</v>
      </c>
      <c r="M33">
        <f>AVERAGE(VQA_classifier_results_9!M33,VQA_classifier_results_8!M33,VQA_classifier_results_7!M33,VQA_classifier_results_6!M33,VQA_classifier_results_5!M33,VQA_classifier_results_4!M33,VQA_classifier_results_3!M33,VQA_classifier_results_2!M33,VQA_classifier_results_1!M33,VQA_classifier_results_0!M33)</f>
        <v>0.66570680326708631</v>
      </c>
      <c r="N33">
        <f>_xlfn.STDEV.S(VQA_classifier_results_9!E33,VQA_classifier_results_8!E33,VQA_classifier_results_7!E33,VQA_classifier_results_6!E33,VQA_classifier_results_5!E33,VQA_classifier_results_4!E33,VQA_classifier_results_3!E33,VQA_classifier_results_2!E33,VQA_classifier_results_1!E33,VQA_classifier_results_0!E33)</f>
        <v>9.877021593352703</v>
      </c>
      <c r="O33">
        <f>_xlfn.STDEV.S(VQA_classifier_results_9!F33,VQA_classifier_results_8!F33,VQA_classifier_results_7!F33,VQA_classifier_results_6!F33,VQA_classifier_results_5!F33,VQA_classifier_results_4!F33,VQA_classifier_results_3!F33,VQA_classifier_results_2!F33,VQA_classifier_results_1!F33,VQA_classifier_results_0!F33)</f>
        <v>6.5836497814240129</v>
      </c>
      <c r="P33">
        <f>_xlfn.STDEV.S(VQA_classifier_results_9!G33,VQA_classifier_results_8!G33,VQA_classifier_results_7!G33,VQA_classifier_results_6!G33,VQA_classifier_results_5!G33,VQA_classifier_results_4!G33,VQA_classifier_results_3!G33,VQA_classifier_results_2!G33,VQA_classifier_results_1!G33,VQA_classifier_results_0!G33)</f>
        <v>6.5836497814240005</v>
      </c>
      <c r="Q33">
        <f>_xlfn.STDEV.S(VQA_classifier_results_9!H33,VQA_classifier_results_8!H33,VQA_classifier_results_7!H33,VQA_classifier_results_6!H33,VQA_classifier_results_5!H33,VQA_classifier_results_4!H33,VQA_classifier_results_3!H33,VQA_classifier_results_2!H33,VQA_classifier_results_1!H33,VQA_classifier_results_0!H33)</f>
        <v>9.877021593352703</v>
      </c>
      <c r="R33">
        <f>_xlfn.STDEV.S(VQA_classifier_results_9!I33,VQA_classifier_results_8!I33,VQA_classifier_results_7!I33,VQA_classifier_results_6!I33,VQA_classifier_results_5!I33,VQA_classifier_results_4!I33,VQA_classifier_results_3!I33,VQA_classifier_results_2!I33,VQA_classifier_results_1!I33,VQA_classifier_results_0!I33)</f>
        <v>3.0665392000487315E-2</v>
      </c>
      <c r="S33">
        <f>_xlfn.STDEV.S(VQA_classifier_results_9!J33,VQA_classifier_results_8!J33,VQA_classifier_results_7!J33,VQA_classifier_results_6!J33,VQA_classifier_results_5!J33,VQA_classifier_results_4!J33,VQA_classifier_results_3!J33,VQA_classifier_results_2!J33,VQA_classifier_results_1!J33,VQA_classifier_results_0!J33)</f>
        <v>2.9773032718441693E-2</v>
      </c>
      <c r="T33">
        <f>_xlfn.STDEV.S(VQA_classifier_results_9!K33,VQA_classifier_results_8!K33,VQA_classifier_results_7!K33,VQA_classifier_results_6!K33,VQA_classifier_results_5!K33,VQA_classifier_results_4!K33,VQA_classifier_results_3!K33,VQA_classifier_results_2!K33,VQA_classifier_results_1!K33,VQA_classifier_results_0!K33)</f>
        <v>5.1984324175540532E-2</v>
      </c>
      <c r="U33">
        <f>_xlfn.STDEV.S(VQA_classifier_results_9!L33,VQA_classifier_results_8!L33,VQA_classifier_results_7!L33,VQA_classifier_results_6!L33,VQA_classifier_results_5!L33,VQA_classifier_results_4!L33,VQA_classifier_results_3!L33,VQA_classifier_results_2!L33,VQA_classifier_results_1!L33,VQA_classifier_results_0!L33)</f>
        <v>3.1289705474225285E-2</v>
      </c>
      <c r="V33">
        <f>_xlfn.STDEV.S(VQA_classifier_results_9!M33,VQA_classifier_results_8!M33,VQA_classifier_results_7!M33,VQA_classifier_results_6!M33,VQA_classifier_results_5!M33,VQA_classifier_results_4!M33,VQA_classifier_results_3!M33,VQA_classifier_results_2!M33,VQA_classifier_results_1!M33,VQA_classifier_results_0!M33)</f>
        <v>3.4615932474948756E-2</v>
      </c>
    </row>
    <row r="34" spans="1:22" x14ac:dyDescent="0.3">
      <c r="A34" s="5">
        <v>32</v>
      </c>
      <c r="B34" t="s">
        <v>23</v>
      </c>
      <c r="C34" t="s">
        <v>17</v>
      </c>
      <c r="D34" t="s">
        <v>15</v>
      </c>
      <c r="E34">
        <f>AVERAGE(VQA_classifier_results_9!E34,VQA_classifier_results_8!E34,VQA_classifier_results_7!E34,VQA_classifier_results_6!E34,VQA_classifier_results_5!E34,VQA_classifier_results_4!E34,VQA_classifier_results_3!E34,VQA_classifier_results_2!E34,VQA_classifier_results_1!E34,VQA_classifier_results_0!E34)</f>
        <v>168.2</v>
      </c>
      <c r="F34">
        <f>AVERAGE(VQA_classifier_results_9!F34,VQA_classifier_results_8!F34,VQA_classifier_results_7!F34,VQA_classifier_results_6!F34,VQA_classifier_results_5!F34,VQA_classifier_results_4!F34,VQA_classifier_results_3!F34,VQA_classifier_results_2!F34,VQA_classifier_results_1!F34,VQA_classifier_results_0!F34)</f>
        <v>167.7</v>
      </c>
      <c r="G34">
        <f>AVERAGE(VQA_classifier_results_9!G34,VQA_classifier_results_8!G34,VQA_classifier_results_7!G34,VQA_classifier_results_6!G34,VQA_classifier_results_5!G34,VQA_classifier_results_4!G34,VQA_classifier_results_3!G34,VQA_classifier_results_2!G34,VQA_classifier_results_1!G34,VQA_classifier_results_0!G34)</f>
        <v>61.3</v>
      </c>
      <c r="H34">
        <f>AVERAGE(VQA_classifier_results_9!H34,VQA_classifier_results_8!H34,VQA_classifier_results_7!H34,VQA_classifier_results_6!H34,VQA_classifier_results_5!H34,VQA_classifier_results_4!H34,VQA_classifier_results_3!H34,VQA_classifier_results_2!H34,VQA_classifier_results_1!H34,VQA_classifier_results_0!H34)</f>
        <v>60.8</v>
      </c>
      <c r="I34">
        <f>AVERAGE(VQA_classifier_results_9!I34,VQA_classifier_results_8!I34,VQA_classifier_results_7!I34,VQA_classifier_results_6!I34,VQA_classifier_results_5!I34,VQA_classifier_results_4!I34,VQA_classifier_results_3!I34,VQA_classifier_results_2!I34,VQA_classifier_results_1!I34,VQA_classifier_results_0!I34)</f>
        <v>0.73340611353711793</v>
      </c>
      <c r="J34">
        <f>AVERAGE(VQA_classifier_results_9!J34,VQA_classifier_results_8!J34,VQA_classifier_results_7!J34,VQA_classifier_results_6!J34,VQA_classifier_results_5!J34,VQA_classifier_results_4!J34,VQA_classifier_results_3!J34,VQA_classifier_results_2!J34,VQA_classifier_results_1!J34,VQA_classifier_results_0!J34)</f>
        <v>0.73302564563669503</v>
      </c>
      <c r="K34">
        <f>AVERAGE(VQA_classifier_results_9!K34,VQA_classifier_results_8!K34,VQA_classifier_results_7!K34,VQA_classifier_results_6!K34,VQA_classifier_results_5!K34,VQA_classifier_results_4!K34,VQA_classifier_results_3!K34,VQA_classifier_results_2!K34,VQA_classifier_results_1!K34,VQA_classifier_results_0!K34)</f>
        <v>0.73449781659388635</v>
      </c>
      <c r="L34">
        <f>AVERAGE(VQA_classifier_results_9!L34,VQA_classifier_results_8!L34,VQA_classifier_results_7!L34,VQA_classifier_results_6!L34,VQA_classifier_results_5!L34,VQA_classifier_results_4!L34,VQA_classifier_results_3!L34,VQA_classifier_results_2!L34,VQA_classifier_results_1!L34,VQA_classifier_results_0!L34)</f>
        <v>0.73314840252766655</v>
      </c>
      <c r="M34">
        <f>AVERAGE(VQA_classifier_results_9!M34,VQA_classifier_results_8!M34,VQA_classifier_results_7!M34,VQA_classifier_results_6!M34,VQA_classifier_results_5!M34,VQA_classifier_results_4!M34,VQA_classifier_results_3!M34,VQA_classifier_results_2!M34,VQA_classifier_results_1!M34,VQA_classifier_results_0!M34)</f>
        <v>0.73449382324296086</v>
      </c>
      <c r="N34">
        <f>_xlfn.STDEV.S(VQA_classifier_results_9!E34,VQA_classifier_results_8!E34,VQA_classifier_results_7!E34,VQA_classifier_results_6!E34,VQA_classifier_results_5!E34,VQA_classifier_results_4!E34,VQA_classifier_results_3!E34,VQA_classifier_results_2!E34,VQA_classifier_results_1!E34,VQA_classifier_results_0!E34)</f>
        <v>7.8429019572547949</v>
      </c>
      <c r="O34">
        <f>_xlfn.STDEV.S(VQA_classifier_results_9!F34,VQA_classifier_results_8!F34,VQA_classifier_results_7!F34,VQA_classifier_results_6!F34,VQA_classifier_results_5!F34,VQA_classifier_results_4!F34,VQA_classifier_results_3!F34,VQA_classifier_results_2!F34,VQA_classifier_results_1!F34,VQA_classifier_results_0!F34)</f>
        <v>6.0562181085044964</v>
      </c>
      <c r="P34">
        <f>_xlfn.STDEV.S(VQA_classifier_results_9!G34,VQA_classifier_results_8!G34,VQA_classifier_results_7!G34,VQA_classifier_results_6!G34,VQA_classifier_results_5!G34,VQA_classifier_results_4!G34,VQA_classifier_results_3!G34,VQA_classifier_results_2!G34,VQA_classifier_results_1!G34,VQA_classifier_results_0!G34)</f>
        <v>6.0562181085044964</v>
      </c>
      <c r="Q34">
        <f>_xlfn.STDEV.S(VQA_classifier_results_9!H34,VQA_classifier_results_8!H34,VQA_classifier_results_7!H34,VQA_classifier_results_6!H34,VQA_classifier_results_5!H34,VQA_classifier_results_4!H34,VQA_classifier_results_3!H34,VQA_classifier_results_2!H34,VQA_classifier_results_1!H34,VQA_classifier_results_0!H34)</f>
        <v>7.842901957254786</v>
      </c>
      <c r="R34">
        <f>_xlfn.STDEV.S(VQA_classifier_results_9!I34,VQA_classifier_results_8!I34,VQA_classifier_results_7!I34,VQA_classifier_results_6!I34,VQA_classifier_results_5!I34,VQA_classifier_results_4!I34,VQA_classifier_results_3!I34,VQA_classifier_results_2!I34,VQA_classifier_results_1!I34,VQA_classifier_results_0!I34)</f>
        <v>2.2747743474178034E-2</v>
      </c>
      <c r="S34">
        <f>_xlfn.STDEV.S(VQA_classifier_results_9!J34,VQA_classifier_results_8!J34,VQA_classifier_results_7!J34,VQA_classifier_results_6!J34,VQA_classifier_results_5!J34,VQA_classifier_results_4!J34,VQA_classifier_results_3!J34,VQA_classifier_results_2!J34,VQA_classifier_results_1!J34,VQA_classifier_results_0!J34)</f>
        <v>2.2161853635671306E-2</v>
      </c>
      <c r="T34">
        <f>_xlfn.STDEV.S(VQA_classifier_results_9!K34,VQA_classifier_results_8!K34,VQA_classifier_results_7!K34,VQA_classifier_results_6!K34,VQA_classifier_results_5!K34,VQA_classifier_results_4!K34,VQA_classifier_results_3!K34,VQA_classifier_results_2!K34,VQA_classifier_results_1!K34,VQA_classifier_results_0!K34)</f>
        <v>3.424848016268469E-2</v>
      </c>
      <c r="U34">
        <f>_xlfn.STDEV.S(VQA_classifier_results_9!L34,VQA_classifier_results_8!L34,VQA_classifier_results_7!L34,VQA_classifier_results_6!L34,VQA_classifier_results_5!L34,VQA_classifier_results_4!L34,VQA_classifier_results_3!L34,VQA_classifier_results_2!L34,VQA_classifier_results_1!L34,VQA_classifier_results_0!L34)</f>
        <v>2.2059391812090118E-2</v>
      </c>
      <c r="V34">
        <f>_xlfn.STDEV.S(VQA_classifier_results_9!M34,VQA_classifier_results_8!M34,VQA_classifier_results_7!M34,VQA_classifier_results_6!M34,VQA_classifier_results_5!M34,VQA_classifier_results_4!M34,VQA_classifier_results_3!M34,VQA_classifier_results_2!M34,VQA_classifier_results_1!M34,VQA_classifier_results_0!M34)</f>
        <v>2.7056026352023171E-2</v>
      </c>
    </row>
    <row r="35" spans="1:22" x14ac:dyDescent="0.3">
      <c r="A35" s="5">
        <v>33</v>
      </c>
      <c r="B35" t="s">
        <v>23</v>
      </c>
      <c r="C35" t="s">
        <v>17</v>
      </c>
      <c r="D35" t="s">
        <v>16</v>
      </c>
      <c r="E35">
        <f>AVERAGE(VQA_classifier_results_9!E35,VQA_classifier_results_8!E35,VQA_classifier_results_7!E35,VQA_classifier_results_6!E35,VQA_classifier_results_5!E35,VQA_classifier_results_4!E35,VQA_classifier_results_3!E35,VQA_classifier_results_2!E35,VQA_classifier_results_1!E35,VQA_classifier_results_0!E35)</f>
        <v>168.2</v>
      </c>
      <c r="F35">
        <f>AVERAGE(VQA_classifier_results_9!F35,VQA_classifier_results_8!F35,VQA_classifier_results_7!F35,VQA_classifier_results_6!F35,VQA_classifier_results_5!F35,VQA_classifier_results_4!F35,VQA_classifier_results_3!F35,VQA_classifier_results_2!F35,VQA_classifier_results_1!F35,VQA_classifier_results_0!F35)</f>
        <v>167.7</v>
      </c>
      <c r="G35">
        <f>AVERAGE(VQA_classifier_results_9!G35,VQA_classifier_results_8!G35,VQA_classifier_results_7!G35,VQA_classifier_results_6!G35,VQA_classifier_results_5!G35,VQA_classifier_results_4!G35,VQA_classifier_results_3!G35,VQA_classifier_results_2!G35,VQA_classifier_results_1!G35,VQA_classifier_results_0!G35)</f>
        <v>61.3</v>
      </c>
      <c r="H35">
        <f>AVERAGE(VQA_classifier_results_9!H35,VQA_classifier_results_8!H35,VQA_classifier_results_7!H35,VQA_classifier_results_6!H35,VQA_classifier_results_5!H35,VQA_classifier_results_4!H35,VQA_classifier_results_3!H35,VQA_classifier_results_2!H35,VQA_classifier_results_1!H35,VQA_classifier_results_0!H35)</f>
        <v>60.8</v>
      </c>
      <c r="I35">
        <f>AVERAGE(VQA_classifier_results_9!I35,VQA_classifier_results_8!I35,VQA_classifier_results_7!I35,VQA_classifier_results_6!I35,VQA_classifier_results_5!I35,VQA_classifier_results_4!I35,VQA_classifier_results_3!I35,VQA_classifier_results_2!I35,VQA_classifier_results_1!I35,VQA_classifier_results_0!I35)</f>
        <v>0.73340611353711793</v>
      </c>
      <c r="J35">
        <f>AVERAGE(VQA_classifier_results_9!J35,VQA_classifier_results_8!J35,VQA_classifier_results_7!J35,VQA_classifier_results_6!J35,VQA_classifier_results_5!J35,VQA_classifier_results_4!J35,VQA_classifier_results_3!J35,VQA_classifier_results_2!J35,VQA_classifier_results_1!J35,VQA_classifier_results_0!J35)</f>
        <v>0.73302564563669503</v>
      </c>
      <c r="K35">
        <f>AVERAGE(VQA_classifier_results_9!K35,VQA_classifier_results_8!K35,VQA_classifier_results_7!K35,VQA_classifier_results_6!K35,VQA_classifier_results_5!K35,VQA_classifier_results_4!K35,VQA_classifier_results_3!K35,VQA_classifier_results_2!K35,VQA_classifier_results_1!K35,VQA_classifier_results_0!K35)</f>
        <v>0.73449781659388635</v>
      </c>
      <c r="L35">
        <f>AVERAGE(VQA_classifier_results_9!L35,VQA_classifier_results_8!L35,VQA_classifier_results_7!L35,VQA_classifier_results_6!L35,VQA_classifier_results_5!L35,VQA_classifier_results_4!L35,VQA_classifier_results_3!L35,VQA_classifier_results_2!L35,VQA_classifier_results_1!L35,VQA_classifier_results_0!L35)</f>
        <v>0.73314840252766655</v>
      </c>
      <c r="M35">
        <f>AVERAGE(VQA_classifier_results_9!M35,VQA_classifier_results_8!M35,VQA_classifier_results_7!M35,VQA_classifier_results_6!M35,VQA_classifier_results_5!M35,VQA_classifier_results_4!M35,VQA_classifier_results_3!M35,VQA_classifier_results_2!M35,VQA_classifier_results_1!M35,VQA_classifier_results_0!M35)</f>
        <v>0.73449382324296086</v>
      </c>
      <c r="N35">
        <f>_xlfn.STDEV.S(VQA_classifier_results_9!E35,VQA_classifier_results_8!E35,VQA_classifier_results_7!E35,VQA_classifier_results_6!E35,VQA_classifier_results_5!E35,VQA_classifier_results_4!E35,VQA_classifier_results_3!E35,VQA_classifier_results_2!E35,VQA_classifier_results_1!E35,VQA_classifier_results_0!E35)</f>
        <v>7.8429019572547949</v>
      </c>
      <c r="O35">
        <f>_xlfn.STDEV.S(VQA_classifier_results_9!F35,VQA_classifier_results_8!F35,VQA_classifier_results_7!F35,VQA_classifier_results_6!F35,VQA_classifier_results_5!F35,VQA_classifier_results_4!F35,VQA_classifier_results_3!F35,VQA_classifier_results_2!F35,VQA_classifier_results_1!F35,VQA_classifier_results_0!F35)</f>
        <v>6.0562181085044964</v>
      </c>
      <c r="P35">
        <f>_xlfn.STDEV.S(VQA_classifier_results_9!G35,VQA_classifier_results_8!G35,VQA_classifier_results_7!G35,VQA_classifier_results_6!G35,VQA_classifier_results_5!G35,VQA_classifier_results_4!G35,VQA_classifier_results_3!G35,VQA_classifier_results_2!G35,VQA_classifier_results_1!G35,VQA_classifier_results_0!G35)</f>
        <v>6.0562181085044964</v>
      </c>
      <c r="Q35">
        <f>_xlfn.STDEV.S(VQA_classifier_results_9!H35,VQA_classifier_results_8!H35,VQA_classifier_results_7!H35,VQA_classifier_results_6!H35,VQA_classifier_results_5!H35,VQA_classifier_results_4!H35,VQA_classifier_results_3!H35,VQA_classifier_results_2!H35,VQA_classifier_results_1!H35,VQA_classifier_results_0!H35)</f>
        <v>7.842901957254786</v>
      </c>
      <c r="R35">
        <f>_xlfn.STDEV.S(VQA_classifier_results_9!I35,VQA_classifier_results_8!I35,VQA_classifier_results_7!I35,VQA_classifier_results_6!I35,VQA_classifier_results_5!I35,VQA_classifier_results_4!I35,VQA_classifier_results_3!I35,VQA_classifier_results_2!I35,VQA_classifier_results_1!I35,VQA_classifier_results_0!I35)</f>
        <v>2.2747743474178034E-2</v>
      </c>
      <c r="S35">
        <f>_xlfn.STDEV.S(VQA_classifier_results_9!J35,VQA_classifier_results_8!J35,VQA_classifier_results_7!J35,VQA_classifier_results_6!J35,VQA_classifier_results_5!J35,VQA_classifier_results_4!J35,VQA_classifier_results_3!J35,VQA_classifier_results_2!J35,VQA_classifier_results_1!J35,VQA_classifier_results_0!J35)</f>
        <v>2.2161853635671306E-2</v>
      </c>
      <c r="T35">
        <f>_xlfn.STDEV.S(VQA_classifier_results_9!K35,VQA_classifier_results_8!K35,VQA_classifier_results_7!K35,VQA_classifier_results_6!K35,VQA_classifier_results_5!K35,VQA_classifier_results_4!K35,VQA_classifier_results_3!K35,VQA_classifier_results_2!K35,VQA_classifier_results_1!K35,VQA_classifier_results_0!K35)</f>
        <v>3.424848016268469E-2</v>
      </c>
      <c r="U35">
        <f>_xlfn.STDEV.S(VQA_classifier_results_9!L35,VQA_classifier_results_8!L35,VQA_classifier_results_7!L35,VQA_classifier_results_6!L35,VQA_classifier_results_5!L35,VQA_classifier_results_4!L35,VQA_classifier_results_3!L35,VQA_classifier_results_2!L35,VQA_classifier_results_1!L35,VQA_classifier_results_0!L35)</f>
        <v>2.2059391812090118E-2</v>
      </c>
      <c r="V35">
        <f>_xlfn.STDEV.S(VQA_classifier_results_9!M35,VQA_classifier_results_8!M35,VQA_classifier_results_7!M35,VQA_classifier_results_6!M35,VQA_classifier_results_5!M35,VQA_classifier_results_4!M35,VQA_classifier_results_3!M35,VQA_classifier_results_2!M35,VQA_classifier_results_1!M35,VQA_classifier_results_0!M35)</f>
        <v>2.7056026352023171E-2</v>
      </c>
    </row>
    <row r="36" spans="1:22" x14ac:dyDescent="0.3">
      <c r="A36" s="5">
        <v>34</v>
      </c>
      <c r="B36" t="s">
        <v>23</v>
      </c>
      <c r="C36" t="s">
        <v>18</v>
      </c>
      <c r="D36" t="s">
        <v>15</v>
      </c>
      <c r="E36">
        <f>AVERAGE(VQA_classifier_results_9!E36,VQA_classifier_results_8!E36,VQA_classifier_results_7!E36,VQA_classifier_results_6!E36,VQA_classifier_results_5!E36,VQA_classifier_results_4!E36,VQA_classifier_results_3!E36,VQA_classifier_results_2!E36,VQA_classifier_results_1!E36,VQA_classifier_results_0!E36)</f>
        <v>164.7</v>
      </c>
      <c r="F36">
        <f>AVERAGE(VQA_classifier_results_9!F36,VQA_classifier_results_8!F36,VQA_classifier_results_7!F36,VQA_classifier_results_6!F36,VQA_classifier_results_5!F36,VQA_classifier_results_4!F36,VQA_classifier_results_3!F36,VQA_classifier_results_2!F36,VQA_classifier_results_1!F36,VQA_classifier_results_0!F36)</f>
        <v>145.80000000000001</v>
      </c>
      <c r="G36">
        <f>AVERAGE(VQA_classifier_results_9!G36,VQA_classifier_results_8!G36,VQA_classifier_results_7!G36,VQA_classifier_results_6!G36,VQA_classifier_results_5!G36,VQA_classifier_results_4!G36,VQA_classifier_results_3!G36,VQA_classifier_results_2!G36,VQA_classifier_results_1!G36,VQA_classifier_results_0!G36)</f>
        <v>87.2</v>
      </c>
      <c r="H36">
        <f>AVERAGE(VQA_classifier_results_9!H36,VQA_classifier_results_8!H36,VQA_classifier_results_7!H36,VQA_classifier_results_6!H36,VQA_classifier_results_5!H36,VQA_classifier_results_4!H36,VQA_classifier_results_3!H36,VQA_classifier_results_2!H36,VQA_classifier_results_1!H36,VQA_classifier_results_0!H36)</f>
        <v>68.3</v>
      </c>
      <c r="I36">
        <f>AVERAGE(VQA_classifier_results_9!I36,VQA_classifier_results_8!I36,VQA_classifier_results_7!I36,VQA_classifier_results_6!I36,VQA_classifier_results_5!I36,VQA_classifier_results_4!I36,VQA_classifier_results_3!I36,VQA_classifier_results_2!I36,VQA_classifier_results_1!I36,VQA_classifier_results_0!I36)</f>
        <v>0.66630901287553645</v>
      </c>
      <c r="J36">
        <f>AVERAGE(VQA_classifier_results_9!J36,VQA_classifier_results_8!J36,VQA_classifier_results_7!J36,VQA_classifier_results_6!J36,VQA_classifier_results_5!J36,VQA_classifier_results_4!J36,VQA_classifier_results_3!J36,VQA_classifier_results_2!J36,VQA_classifier_results_1!J36,VQA_classifier_results_0!J36)</f>
        <v>0.65364122788723811</v>
      </c>
      <c r="K36">
        <f>AVERAGE(VQA_classifier_results_9!K36,VQA_classifier_results_8!K36,VQA_classifier_results_7!K36,VQA_classifier_results_6!K36,VQA_classifier_results_5!K36,VQA_classifier_results_4!K36,VQA_classifier_results_3!K36,VQA_classifier_results_2!K36,VQA_classifier_results_1!K36,VQA_classifier_results_0!K36)</f>
        <v>0.70686695278969958</v>
      </c>
      <c r="L36">
        <f>AVERAGE(VQA_classifier_results_9!L36,VQA_classifier_results_8!L36,VQA_classifier_results_7!L36,VQA_classifier_results_6!L36,VQA_classifier_results_5!L36,VQA_classifier_results_4!L36,VQA_classifier_results_3!L36,VQA_classifier_results_2!L36,VQA_classifier_results_1!L36,VQA_classifier_results_0!L36)</f>
        <v>0.66337169977926136</v>
      </c>
      <c r="M36">
        <f>AVERAGE(VQA_classifier_results_9!M36,VQA_classifier_results_8!M36,VQA_classifier_results_7!M36,VQA_classifier_results_6!M36,VQA_classifier_results_5!M36,VQA_classifier_results_4!M36,VQA_classifier_results_3!M36,VQA_classifier_results_2!M36,VQA_classifier_results_1!M36,VQA_classifier_results_0!M36)</f>
        <v>0.68250712928309687</v>
      </c>
      <c r="N36">
        <f>_xlfn.STDEV.S(VQA_classifier_results_9!E36,VQA_classifier_results_8!E36,VQA_classifier_results_7!E36,VQA_classifier_results_6!E36,VQA_classifier_results_5!E36,VQA_classifier_results_4!E36,VQA_classifier_results_3!E36,VQA_classifier_results_2!E36,VQA_classifier_results_1!E36,VQA_classifier_results_0!E36)</f>
        <v>10.274564062122865</v>
      </c>
      <c r="O36">
        <f>_xlfn.STDEV.S(VQA_classifier_results_9!F36,VQA_classifier_results_8!F36,VQA_classifier_results_7!F36,VQA_classifier_results_6!F36,VQA_classifier_results_5!F36,VQA_classifier_results_4!F36,VQA_classifier_results_3!F36,VQA_classifier_results_2!F36,VQA_classifier_results_1!F36,VQA_classifier_results_0!F36)</f>
        <v>4.6380072349136228</v>
      </c>
      <c r="P36">
        <f>_xlfn.STDEV.S(VQA_classifier_results_9!G36,VQA_classifier_results_8!G36,VQA_classifier_results_7!G36,VQA_classifier_results_6!G36,VQA_classifier_results_5!G36,VQA_classifier_results_4!G36,VQA_classifier_results_3!G36,VQA_classifier_results_2!G36,VQA_classifier_results_1!G36,VQA_classifier_results_0!G36)</f>
        <v>4.6380072349136228</v>
      </c>
      <c r="Q36">
        <f>_xlfn.STDEV.S(VQA_classifier_results_9!H36,VQA_classifier_results_8!H36,VQA_classifier_results_7!H36,VQA_classifier_results_6!H36,VQA_classifier_results_5!H36,VQA_classifier_results_4!H36,VQA_classifier_results_3!H36,VQA_classifier_results_2!H36,VQA_classifier_results_1!H36,VQA_classifier_results_0!H36)</f>
        <v>10.274564062122856</v>
      </c>
      <c r="R36">
        <f>_xlfn.STDEV.S(VQA_classifier_results_9!I36,VQA_classifier_results_8!I36,VQA_classifier_results_7!I36,VQA_classifier_results_6!I36,VQA_classifier_results_5!I36,VQA_classifier_results_4!I36,VQA_classifier_results_3!I36,VQA_classifier_results_2!I36,VQA_classifier_results_1!I36,VQA_classifier_results_0!I36)</f>
        <v>1.8243849420396065E-2</v>
      </c>
      <c r="S36">
        <f>_xlfn.STDEV.S(VQA_classifier_results_9!J36,VQA_classifier_results_8!J36,VQA_classifier_results_7!J36,VQA_classifier_results_6!J36,VQA_classifier_results_5!J36,VQA_classifier_results_4!J36,VQA_classifier_results_3!J36,VQA_classifier_results_2!J36,VQA_classifier_results_1!J36,VQA_classifier_results_0!J36)</f>
        <v>1.206991741081743E-2</v>
      </c>
      <c r="T36">
        <f>_xlfn.STDEV.S(VQA_classifier_results_9!K36,VQA_classifier_results_8!K36,VQA_classifier_results_7!K36,VQA_classifier_results_6!K36,VQA_classifier_results_5!K36,VQA_classifier_results_4!K36,VQA_classifier_results_3!K36,VQA_classifier_results_2!K36,VQA_classifier_results_1!K36,VQA_classifier_results_0!K36)</f>
        <v>4.4096841468338484E-2</v>
      </c>
      <c r="U36">
        <f>_xlfn.STDEV.S(VQA_classifier_results_9!L36,VQA_classifier_results_8!L36,VQA_classifier_results_7!L36,VQA_classifier_results_6!L36,VQA_classifier_results_5!L36,VQA_classifier_results_4!L36,VQA_classifier_results_3!L36,VQA_classifier_results_2!L36,VQA_classifier_results_1!L36,VQA_classifier_results_0!L36)</f>
        <v>1.5736132688003859E-2</v>
      </c>
      <c r="V36">
        <f>_xlfn.STDEV.S(VQA_classifier_results_9!M36,VQA_classifier_results_8!M36,VQA_classifier_results_7!M36,VQA_classifier_results_6!M36,VQA_classifier_results_5!M36,VQA_classifier_results_4!M36,VQA_classifier_results_3!M36,VQA_classifier_results_2!M36,VQA_classifier_results_1!M36,VQA_classifier_results_0!M36)</f>
        <v>3.0401458058498802E-2</v>
      </c>
    </row>
    <row r="37" spans="1:22" x14ac:dyDescent="0.3">
      <c r="A37" s="5">
        <v>35</v>
      </c>
      <c r="B37" t="s">
        <v>23</v>
      </c>
      <c r="C37" t="s">
        <v>18</v>
      </c>
      <c r="D37" t="s">
        <v>16</v>
      </c>
      <c r="E37">
        <f>AVERAGE(VQA_classifier_results_9!E37,VQA_classifier_results_8!E37,VQA_classifier_results_7!E37,VQA_classifier_results_6!E37,VQA_classifier_results_5!E37,VQA_classifier_results_4!E37,VQA_classifier_results_3!E37,VQA_classifier_results_2!E37,VQA_classifier_results_1!E37,VQA_classifier_results_0!E37)</f>
        <v>152.5</v>
      </c>
      <c r="F37">
        <f>AVERAGE(VQA_classifier_results_9!F37,VQA_classifier_results_8!F37,VQA_classifier_results_7!F37,VQA_classifier_results_6!F37,VQA_classifier_results_5!F37,VQA_classifier_results_4!F37,VQA_classifier_results_3!F37,VQA_classifier_results_2!F37,VQA_classifier_results_1!F37,VQA_classifier_results_0!F37)</f>
        <v>158</v>
      </c>
      <c r="G37">
        <f>AVERAGE(VQA_classifier_results_9!G37,VQA_classifier_results_8!G37,VQA_classifier_results_7!G37,VQA_classifier_results_6!G37,VQA_classifier_results_5!G37,VQA_classifier_results_4!G37,VQA_classifier_results_3!G37,VQA_classifier_results_2!G37,VQA_classifier_results_1!G37,VQA_classifier_results_0!G37)</f>
        <v>75</v>
      </c>
      <c r="H37">
        <f>AVERAGE(VQA_classifier_results_9!H37,VQA_classifier_results_8!H37,VQA_classifier_results_7!H37,VQA_classifier_results_6!H37,VQA_classifier_results_5!H37,VQA_classifier_results_4!H37,VQA_classifier_results_3!H37,VQA_classifier_results_2!H37,VQA_classifier_results_1!H37,VQA_classifier_results_0!H37)</f>
        <v>80.5</v>
      </c>
      <c r="I37">
        <f>AVERAGE(VQA_classifier_results_9!I37,VQA_classifier_results_8!I37,VQA_classifier_results_7!I37,VQA_classifier_results_6!I37,VQA_classifier_results_5!I37,VQA_classifier_results_4!I37,VQA_classifier_results_3!I37,VQA_classifier_results_2!I37,VQA_classifier_results_1!I37,VQA_classifier_results_0!I37)</f>
        <v>0.66630901287553645</v>
      </c>
      <c r="J37">
        <f>AVERAGE(VQA_classifier_results_9!J37,VQA_classifier_results_8!J37,VQA_classifier_results_7!J37,VQA_classifier_results_6!J37,VQA_classifier_results_5!J37,VQA_classifier_results_4!J37,VQA_classifier_results_3!J37,VQA_classifier_results_2!J37,VQA_classifier_results_1!J37,VQA_classifier_results_0!J37)</f>
        <v>0.6710657924688832</v>
      </c>
      <c r="K37">
        <f>AVERAGE(VQA_classifier_results_9!K37,VQA_classifier_results_8!K37,VQA_classifier_results_7!K37,VQA_classifier_results_6!K37,VQA_classifier_results_5!K37,VQA_classifier_results_4!K37,VQA_classifier_results_3!K37,VQA_classifier_results_2!K37,VQA_classifier_results_1!K37,VQA_classifier_results_0!K37)</f>
        <v>0.65450643776824036</v>
      </c>
      <c r="L37">
        <f>AVERAGE(VQA_classifier_results_9!L37,VQA_classifier_results_8!L37,VQA_classifier_results_7!L37,VQA_classifier_results_6!L37,VQA_classifier_results_5!L37,VQA_classifier_results_4!L37,VQA_classifier_results_3!L37,VQA_classifier_results_2!L37,VQA_classifier_results_1!L37,VQA_classifier_results_0!L37)</f>
        <v>0.66680039848882711</v>
      </c>
      <c r="M37">
        <f>AVERAGE(VQA_classifier_results_9!M37,VQA_classifier_results_8!M37,VQA_classifier_results_7!M37,VQA_classifier_results_6!M37,VQA_classifier_results_5!M37,VQA_classifier_results_4!M37,VQA_classifier_results_3!M37,VQA_classifier_results_2!M37,VQA_classifier_results_1!M37,VQA_classifier_results_0!M37)</f>
        <v>0.66485748236718167</v>
      </c>
      <c r="N37">
        <f>_xlfn.STDEV.S(VQA_classifier_results_9!E37,VQA_classifier_results_8!E37,VQA_classifier_results_7!E37,VQA_classifier_results_6!E37,VQA_classifier_results_5!E37,VQA_classifier_results_4!E37,VQA_classifier_results_3!E37,VQA_classifier_results_2!E37,VQA_classifier_results_1!E37,VQA_classifier_results_0!E37)</f>
        <v>13.71333495381614</v>
      </c>
      <c r="O37">
        <f>_xlfn.STDEV.S(VQA_classifier_results_9!F37,VQA_classifier_results_8!F37,VQA_classifier_results_7!F37,VQA_classifier_results_6!F37,VQA_classifier_results_5!F37,VQA_classifier_results_4!F37,VQA_classifier_results_3!F37,VQA_classifier_results_2!F37,VQA_classifier_results_1!F37,VQA_classifier_results_0!F37)</f>
        <v>10.044346115546242</v>
      </c>
      <c r="P37">
        <f>_xlfn.STDEV.S(VQA_classifier_results_9!G37,VQA_classifier_results_8!G37,VQA_classifier_results_7!G37,VQA_classifier_results_6!G37,VQA_classifier_results_5!G37,VQA_classifier_results_4!G37,VQA_classifier_results_3!G37,VQA_classifier_results_2!G37,VQA_classifier_results_1!G37,VQA_classifier_results_0!G37)</f>
        <v>10.044346115546242</v>
      </c>
      <c r="Q37">
        <f>_xlfn.STDEV.S(VQA_classifier_results_9!H37,VQA_classifier_results_8!H37,VQA_classifier_results_7!H37,VQA_classifier_results_6!H37,VQA_classifier_results_5!H37,VQA_classifier_results_4!H37,VQA_classifier_results_3!H37,VQA_classifier_results_2!H37,VQA_classifier_results_1!H37,VQA_classifier_results_0!H37)</f>
        <v>13.71333495381614</v>
      </c>
      <c r="R37">
        <f>_xlfn.STDEV.S(VQA_classifier_results_9!I37,VQA_classifier_results_8!I37,VQA_classifier_results_7!I37,VQA_classifier_results_6!I37,VQA_classifier_results_5!I37,VQA_classifier_results_4!I37,VQA_classifier_results_3!I37,VQA_classifier_results_2!I37,VQA_classifier_results_1!I37,VQA_classifier_results_0!I37)</f>
        <v>1.7174831478602257E-2</v>
      </c>
      <c r="S37">
        <f>_xlfn.STDEV.S(VQA_classifier_results_9!J37,VQA_classifier_results_8!J37,VQA_classifier_results_7!J37,VQA_classifier_results_6!J37,VQA_classifier_results_5!J37,VQA_classifier_results_4!J37,VQA_classifier_results_3!J37,VQA_classifier_results_2!J37,VQA_classifier_results_1!J37,VQA_classifier_results_0!J37)</f>
        <v>1.7541401066420523E-2</v>
      </c>
      <c r="T37">
        <f>_xlfn.STDEV.S(VQA_classifier_results_9!K37,VQA_classifier_results_8!K37,VQA_classifier_results_7!K37,VQA_classifier_results_6!K37,VQA_classifier_results_5!K37,VQA_classifier_results_4!K37,VQA_classifier_results_3!K37,VQA_classifier_results_2!K37,VQA_classifier_results_1!K37,VQA_classifier_results_0!K37)</f>
        <v>5.8855514823245247E-2</v>
      </c>
      <c r="U37">
        <f>_xlfn.STDEV.S(VQA_classifier_results_9!L37,VQA_classifier_results_8!L37,VQA_classifier_results_7!L37,VQA_classifier_results_6!L37,VQA_classifier_results_5!L37,VQA_classifier_results_4!L37,VQA_classifier_results_3!L37,VQA_classifier_results_2!L37,VQA_classifier_results_1!L37,VQA_classifier_results_0!L37)</f>
        <v>1.565077053871065E-2</v>
      </c>
      <c r="V37">
        <f>_xlfn.STDEV.S(VQA_classifier_results_9!M37,VQA_classifier_results_8!M37,VQA_classifier_results_7!M37,VQA_classifier_results_6!M37,VQA_classifier_results_5!M37,VQA_classifier_results_4!M37,VQA_classifier_results_3!M37,VQA_classifier_results_2!M37,VQA_classifier_results_1!M37,VQA_classifier_results_0!M37)</f>
        <v>3.2506505261724675E-2</v>
      </c>
    </row>
    <row r="38" spans="1:22" x14ac:dyDescent="0.3">
      <c r="A38" s="5">
        <v>36</v>
      </c>
      <c r="B38" t="s">
        <v>23</v>
      </c>
      <c r="C38" t="s">
        <v>19</v>
      </c>
      <c r="D38" t="s">
        <v>15</v>
      </c>
      <c r="E38">
        <f>AVERAGE(VQA_classifier_results_9!E38,VQA_classifier_results_8!E38,VQA_classifier_results_7!E38,VQA_classifier_results_6!E38,VQA_classifier_results_5!E38,VQA_classifier_results_4!E38,VQA_classifier_results_3!E38,VQA_classifier_results_2!E38,VQA_classifier_results_1!E38,VQA_classifier_results_0!E38)</f>
        <v>123.2</v>
      </c>
      <c r="F38">
        <f>AVERAGE(VQA_classifier_results_9!F38,VQA_classifier_results_8!F38,VQA_classifier_results_7!F38,VQA_classifier_results_6!F38,VQA_classifier_results_5!F38,VQA_classifier_results_4!F38,VQA_classifier_results_3!F38,VQA_classifier_results_2!F38,VQA_classifier_results_1!F38,VQA_classifier_results_0!F38)</f>
        <v>119.6</v>
      </c>
      <c r="G38">
        <f>AVERAGE(VQA_classifier_results_9!G38,VQA_classifier_results_8!G38,VQA_classifier_results_7!G38,VQA_classifier_results_6!G38,VQA_classifier_results_5!G38,VQA_classifier_results_4!G38,VQA_classifier_results_3!G38,VQA_classifier_results_2!G38,VQA_classifier_results_1!G38,VQA_classifier_results_0!G38)</f>
        <v>60.4</v>
      </c>
      <c r="H38">
        <f>AVERAGE(VQA_classifier_results_9!H38,VQA_classifier_results_8!H38,VQA_classifier_results_7!H38,VQA_classifier_results_6!H38,VQA_classifier_results_5!H38,VQA_classifier_results_4!H38,VQA_classifier_results_3!H38,VQA_classifier_results_2!H38,VQA_classifier_results_1!H38,VQA_classifier_results_0!H38)</f>
        <v>56.8</v>
      </c>
      <c r="I38">
        <f>AVERAGE(VQA_classifier_results_9!I38,VQA_classifier_results_8!I38,VQA_classifier_results_7!I38,VQA_classifier_results_6!I38,VQA_classifier_results_5!I38,VQA_classifier_results_4!I38,VQA_classifier_results_3!I38,VQA_classifier_results_2!I38,VQA_classifier_results_1!I38,VQA_classifier_results_0!I38)</f>
        <v>0.6744444444444444</v>
      </c>
      <c r="J38">
        <f>AVERAGE(VQA_classifier_results_9!J38,VQA_classifier_results_8!J38,VQA_classifier_results_7!J38,VQA_classifier_results_6!J38,VQA_classifier_results_5!J38,VQA_classifier_results_4!J38,VQA_classifier_results_3!J38,VQA_classifier_results_2!J38,VQA_classifier_results_1!J38,VQA_classifier_results_0!J38)</f>
        <v>0.67113683920303646</v>
      </c>
      <c r="K38">
        <f>AVERAGE(VQA_classifier_results_9!K38,VQA_classifier_results_8!K38,VQA_classifier_results_7!K38,VQA_classifier_results_6!K38,VQA_classifier_results_5!K38,VQA_classifier_results_4!K38,VQA_classifier_results_3!K38,VQA_classifier_results_2!K38,VQA_classifier_results_1!K38,VQA_classifier_results_0!K38)</f>
        <v>0.68444444444444463</v>
      </c>
      <c r="L38">
        <f>AVERAGE(VQA_classifier_results_9!L38,VQA_classifier_results_8!L38,VQA_classifier_results_7!L38,VQA_classifier_results_6!L38,VQA_classifier_results_5!L38,VQA_classifier_results_4!L38,VQA_classifier_results_3!L38,VQA_classifier_results_2!L38,VQA_classifier_results_1!L38,VQA_classifier_results_0!L38)</f>
        <v>0.6735638747231345</v>
      </c>
      <c r="M38">
        <f>AVERAGE(VQA_classifier_results_9!M38,VQA_classifier_results_8!M38,VQA_classifier_results_7!M38,VQA_classifier_results_6!M38,VQA_classifier_results_5!M38,VQA_classifier_results_4!M38,VQA_classifier_results_3!M38,VQA_classifier_results_2!M38,VQA_classifier_results_1!M38,VQA_classifier_results_0!M38)</f>
        <v>0.67856318757647016</v>
      </c>
      <c r="N38">
        <f>_xlfn.STDEV.S(VQA_classifier_results_9!E38,VQA_classifier_results_8!E38,VQA_classifier_results_7!E38,VQA_classifier_results_6!E38,VQA_classifier_results_5!E38,VQA_classifier_results_4!E38,VQA_classifier_results_3!E38,VQA_classifier_results_2!E38,VQA_classifier_results_1!E38,VQA_classifier_results_0!E38)</f>
        <v>7.0206045956804095</v>
      </c>
      <c r="O38">
        <f>_xlfn.STDEV.S(VQA_classifier_results_9!F38,VQA_classifier_results_8!F38,VQA_classifier_results_7!F38,VQA_classifier_results_6!F38,VQA_classifier_results_5!F38,VQA_classifier_results_4!F38,VQA_classifier_results_3!F38,VQA_classifier_results_2!F38,VQA_classifier_results_1!F38,VQA_classifier_results_0!F38)</f>
        <v>5.8916136254095202</v>
      </c>
      <c r="P38">
        <f>_xlfn.STDEV.S(VQA_classifier_results_9!G38,VQA_classifier_results_8!G38,VQA_classifier_results_7!G38,VQA_classifier_results_6!G38,VQA_classifier_results_5!G38,VQA_classifier_results_4!G38,VQA_classifier_results_3!G38,VQA_classifier_results_2!G38,VQA_classifier_results_1!G38,VQA_classifier_results_0!G38)</f>
        <v>5.891613625409521</v>
      </c>
      <c r="Q38">
        <f>_xlfn.STDEV.S(VQA_classifier_results_9!H38,VQA_classifier_results_8!H38,VQA_classifier_results_7!H38,VQA_classifier_results_6!H38,VQA_classifier_results_5!H38,VQA_classifier_results_4!H38,VQA_classifier_results_3!H38,VQA_classifier_results_2!H38,VQA_classifier_results_1!H38,VQA_classifier_results_0!H38)</f>
        <v>7.020604595680398</v>
      </c>
      <c r="R38">
        <f>_xlfn.STDEV.S(VQA_classifier_results_9!I38,VQA_classifier_results_8!I38,VQA_classifier_results_7!I38,VQA_classifier_results_6!I38,VQA_classifier_results_5!I38,VQA_classifier_results_4!I38,VQA_classifier_results_3!I38,VQA_classifier_results_2!I38,VQA_classifier_results_1!I38,VQA_classifier_results_0!I38)</f>
        <v>2.7833277888611879E-2</v>
      </c>
      <c r="S38">
        <f>_xlfn.STDEV.S(VQA_classifier_results_9!J38,VQA_classifier_results_8!J38,VQA_classifier_results_7!J38,VQA_classifier_results_6!J38,VQA_classifier_results_5!J38,VQA_classifier_results_4!J38,VQA_classifier_results_3!J38,VQA_classifier_results_2!J38,VQA_classifier_results_1!J38,VQA_classifier_results_0!J38)</f>
        <v>2.7644793377736048E-2</v>
      </c>
      <c r="T38">
        <f>_xlfn.STDEV.S(VQA_classifier_results_9!K38,VQA_classifier_results_8!K38,VQA_classifier_results_7!K38,VQA_classifier_results_6!K38,VQA_classifier_results_5!K38,VQA_classifier_results_4!K38,VQA_classifier_results_3!K38,VQA_classifier_results_2!K38,VQA_classifier_results_1!K38,VQA_classifier_results_0!K38)</f>
        <v>3.9003358864891161E-2</v>
      </c>
      <c r="U38">
        <f>_xlfn.STDEV.S(VQA_classifier_results_9!L38,VQA_classifier_results_8!L38,VQA_classifier_results_7!L38,VQA_classifier_results_6!L38,VQA_classifier_results_5!L38,VQA_classifier_results_4!L38,VQA_classifier_results_3!L38,VQA_classifier_results_2!L38,VQA_classifier_results_1!L38,VQA_classifier_results_0!L38)</f>
        <v>2.7669541212142906E-2</v>
      </c>
      <c r="V38">
        <f>_xlfn.STDEV.S(VQA_classifier_results_9!M38,VQA_classifier_results_8!M38,VQA_classifier_results_7!M38,VQA_classifier_results_6!M38,VQA_classifier_results_5!M38,VQA_classifier_results_4!M38,VQA_classifier_results_3!M38,VQA_classifier_results_2!M38,VQA_classifier_results_1!M38,VQA_classifier_results_0!M38)</f>
        <v>3.0371752708568848E-2</v>
      </c>
    </row>
    <row r="39" spans="1:22" x14ac:dyDescent="0.3">
      <c r="A39" s="5">
        <v>37</v>
      </c>
      <c r="B39" t="s">
        <v>23</v>
      </c>
      <c r="C39" t="s">
        <v>19</v>
      </c>
      <c r="D39" t="s">
        <v>16</v>
      </c>
      <c r="E39">
        <f>AVERAGE(VQA_classifier_results_9!E39,VQA_classifier_results_8!E39,VQA_classifier_results_7!E39,VQA_classifier_results_6!E39,VQA_classifier_results_5!E39,VQA_classifier_results_4!E39,VQA_classifier_results_3!E39,VQA_classifier_results_2!E39,VQA_classifier_results_1!E39,VQA_classifier_results_0!E39)</f>
        <v>124</v>
      </c>
      <c r="F39">
        <f>AVERAGE(VQA_classifier_results_9!F39,VQA_classifier_results_8!F39,VQA_classifier_results_7!F39,VQA_classifier_results_6!F39,VQA_classifier_results_5!F39,VQA_classifier_results_4!F39,VQA_classifier_results_3!F39,VQA_classifier_results_2!F39,VQA_classifier_results_1!F39,VQA_classifier_results_0!F39)</f>
        <v>118.7</v>
      </c>
      <c r="G39">
        <f>AVERAGE(VQA_classifier_results_9!G39,VQA_classifier_results_8!G39,VQA_classifier_results_7!G39,VQA_classifier_results_6!G39,VQA_classifier_results_5!G39,VQA_classifier_results_4!G39,VQA_classifier_results_3!G39,VQA_classifier_results_2!G39,VQA_classifier_results_1!G39,VQA_classifier_results_0!G39)</f>
        <v>61.3</v>
      </c>
      <c r="H39">
        <f>AVERAGE(VQA_classifier_results_9!H39,VQA_classifier_results_8!H39,VQA_classifier_results_7!H39,VQA_classifier_results_6!H39,VQA_classifier_results_5!H39,VQA_classifier_results_4!H39,VQA_classifier_results_3!H39,VQA_classifier_results_2!H39,VQA_classifier_results_1!H39,VQA_classifier_results_0!H39)</f>
        <v>56</v>
      </c>
      <c r="I39">
        <f>AVERAGE(VQA_classifier_results_9!I39,VQA_classifier_results_8!I39,VQA_classifier_results_7!I39,VQA_classifier_results_6!I39,VQA_classifier_results_5!I39,VQA_classifier_results_4!I39,VQA_classifier_results_3!I39,VQA_classifier_results_2!I39,VQA_classifier_results_1!I39,VQA_classifier_results_0!I39)</f>
        <v>0.67416666666666658</v>
      </c>
      <c r="J39">
        <f>AVERAGE(VQA_classifier_results_9!J39,VQA_classifier_results_8!J39,VQA_classifier_results_7!J39,VQA_classifier_results_6!J39,VQA_classifier_results_5!J39,VQA_classifier_results_4!J39,VQA_classifier_results_3!J39,VQA_classifier_results_2!J39,VQA_classifier_results_1!J39,VQA_classifier_results_0!J39)</f>
        <v>0.66952937352658171</v>
      </c>
      <c r="K39">
        <f>AVERAGE(VQA_classifier_results_9!K39,VQA_classifier_results_8!K39,VQA_classifier_results_7!K39,VQA_classifier_results_6!K39,VQA_classifier_results_5!K39,VQA_classifier_results_4!K39,VQA_classifier_results_3!K39,VQA_classifier_results_2!K39,VQA_classifier_results_1!K39,VQA_classifier_results_0!K39)</f>
        <v>0.68888888888888899</v>
      </c>
      <c r="L39">
        <f>AVERAGE(VQA_classifier_results_9!L39,VQA_classifier_results_8!L39,VQA_classifier_results_7!L39,VQA_classifier_results_6!L39,VQA_classifier_results_5!L39,VQA_classifier_results_4!L39,VQA_classifier_results_3!L39,VQA_classifier_results_2!L39,VQA_classifier_results_1!L39,VQA_classifier_results_0!L39)</f>
        <v>0.67295505542397138</v>
      </c>
      <c r="M39">
        <f>AVERAGE(VQA_classifier_results_9!M39,VQA_classifier_results_8!M39,VQA_classifier_results_7!M39,VQA_classifier_results_6!M39,VQA_classifier_results_5!M39,VQA_classifier_results_4!M39,VQA_classifier_results_3!M39,VQA_classifier_results_2!M39,VQA_classifier_results_1!M39,VQA_classifier_results_0!M39)</f>
        <v>0.68049575004109364</v>
      </c>
      <c r="N39">
        <f>_xlfn.STDEV.S(VQA_classifier_results_9!E39,VQA_classifier_results_8!E39,VQA_classifier_results_7!E39,VQA_classifier_results_6!E39,VQA_classifier_results_5!E39,VQA_classifier_results_4!E39,VQA_classifier_results_3!E39,VQA_classifier_results_2!E39,VQA_classifier_results_1!E39,VQA_classifier_results_0!E39)</f>
        <v>8.232726023485645</v>
      </c>
      <c r="O39">
        <f>_xlfn.STDEV.S(VQA_classifier_results_9!F39,VQA_classifier_results_8!F39,VQA_classifier_results_7!F39,VQA_classifier_results_6!F39,VQA_classifier_results_5!F39,VQA_classifier_results_4!F39,VQA_classifier_results_3!F39,VQA_classifier_results_2!F39,VQA_classifier_results_1!F39,VQA_classifier_results_0!F39)</f>
        <v>7.0718534424230768</v>
      </c>
      <c r="P39">
        <f>_xlfn.STDEV.S(VQA_classifier_results_9!G39,VQA_classifier_results_8!G39,VQA_classifier_results_7!G39,VQA_classifier_results_6!G39,VQA_classifier_results_5!G39,VQA_classifier_results_4!G39,VQA_classifier_results_3!G39,VQA_classifier_results_2!G39,VQA_classifier_results_1!G39,VQA_classifier_results_0!G39)</f>
        <v>7.0718534424230644</v>
      </c>
      <c r="Q39">
        <f>_xlfn.STDEV.S(VQA_classifier_results_9!H39,VQA_classifier_results_8!H39,VQA_classifier_results_7!H39,VQA_classifier_results_6!H39,VQA_classifier_results_5!H39,VQA_classifier_results_4!H39,VQA_classifier_results_3!H39,VQA_classifier_results_2!H39,VQA_classifier_results_1!H39,VQA_classifier_results_0!H39)</f>
        <v>8.232726023485645</v>
      </c>
      <c r="R39">
        <f>_xlfn.STDEV.S(VQA_classifier_results_9!I39,VQA_classifier_results_8!I39,VQA_classifier_results_7!I39,VQA_classifier_results_6!I39,VQA_classifier_results_5!I39,VQA_classifier_results_4!I39,VQA_classifier_results_3!I39,VQA_classifier_results_2!I39,VQA_classifier_results_1!I39,VQA_classifier_results_0!I39)</f>
        <v>2.7748441298801472E-2</v>
      </c>
      <c r="S39">
        <f>_xlfn.STDEV.S(VQA_classifier_results_9!J39,VQA_classifier_results_8!J39,VQA_classifier_results_7!J39,VQA_classifier_results_6!J39,VQA_classifier_results_5!J39,VQA_classifier_results_4!J39,VQA_classifier_results_3!J39,VQA_classifier_results_2!J39,VQA_classifier_results_1!J39,VQA_classifier_results_0!J39)</f>
        <v>2.8173866489904713E-2</v>
      </c>
      <c r="T39">
        <f>_xlfn.STDEV.S(VQA_classifier_results_9!K39,VQA_classifier_results_8!K39,VQA_classifier_results_7!K39,VQA_classifier_results_6!K39,VQA_classifier_results_5!K39,VQA_classifier_results_4!K39,VQA_classifier_results_3!K39,VQA_classifier_results_2!K39,VQA_classifier_results_1!K39,VQA_classifier_results_0!K39)</f>
        <v>4.5737366797142485E-2</v>
      </c>
      <c r="U39">
        <f>_xlfn.STDEV.S(VQA_classifier_results_9!L39,VQA_classifier_results_8!L39,VQA_classifier_results_7!L39,VQA_classifier_results_6!L39,VQA_classifier_results_5!L39,VQA_classifier_results_4!L39,VQA_classifier_results_3!L39,VQA_classifier_results_2!L39,VQA_classifier_results_1!L39,VQA_classifier_results_0!L39)</f>
        <v>2.7581074995876122E-2</v>
      </c>
      <c r="V39">
        <f>_xlfn.STDEV.S(VQA_classifier_results_9!M39,VQA_classifier_results_8!M39,VQA_classifier_results_7!M39,VQA_classifier_results_6!M39,VQA_classifier_results_5!M39,VQA_classifier_results_4!M39,VQA_classifier_results_3!M39,VQA_classifier_results_2!M39,VQA_classifier_results_1!M39,VQA_classifier_results_0!M39)</f>
        <v>3.2352423686076326E-2</v>
      </c>
    </row>
    <row r="40" spans="1:22" x14ac:dyDescent="0.3">
      <c r="A40" s="5">
        <v>38</v>
      </c>
      <c r="B40" t="s">
        <v>23</v>
      </c>
      <c r="C40" t="s">
        <v>20</v>
      </c>
      <c r="D40" t="s">
        <v>15</v>
      </c>
      <c r="E40">
        <f>AVERAGE(VQA_classifier_results_9!E40,VQA_classifier_results_8!E40,VQA_classifier_results_7!E40,VQA_classifier_results_6!E40,VQA_classifier_results_5!E40,VQA_classifier_results_4!E40,VQA_classifier_results_3!E40,VQA_classifier_results_2!E40,VQA_classifier_results_1!E40,VQA_classifier_results_0!E40)</f>
        <v>561.5</v>
      </c>
      <c r="F40">
        <f>AVERAGE(VQA_classifier_results_9!F40,VQA_classifier_results_8!F40,VQA_classifier_results_7!F40,VQA_classifier_results_6!F40,VQA_classifier_results_5!F40,VQA_classifier_results_4!F40,VQA_classifier_results_3!F40,VQA_classifier_results_2!F40,VQA_classifier_results_1!F40,VQA_classifier_results_0!F40)</f>
        <v>575.70000000000005</v>
      </c>
      <c r="G40">
        <f>AVERAGE(VQA_classifier_results_9!G40,VQA_classifier_results_8!G40,VQA_classifier_results_7!G40,VQA_classifier_results_6!G40,VQA_classifier_results_5!G40,VQA_classifier_results_4!G40,VQA_classifier_results_3!G40,VQA_classifier_results_2!G40,VQA_classifier_results_1!G40,VQA_classifier_results_0!G40)</f>
        <v>257.3</v>
      </c>
      <c r="H40">
        <f>AVERAGE(VQA_classifier_results_9!H40,VQA_classifier_results_8!H40,VQA_classifier_results_7!H40,VQA_classifier_results_6!H40,VQA_classifier_results_5!H40,VQA_classifier_results_4!H40,VQA_classifier_results_3!H40,VQA_classifier_results_2!H40,VQA_classifier_results_1!H40,VQA_classifier_results_0!H40)</f>
        <v>271.5</v>
      </c>
      <c r="I40">
        <f>AVERAGE(VQA_classifier_results_9!I40,VQA_classifier_results_8!I40,VQA_classifier_results_7!I40,VQA_classifier_results_6!I40,VQA_classifier_results_5!I40,VQA_classifier_results_4!I40,VQA_classifier_results_3!I40,VQA_classifier_results_2!I40,VQA_classifier_results_1!I40,VQA_classifier_results_0!I40)</f>
        <v>0.68259303721488596</v>
      </c>
      <c r="J40">
        <f>AVERAGE(VQA_classifier_results_9!J40,VQA_classifier_results_8!J40,VQA_classifier_results_7!J40,VQA_classifier_results_6!J40,VQA_classifier_results_5!J40,VQA_classifier_results_4!J40,VQA_classifier_results_3!J40,VQA_classifier_results_2!J40,VQA_classifier_results_1!J40,VQA_classifier_results_0!J40)</f>
        <v>0.68575460612356731</v>
      </c>
      <c r="K40">
        <f>AVERAGE(VQA_classifier_results_9!K40,VQA_classifier_results_8!K40,VQA_classifier_results_7!K40,VQA_classifier_results_6!K40,VQA_classifier_results_5!K40,VQA_classifier_results_4!K40,VQA_classifier_results_3!K40,VQA_classifier_results_2!K40,VQA_classifier_results_1!K40,VQA_classifier_results_0!K40)</f>
        <v>0.67406962785114044</v>
      </c>
      <c r="L40">
        <f>AVERAGE(VQA_classifier_results_9!L40,VQA_classifier_results_8!L40,VQA_classifier_results_7!L40,VQA_classifier_results_6!L40,VQA_classifier_results_5!L40,VQA_classifier_results_4!L40,VQA_classifier_results_3!L40,VQA_classifier_results_2!L40,VQA_classifier_results_1!L40,VQA_classifier_results_0!L40)</f>
        <v>0.68335779701917099</v>
      </c>
      <c r="M40">
        <f>AVERAGE(VQA_classifier_results_9!M40,VQA_classifier_results_8!M40,VQA_classifier_results_7!M40,VQA_classifier_results_6!M40,VQA_classifier_results_5!M40,VQA_classifier_results_4!M40,VQA_classifier_results_3!M40,VQA_classifier_results_2!M40,VQA_classifier_results_1!M40,VQA_classifier_results_0!M40)</f>
        <v>0.67962214209353555</v>
      </c>
      <c r="N40">
        <f>_xlfn.STDEV.S(VQA_classifier_results_9!E40,VQA_classifier_results_8!E40,VQA_classifier_results_7!E40,VQA_classifier_results_6!E40,VQA_classifier_results_5!E40,VQA_classifier_results_4!E40,VQA_classifier_results_3!E40,VQA_classifier_results_2!E40,VQA_classifier_results_1!E40,VQA_classifier_results_0!E40)</f>
        <v>13.235054464061214</v>
      </c>
      <c r="O40">
        <f>_xlfn.STDEV.S(VQA_classifier_results_9!F40,VQA_classifier_results_8!F40,VQA_classifier_results_7!F40,VQA_classifier_results_6!F40,VQA_classifier_results_5!F40,VQA_classifier_results_4!F40,VQA_classifier_results_3!F40,VQA_classifier_results_2!F40,VQA_classifier_results_1!F40,VQA_classifier_results_0!F40)</f>
        <v>9.9336688981351582</v>
      </c>
      <c r="P40">
        <f>_xlfn.STDEV.S(VQA_classifier_results_9!G40,VQA_classifier_results_8!G40,VQA_classifier_results_7!G40,VQA_classifier_results_6!G40,VQA_classifier_results_5!G40,VQA_classifier_results_4!G40,VQA_classifier_results_3!G40,VQA_classifier_results_2!G40,VQA_classifier_results_1!G40,VQA_classifier_results_0!G40)</f>
        <v>9.93366889813516</v>
      </c>
      <c r="Q40">
        <f>_xlfn.STDEV.S(VQA_classifier_results_9!H40,VQA_classifier_results_8!H40,VQA_classifier_results_7!H40,VQA_classifier_results_6!H40,VQA_classifier_results_5!H40,VQA_classifier_results_4!H40,VQA_classifier_results_3!H40,VQA_classifier_results_2!H40,VQA_classifier_results_1!H40,VQA_classifier_results_0!H40)</f>
        <v>13.235054464061214</v>
      </c>
      <c r="R40">
        <f>_xlfn.STDEV.S(VQA_classifier_results_9!I40,VQA_classifier_results_8!I40,VQA_classifier_results_7!I40,VQA_classifier_results_6!I40,VQA_classifier_results_5!I40,VQA_classifier_results_4!I40,VQA_classifier_results_3!I40,VQA_classifier_results_2!I40,VQA_classifier_results_1!I40,VQA_classifier_results_0!I40)</f>
        <v>1.1433659166381359E-2</v>
      </c>
      <c r="S40">
        <f>_xlfn.STDEV.S(VQA_classifier_results_9!J40,VQA_classifier_results_8!J40,VQA_classifier_results_7!J40,VQA_classifier_results_6!J40,VQA_classifier_results_5!J40,VQA_classifier_results_4!J40,VQA_classifier_results_3!J40,VQA_classifier_results_2!J40,VQA_classifier_results_1!J40,VQA_classifier_results_0!J40)</f>
        <v>1.1117272601484433E-2</v>
      </c>
      <c r="T40">
        <f>_xlfn.STDEV.S(VQA_classifier_results_9!K40,VQA_classifier_results_8!K40,VQA_classifier_results_7!K40,VQA_classifier_results_6!K40,VQA_classifier_results_5!K40,VQA_classifier_results_4!K40,VQA_classifier_results_3!K40,VQA_classifier_results_2!K40,VQA_classifier_results_1!K40,VQA_classifier_results_0!K40)</f>
        <v>1.5888420725163541E-2</v>
      </c>
      <c r="U40">
        <f>_xlfn.STDEV.S(VQA_classifier_results_9!L40,VQA_classifier_results_8!L40,VQA_classifier_results_7!L40,VQA_classifier_results_6!L40,VQA_classifier_results_5!L40,VQA_classifier_results_4!L40,VQA_classifier_results_3!L40,VQA_classifier_results_2!L40,VQA_classifier_results_1!L40,VQA_classifier_results_0!L40)</f>
        <v>1.1382934562660416E-2</v>
      </c>
      <c r="V40">
        <f>_xlfn.STDEV.S(VQA_classifier_results_9!M40,VQA_classifier_results_8!M40,VQA_classifier_results_7!M40,VQA_classifier_results_6!M40,VQA_classifier_results_5!M40,VQA_classifier_results_4!M40,VQA_classifier_results_3!M40,VQA_classifier_results_2!M40,VQA_classifier_results_1!M40,VQA_classifier_results_0!M40)</f>
        <v>1.2414316982513633E-2</v>
      </c>
    </row>
    <row r="41" spans="1:22" x14ac:dyDescent="0.3">
      <c r="A41" s="5">
        <v>39</v>
      </c>
      <c r="B41" t="s">
        <v>23</v>
      </c>
      <c r="C41" t="s">
        <v>20</v>
      </c>
      <c r="D41" t="s">
        <v>16</v>
      </c>
      <c r="E41">
        <f>AVERAGE(VQA_classifier_results_9!E41,VQA_classifier_results_8!E41,VQA_classifier_results_7!E41,VQA_classifier_results_6!E41,VQA_classifier_results_5!E41,VQA_classifier_results_4!E41,VQA_classifier_results_3!E41,VQA_classifier_results_2!E41,VQA_classifier_results_1!E41,VQA_classifier_results_0!E41)</f>
        <v>567.4</v>
      </c>
      <c r="F41">
        <f>AVERAGE(VQA_classifier_results_9!F41,VQA_classifier_results_8!F41,VQA_classifier_results_7!F41,VQA_classifier_results_6!F41,VQA_classifier_results_5!F41,VQA_classifier_results_4!F41,VQA_classifier_results_3!F41,VQA_classifier_results_2!F41,VQA_classifier_results_1!F41,VQA_classifier_results_0!F41)</f>
        <v>568.9</v>
      </c>
      <c r="G41">
        <f>AVERAGE(VQA_classifier_results_9!G41,VQA_classifier_results_8!G41,VQA_classifier_results_7!G41,VQA_classifier_results_6!G41,VQA_classifier_results_5!G41,VQA_classifier_results_4!G41,VQA_classifier_results_3!G41,VQA_classifier_results_2!G41,VQA_classifier_results_1!G41,VQA_classifier_results_0!G41)</f>
        <v>264.10000000000002</v>
      </c>
      <c r="H41">
        <f>AVERAGE(VQA_classifier_results_9!H41,VQA_classifier_results_8!H41,VQA_classifier_results_7!H41,VQA_classifier_results_6!H41,VQA_classifier_results_5!H41,VQA_classifier_results_4!H41,VQA_classifier_results_3!H41,VQA_classifier_results_2!H41,VQA_classifier_results_1!H41,VQA_classifier_results_0!H41)</f>
        <v>265.60000000000002</v>
      </c>
      <c r="I41">
        <f>AVERAGE(VQA_classifier_results_9!I41,VQA_classifier_results_8!I41,VQA_classifier_results_7!I41,VQA_classifier_results_6!I41,VQA_classifier_results_5!I41,VQA_classifier_results_4!I41,VQA_classifier_results_3!I41,VQA_classifier_results_2!I41,VQA_classifier_results_1!I41,VQA_classifier_results_0!I41)</f>
        <v>0.68205282112845134</v>
      </c>
      <c r="J41">
        <f>AVERAGE(VQA_classifier_results_9!J41,VQA_classifier_results_8!J41,VQA_classifier_results_7!J41,VQA_classifier_results_6!J41,VQA_classifier_results_5!J41,VQA_classifier_results_4!J41,VQA_classifier_results_3!J41,VQA_classifier_results_2!J41,VQA_classifier_results_1!J41,VQA_classifier_results_0!J41)</f>
        <v>0.68299225219842274</v>
      </c>
      <c r="K41">
        <f>AVERAGE(VQA_classifier_results_9!K41,VQA_classifier_results_8!K41,VQA_classifier_results_7!K41,VQA_classifier_results_6!K41,VQA_classifier_results_5!K41,VQA_classifier_results_4!K41,VQA_classifier_results_3!K41,VQA_classifier_results_2!K41,VQA_classifier_results_1!K41,VQA_classifier_results_0!K41)</f>
        <v>0.68115246098439364</v>
      </c>
      <c r="L41">
        <f>AVERAGE(VQA_classifier_results_9!L41,VQA_classifier_results_8!L41,VQA_classifier_results_7!L41,VQA_classifier_results_6!L41,VQA_classifier_results_5!L41,VQA_classifier_results_4!L41,VQA_classifier_results_3!L41,VQA_classifier_results_2!L41,VQA_classifier_results_1!L41,VQA_classifier_results_0!L41)</f>
        <v>0.68239684309588511</v>
      </c>
      <c r="M41">
        <f>AVERAGE(VQA_classifier_results_9!M41,VQA_classifier_results_8!M41,VQA_classifier_results_7!M41,VQA_classifier_results_6!M41,VQA_classifier_results_5!M41,VQA_classifier_results_4!M41,VQA_classifier_results_3!M41,VQA_classifier_results_2!M41,VQA_classifier_results_1!M41,VQA_classifier_results_0!M41)</f>
        <v>0.68190224835091462</v>
      </c>
      <c r="N41">
        <f>_xlfn.STDEV.S(VQA_classifier_results_9!E41,VQA_classifier_results_8!E41,VQA_classifier_results_7!E41,VQA_classifier_results_6!E41,VQA_classifier_results_5!E41,VQA_classifier_results_4!E41,VQA_classifier_results_3!E41,VQA_classifier_results_2!E41,VQA_classifier_results_1!E41,VQA_classifier_results_0!E41)</f>
        <v>18.957261874484349</v>
      </c>
      <c r="O41">
        <f>_xlfn.STDEV.S(VQA_classifier_results_9!F41,VQA_classifier_results_8!F41,VQA_classifier_results_7!F41,VQA_classifier_results_6!F41,VQA_classifier_results_5!F41,VQA_classifier_results_4!F41,VQA_classifier_results_3!F41,VQA_classifier_results_2!F41,VQA_classifier_results_1!F41,VQA_classifier_results_0!F41)</f>
        <v>27.440643011578441</v>
      </c>
      <c r="P41">
        <f>_xlfn.STDEV.S(VQA_classifier_results_9!G41,VQA_classifier_results_8!G41,VQA_classifier_results_7!G41,VQA_classifier_results_6!G41,VQA_classifier_results_5!G41,VQA_classifier_results_4!G41,VQA_classifier_results_3!G41,VQA_classifier_results_2!G41,VQA_classifier_results_1!G41,VQA_classifier_results_0!G41)</f>
        <v>27.440643011578441</v>
      </c>
      <c r="Q41">
        <f>_xlfn.STDEV.S(VQA_classifier_results_9!H41,VQA_classifier_results_8!H41,VQA_classifier_results_7!H41,VQA_classifier_results_6!H41,VQA_classifier_results_5!H41,VQA_classifier_results_4!H41,VQA_classifier_results_3!H41,VQA_classifier_results_2!H41,VQA_classifier_results_1!H41,VQA_classifier_results_0!H41)</f>
        <v>18.957261874484349</v>
      </c>
      <c r="R41">
        <f>_xlfn.STDEV.S(VQA_classifier_results_9!I41,VQA_classifier_results_8!I41,VQA_classifier_results_7!I41,VQA_classifier_results_6!I41,VQA_classifier_results_5!I41,VQA_classifier_results_4!I41,VQA_classifier_results_3!I41,VQA_classifier_results_2!I41,VQA_classifier_results_1!I41,VQA_classifier_results_0!I41)</f>
        <v>1.2320934219740421E-2</v>
      </c>
      <c r="S41">
        <f>_xlfn.STDEV.S(VQA_classifier_results_9!J41,VQA_classifier_results_8!J41,VQA_classifier_results_7!J41,VQA_classifier_results_6!J41,VQA_classifier_results_5!J41,VQA_classifier_results_4!J41,VQA_classifier_results_3!J41,VQA_classifier_results_2!J41,VQA_classifier_results_1!J41,VQA_classifier_results_0!J41)</f>
        <v>1.7163528251199562E-2</v>
      </c>
      <c r="T41">
        <f>_xlfn.STDEV.S(VQA_classifier_results_9!K41,VQA_classifier_results_8!K41,VQA_classifier_results_7!K41,VQA_classifier_results_6!K41,VQA_classifier_results_5!K41,VQA_classifier_results_4!K41,VQA_classifier_results_3!K41,VQA_classifier_results_2!K41,VQA_classifier_results_1!K41,VQA_classifier_results_0!K41)</f>
        <v>2.2757817376331767E-2</v>
      </c>
      <c r="U41">
        <f>_xlfn.STDEV.S(VQA_classifier_results_9!L41,VQA_classifier_results_8!L41,VQA_classifier_results_7!L41,VQA_classifier_results_6!L41,VQA_classifier_results_5!L41,VQA_classifier_results_4!L41,VQA_classifier_results_3!L41,VQA_classifier_results_2!L41,VQA_classifier_results_1!L41,VQA_classifier_results_0!L41)</f>
        <v>1.3095941204642936E-2</v>
      </c>
      <c r="V41">
        <f>_xlfn.STDEV.S(VQA_classifier_results_9!M41,VQA_classifier_results_8!M41,VQA_classifier_results_7!M41,VQA_classifier_results_6!M41,VQA_classifier_results_5!M41,VQA_classifier_results_4!M41,VQA_classifier_results_3!M41,VQA_classifier_results_2!M41,VQA_classifier_results_1!M41,VQA_classifier_results_0!M41)</f>
        <v>1.1423208138031528E-2</v>
      </c>
    </row>
    <row r="42" spans="1:22" x14ac:dyDescent="0.3">
      <c r="A42" s="5">
        <v>40</v>
      </c>
      <c r="B42" t="s">
        <v>24</v>
      </c>
      <c r="C42" t="s">
        <v>14</v>
      </c>
      <c r="D42" t="s">
        <v>15</v>
      </c>
      <c r="E42">
        <f>AVERAGE(VQA_classifier_results_9!E42,VQA_classifier_results_8!E42,VQA_classifier_results_7!E42,VQA_classifier_results_6!E42,VQA_classifier_results_5!E42,VQA_classifier_results_4!E42,VQA_classifier_results_3!E42,VQA_classifier_results_2!E42,VQA_classifier_results_1!E42,VQA_classifier_results_0!E42)</f>
        <v>126.6</v>
      </c>
      <c r="F42">
        <f>AVERAGE(VQA_classifier_results_9!F42,VQA_classifier_results_8!F42,VQA_classifier_results_7!F42,VQA_classifier_results_6!F42,VQA_classifier_results_5!F42,VQA_classifier_results_4!F42,VQA_classifier_results_3!F42,VQA_classifier_results_2!F42,VQA_classifier_results_1!F42,VQA_classifier_results_0!F42)</f>
        <v>140.6</v>
      </c>
      <c r="G42">
        <f>AVERAGE(VQA_classifier_results_9!G42,VQA_classifier_results_8!G42,VQA_classifier_results_7!G42,VQA_classifier_results_6!G42,VQA_classifier_results_5!G42,VQA_classifier_results_4!G42,VQA_classifier_results_3!G42,VQA_classifier_results_2!G42,VQA_classifier_results_1!G42,VQA_classifier_results_0!G42)</f>
        <v>49.4</v>
      </c>
      <c r="H42">
        <f>AVERAGE(VQA_classifier_results_9!H42,VQA_classifier_results_8!H42,VQA_classifier_results_7!H42,VQA_classifier_results_6!H42,VQA_classifier_results_5!H42,VQA_classifier_results_4!H42,VQA_classifier_results_3!H42,VQA_classifier_results_2!H42,VQA_classifier_results_1!H42,VQA_classifier_results_0!H42)</f>
        <v>63.4</v>
      </c>
      <c r="I42">
        <f>AVERAGE(VQA_classifier_results_9!I42,VQA_classifier_results_8!I42,VQA_classifier_results_7!I42,VQA_classifier_results_6!I42,VQA_classifier_results_5!I42,VQA_classifier_results_4!I42,VQA_classifier_results_3!I42,VQA_classifier_results_2!I42,VQA_classifier_results_1!I42,VQA_classifier_results_0!I42)</f>
        <v>0.70315789473684209</v>
      </c>
      <c r="J42">
        <f>AVERAGE(VQA_classifier_results_9!J42,VQA_classifier_results_8!J42,VQA_classifier_results_7!J42,VQA_classifier_results_6!J42,VQA_classifier_results_5!J42,VQA_classifier_results_4!J42,VQA_classifier_results_3!J42,VQA_classifier_results_2!J42,VQA_classifier_results_1!J42,VQA_classifier_results_0!J42)</f>
        <v>0.71966663903181249</v>
      </c>
      <c r="K42">
        <f>AVERAGE(VQA_classifier_results_9!K42,VQA_classifier_results_8!K42,VQA_classifier_results_7!K42,VQA_classifier_results_6!K42,VQA_classifier_results_5!K42,VQA_classifier_results_4!K42,VQA_classifier_results_3!K42,VQA_classifier_results_2!K42,VQA_classifier_results_1!K42,VQA_classifier_results_0!K42)</f>
        <v>0.66631578947368431</v>
      </c>
      <c r="L42">
        <f>AVERAGE(VQA_classifier_results_9!L42,VQA_classifier_results_8!L42,VQA_classifier_results_7!L42,VQA_classifier_results_6!L42,VQA_classifier_results_5!L42,VQA_classifier_results_4!L42,VQA_classifier_results_3!L42,VQA_classifier_results_2!L42,VQA_classifier_results_1!L42,VQA_classifier_results_0!L42)</f>
        <v>0.70811935576081375</v>
      </c>
      <c r="M42">
        <f>AVERAGE(VQA_classifier_results_9!M42,VQA_classifier_results_8!M42,VQA_classifier_results_7!M42,VQA_classifier_results_6!M42,VQA_classifier_results_5!M42,VQA_classifier_results_4!M42,VQA_classifier_results_3!M42,VQA_classifier_results_2!M42,VQA_classifier_results_1!M42,VQA_classifier_results_0!M42)</f>
        <v>0.68948590090041562</v>
      </c>
      <c r="N42">
        <f>_xlfn.STDEV.S(VQA_classifier_results_9!E42,VQA_classifier_results_8!E42,VQA_classifier_results_7!E42,VQA_classifier_results_6!E42,VQA_classifier_results_5!E42,VQA_classifier_results_4!E42,VQA_classifier_results_3!E42,VQA_classifier_results_2!E42,VQA_classifier_results_1!E42,VQA_classifier_results_0!E42)</f>
        <v>5.561774297230456</v>
      </c>
      <c r="O42">
        <f>_xlfn.STDEV.S(VQA_classifier_results_9!F42,VQA_classifier_results_8!F42,VQA_classifier_results_7!F42,VQA_classifier_results_6!F42,VQA_classifier_results_5!F42,VQA_classifier_results_4!F42,VQA_classifier_results_3!F42,VQA_classifier_results_2!F42,VQA_classifier_results_1!F42,VQA_classifier_results_0!F42)</f>
        <v>5.3582750126426992</v>
      </c>
      <c r="P42">
        <f>_xlfn.STDEV.S(VQA_classifier_results_9!G42,VQA_classifier_results_8!G42,VQA_classifier_results_7!G42,VQA_classifier_results_6!G42,VQA_classifier_results_5!G42,VQA_classifier_results_4!G42,VQA_classifier_results_3!G42,VQA_classifier_results_2!G42,VQA_classifier_results_1!G42,VQA_classifier_results_0!G42)</f>
        <v>5.3582750126427134</v>
      </c>
      <c r="Q42">
        <f>_xlfn.STDEV.S(VQA_classifier_results_9!H42,VQA_classifier_results_8!H42,VQA_classifier_results_7!H42,VQA_classifier_results_6!H42,VQA_classifier_results_5!H42,VQA_classifier_results_4!H42,VQA_classifier_results_3!H42,VQA_classifier_results_2!H42,VQA_classifier_results_1!H42,VQA_classifier_results_0!H42)</f>
        <v>5.561774297230456</v>
      </c>
      <c r="R42">
        <f>_xlfn.STDEV.S(VQA_classifier_results_9!I42,VQA_classifier_results_8!I42,VQA_classifier_results_7!I42,VQA_classifier_results_6!I42,VQA_classifier_results_5!I42,VQA_classifier_results_4!I42,VQA_classifier_results_3!I42,VQA_classifier_results_2!I42,VQA_classifier_results_1!I42,VQA_classifier_results_0!I42)</f>
        <v>2.0376571801031033E-2</v>
      </c>
      <c r="S42">
        <f>_xlfn.STDEV.S(VQA_classifier_results_9!J42,VQA_classifier_results_8!J42,VQA_classifier_results_7!J42,VQA_classifier_results_6!J42,VQA_classifier_results_5!J42,VQA_classifier_results_4!J42,VQA_classifier_results_3!J42,VQA_classifier_results_2!J42,VQA_classifier_results_1!J42,VQA_classifier_results_0!J42)</f>
        <v>2.3430915264431848E-2</v>
      </c>
      <c r="T42">
        <f>_xlfn.STDEV.S(VQA_classifier_results_9!K42,VQA_classifier_results_8!K42,VQA_classifier_results_7!K42,VQA_classifier_results_6!K42,VQA_classifier_results_5!K42,VQA_classifier_results_4!K42,VQA_classifier_results_3!K42,VQA_classifier_results_2!K42,VQA_classifier_results_1!K42,VQA_classifier_results_0!K42)</f>
        <v>2.9272496301212911E-2</v>
      </c>
      <c r="U42">
        <f>_xlfn.STDEV.S(VQA_classifier_results_9!L42,VQA_classifier_results_8!L42,VQA_classifier_results_7!L42,VQA_classifier_results_6!L42,VQA_classifier_results_5!L42,VQA_classifier_results_4!L42,VQA_classifier_results_3!L42,VQA_classifier_results_2!L42,VQA_classifier_results_1!L42,VQA_classifier_results_0!L42)</f>
        <v>2.1489809350989715E-2</v>
      </c>
      <c r="V42">
        <f>_xlfn.STDEV.S(VQA_classifier_results_9!M42,VQA_classifier_results_8!M42,VQA_classifier_results_7!M42,VQA_classifier_results_6!M42,VQA_classifier_results_5!M42,VQA_classifier_results_4!M42,VQA_classifier_results_3!M42,VQA_classifier_results_2!M42,VQA_classifier_results_1!M42,VQA_classifier_results_0!M42)</f>
        <v>2.0874768373293787E-2</v>
      </c>
    </row>
    <row r="43" spans="1:22" x14ac:dyDescent="0.3">
      <c r="A43" s="5">
        <v>41</v>
      </c>
      <c r="B43" t="s">
        <v>24</v>
      </c>
      <c r="C43" t="s">
        <v>14</v>
      </c>
      <c r="D43" t="s">
        <v>16</v>
      </c>
      <c r="E43">
        <f>AVERAGE(VQA_classifier_results_9!E43,VQA_classifier_results_8!E43,VQA_classifier_results_7!E43,VQA_classifier_results_6!E43,VQA_classifier_results_5!E43,VQA_classifier_results_4!E43,VQA_classifier_results_3!E43,VQA_classifier_results_2!E43,VQA_classifier_results_1!E43,VQA_classifier_results_0!E43)</f>
        <v>123.3</v>
      </c>
      <c r="F43">
        <f>AVERAGE(VQA_classifier_results_9!F43,VQA_classifier_results_8!F43,VQA_classifier_results_7!F43,VQA_classifier_results_6!F43,VQA_classifier_results_5!F43,VQA_classifier_results_4!F43,VQA_classifier_results_3!F43,VQA_classifier_results_2!F43,VQA_classifier_results_1!F43,VQA_classifier_results_0!F43)</f>
        <v>145.69999999999999</v>
      </c>
      <c r="G43">
        <f>AVERAGE(VQA_classifier_results_9!G43,VQA_classifier_results_8!G43,VQA_classifier_results_7!G43,VQA_classifier_results_6!G43,VQA_classifier_results_5!G43,VQA_classifier_results_4!G43,VQA_classifier_results_3!G43,VQA_classifier_results_2!G43,VQA_classifier_results_1!G43,VQA_classifier_results_0!G43)</f>
        <v>44.3</v>
      </c>
      <c r="H43">
        <f>AVERAGE(VQA_classifier_results_9!H43,VQA_classifier_results_8!H43,VQA_classifier_results_7!H43,VQA_classifier_results_6!H43,VQA_classifier_results_5!H43,VQA_classifier_results_4!H43,VQA_classifier_results_3!H43,VQA_classifier_results_2!H43,VQA_classifier_results_1!H43,VQA_classifier_results_0!H43)</f>
        <v>66.7</v>
      </c>
      <c r="I43">
        <f>AVERAGE(VQA_classifier_results_9!I43,VQA_classifier_results_8!I43,VQA_classifier_results_7!I43,VQA_classifier_results_6!I43,VQA_classifier_results_5!I43,VQA_classifier_results_4!I43,VQA_classifier_results_3!I43,VQA_classifier_results_2!I43,VQA_classifier_results_1!I43,VQA_classifier_results_0!I43)</f>
        <v>0.70789473684210513</v>
      </c>
      <c r="J43">
        <f>AVERAGE(VQA_classifier_results_9!J43,VQA_classifier_results_8!J43,VQA_classifier_results_7!J43,VQA_classifier_results_6!J43,VQA_classifier_results_5!J43,VQA_classifier_results_4!J43,VQA_classifier_results_3!J43,VQA_classifier_results_2!J43,VQA_classifier_results_1!J43,VQA_classifier_results_0!J43)</f>
        <v>0.73650049400787287</v>
      </c>
      <c r="K43">
        <f>AVERAGE(VQA_classifier_results_9!K43,VQA_classifier_results_8!K43,VQA_classifier_results_7!K43,VQA_classifier_results_6!K43,VQA_classifier_results_5!K43,VQA_classifier_results_4!K43,VQA_classifier_results_3!K43,VQA_classifier_results_2!K43,VQA_classifier_results_1!K43,VQA_classifier_results_0!K43)</f>
        <v>0.6489473684210525</v>
      </c>
      <c r="L43">
        <f>AVERAGE(VQA_classifier_results_9!L43,VQA_classifier_results_8!L43,VQA_classifier_results_7!L43,VQA_classifier_results_6!L43,VQA_classifier_results_5!L43,VQA_classifier_results_4!L43,VQA_classifier_results_3!L43,VQA_classifier_results_2!L43,VQA_classifier_results_1!L43,VQA_classifier_results_0!L43)</f>
        <v>0.71660538925134221</v>
      </c>
      <c r="M43">
        <f>AVERAGE(VQA_classifier_results_9!M43,VQA_classifier_results_8!M43,VQA_classifier_results_7!M43,VQA_classifier_results_6!M43,VQA_classifier_results_5!M43,VQA_classifier_results_4!M43,VQA_classifier_results_3!M43,VQA_classifier_results_2!M43,VQA_classifier_results_1!M43,VQA_classifier_results_0!M43)</f>
        <v>0.68663848804257521</v>
      </c>
      <c r="N43">
        <f>_xlfn.STDEV.S(VQA_classifier_results_9!E43,VQA_classifier_results_8!E43,VQA_classifier_results_7!E43,VQA_classifier_results_6!E43,VQA_classifier_results_5!E43,VQA_classifier_results_4!E43,VQA_classifier_results_3!E43,VQA_classifier_results_2!E43,VQA_classifier_results_1!E43,VQA_classifier_results_0!E43)</f>
        <v>7.1964497419831188</v>
      </c>
      <c r="O43">
        <f>_xlfn.STDEV.S(VQA_classifier_results_9!F43,VQA_classifier_results_8!F43,VQA_classifier_results_7!F43,VQA_classifier_results_6!F43,VQA_classifier_results_5!F43,VQA_classifier_results_4!F43,VQA_classifier_results_3!F43,VQA_classifier_results_2!F43,VQA_classifier_results_1!F43,VQA_classifier_results_0!F43)</f>
        <v>6.0562181085044964</v>
      </c>
      <c r="P43">
        <f>_xlfn.STDEV.S(VQA_classifier_results_9!G43,VQA_classifier_results_8!G43,VQA_classifier_results_7!G43,VQA_classifier_results_6!G43,VQA_classifier_results_5!G43,VQA_classifier_results_4!G43,VQA_classifier_results_3!G43,VQA_classifier_results_2!G43,VQA_classifier_results_1!G43,VQA_classifier_results_0!G43)</f>
        <v>6.0562181085044831</v>
      </c>
      <c r="Q43">
        <f>_xlfn.STDEV.S(VQA_classifier_results_9!H43,VQA_classifier_results_8!H43,VQA_classifier_results_7!H43,VQA_classifier_results_6!H43,VQA_classifier_results_5!H43,VQA_classifier_results_4!H43,VQA_classifier_results_3!H43,VQA_classifier_results_2!H43,VQA_classifier_results_1!H43,VQA_classifier_results_0!H43)</f>
        <v>7.1964497419831073</v>
      </c>
      <c r="R43">
        <f>_xlfn.STDEV.S(VQA_classifier_results_9!I43,VQA_classifier_results_8!I43,VQA_classifier_results_7!I43,VQA_classifier_results_6!I43,VQA_classifier_results_5!I43,VQA_classifier_results_4!I43,VQA_classifier_results_3!I43,VQA_classifier_results_2!I43,VQA_classifier_results_1!I43,VQA_classifier_results_0!I43)</f>
        <v>1.7144579197975483E-2</v>
      </c>
      <c r="S43">
        <f>_xlfn.STDEV.S(VQA_classifier_results_9!J43,VQA_classifier_results_8!J43,VQA_classifier_results_7!J43,VQA_classifier_results_6!J43,VQA_classifier_results_5!J43,VQA_classifier_results_4!J43,VQA_classifier_results_3!J43,VQA_classifier_results_2!J43,VQA_classifier_results_1!J43,VQA_classifier_results_0!J43)</f>
        <v>2.3340195063654701E-2</v>
      </c>
      <c r="T43">
        <f>_xlfn.STDEV.S(VQA_classifier_results_9!K43,VQA_classifier_results_8!K43,VQA_classifier_results_7!K43,VQA_classifier_results_6!K43,VQA_classifier_results_5!K43,VQA_classifier_results_4!K43,VQA_classifier_results_3!K43,VQA_classifier_results_2!K43,VQA_classifier_results_1!K43,VQA_classifier_results_0!K43)</f>
        <v>3.7876051273595342E-2</v>
      </c>
      <c r="U43">
        <f>_xlfn.STDEV.S(VQA_classifier_results_9!L43,VQA_classifier_results_8!L43,VQA_classifier_results_7!L43,VQA_classifier_results_6!L43,VQA_classifier_results_5!L43,VQA_classifier_results_4!L43,VQA_classifier_results_3!L43,VQA_classifier_results_2!L43,VQA_classifier_results_1!L43,VQA_classifier_results_0!L43)</f>
        <v>1.8470633457321303E-2</v>
      </c>
      <c r="V43">
        <f>_xlfn.STDEV.S(VQA_classifier_results_9!M43,VQA_classifier_results_8!M43,VQA_classifier_results_7!M43,VQA_classifier_results_6!M43,VQA_classifier_results_5!M43,VQA_classifier_results_4!M43,VQA_classifier_results_3!M43,VQA_classifier_results_2!M43,VQA_classifier_results_1!M43,VQA_classifier_results_0!M43)</f>
        <v>2.0694428052389635E-2</v>
      </c>
    </row>
    <row r="44" spans="1:22" x14ac:dyDescent="0.3">
      <c r="A44" s="5">
        <v>42</v>
      </c>
      <c r="B44" t="s">
        <v>24</v>
      </c>
      <c r="C44" t="s">
        <v>17</v>
      </c>
      <c r="D44" t="s">
        <v>15</v>
      </c>
      <c r="E44">
        <f>AVERAGE(VQA_classifier_results_9!E44,VQA_classifier_results_8!E44,VQA_classifier_results_7!E44,VQA_classifier_results_6!E44,VQA_classifier_results_5!E44,VQA_classifier_results_4!E44,VQA_classifier_results_3!E44,VQA_classifier_results_2!E44,VQA_classifier_results_1!E44,VQA_classifier_results_0!E44)</f>
        <v>163.30000000000001</v>
      </c>
      <c r="F44">
        <f>AVERAGE(VQA_classifier_results_9!F44,VQA_classifier_results_8!F44,VQA_classifier_results_7!F44,VQA_classifier_results_6!F44,VQA_classifier_results_5!F44,VQA_classifier_results_4!F44,VQA_classifier_results_3!F44,VQA_classifier_results_2!F44,VQA_classifier_results_1!F44,VQA_classifier_results_0!F44)</f>
        <v>166.7</v>
      </c>
      <c r="G44">
        <f>AVERAGE(VQA_classifier_results_9!G44,VQA_classifier_results_8!G44,VQA_classifier_results_7!G44,VQA_classifier_results_6!G44,VQA_classifier_results_5!G44,VQA_classifier_results_4!G44,VQA_classifier_results_3!G44,VQA_classifier_results_2!G44,VQA_classifier_results_1!G44,VQA_classifier_results_0!G44)</f>
        <v>62.3</v>
      </c>
      <c r="H44">
        <f>AVERAGE(VQA_classifier_results_9!H44,VQA_classifier_results_8!H44,VQA_classifier_results_7!H44,VQA_classifier_results_6!H44,VQA_classifier_results_5!H44,VQA_classifier_results_4!H44,VQA_classifier_results_3!H44,VQA_classifier_results_2!H44,VQA_classifier_results_1!H44,VQA_classifier_results_0!H44)</f>
        <v>65.7</v>
      </c>
      <c r="I44">
        <f>AVERAGE(VQA_classifier_results_9!I44,VQA_classifier_results_8!I44,VQA_classifier_results_7!I44,VQA_classifier_results_6!I44,VQA_classifier_results_5!I44,VQA_classifier_results_4!I44,VQA_classifier_results_3!I44,VQA_classifier_results_2!I44,VQA_classifier_results_1!I44,VQA_classifier_results_0!I44)</f>
        <v>0.72052401746724892</v>
      </c>
      <c r="J44">
        <f>AVERAGE(VQA_classifier_results_9!J44,VQA_classifier_results_8!J44,VQA_classifier_results_7!J44,VQA_classifier_results_6!J44,VQA_classifier_results_5!J44,VQA_classifier_results_4!J44,VQA_classifier_results_3!J44,VQA_classifier_results_2!J44,VQA_classifier_results_1!J44,VQA_classifier_results_0!J44)</f>
        <v>0.72468808301777754</v>
      </c>
      <c r="K44">
        <f>AVERAGE(VQA_classifier_results_9!K44,VQA_classifier_results_8!K44,VQA_classifier_results_7!K44,VQA_classifier_results_6!K44,VQA_classifier_results_5!K44,VQA_classifier_results_4!K44,VQA_classifier_results_3!K44,VQA_classifier_results_2!K44,VQA_classifier_results_1!K44,VQA_classifier_results_0!K44)</f>
        <v>0.71310043668122269</v>
      </c>
      <c r="L44">
        <f>AVERAGE(VQA_classifier_results_9!L44,VQA_classifier_results_8!L44,VQA_classifier_results_7!L44,VQA_classifier_results_6!L44,VQA_classifier_results_5!L44,VQA_classifier_results_4!L44,VQA_classifier_results_3!L44,VQA_classifier_results_2!L44,VQA_classifier_results_1!L44,VQA_classifier_results_0!L44)</f>
        <v>0.72208865608995298</v>
      </c>
      <c r="M44">
        <f>AVERAGE(VQA_classifier_results_9!M44,VQA_classifier_results_8!M44,VQA_classifier_results_7!M44,VQA_classifier_results_6!M44,VQA_classifier_results_5!M44,VQA_classifier_results_4!M44,VQA_classifier_results_3!M44,VQA_classifier_results_2!M44,VQA_classifier_results_1!M44,VQA_classifier_results_0!M44)</f>
        <v>0.71740234714954565</v>
      </c>
      <c r="N44">
        <f>_xlfn.STDEV.S(VQA_classifier_results_9!E44,VQA_classifier_results_8!E44,VQA_classifier_results_7!E44,VQA_classifier_results_6!E44,VQA_classifier_results_5!E44,VQA_classifier_results_4!E44,VQA_classifier_results_3!E44,VQA_classifier_results_2!E44,VQA_classifier_results_1!E44,VQA_classifier_results_0!E44)</f>
        <v>5.7936747118445195</v>
      </c>
      <c r="O44">
        <f>_xlfn.STDEV.S(VQA_classifier_results_9!F44,VQA_classifier_results_8!F44,VQA_classifier_results_7!F44,VQA_classifier_results_6!F44,VQA_classifier_results_5!F44,VQA_classifier_results_4!F44,VQA_classifier_results_3!F44,VQA_classifier_results_2!F44,VQA_classifier_results_1!F44,VQA_classifier_results_0!F44)</f>
        <v>8.5251262616912484</v>
      </c>
      <c r="P44">
        <f>_xlfn.STDEV.S(VQA_classifier_results_9!G44,VQA_classifier_results_8!G44,VQA_classifier_results_7!G44,VQA_classifier_results_6!G44,VQA_classifier_results_5!G44,VQA_classifier_results_4!G44,VQA_classifier_results_3!G44,VQA_classifier_results_2!G44,VQA_classifier_results_1!G44,VQA_classifier_results_0!G44)</f>
        <v>8.5251262616912378</v>
      </c>
      <c r="Q44">
        <f>_xlfn.STDEV.S(VQA_classifier_results_9!H44,VQA_classifier_results_8!H44,VQA_classifier_results_7!H44,VQA_classifier_results_6!H44,VQA_classifier_results_5!H44,VQA_classifier_results_4!H44,VQA_classifier_results_3!H44,VQA_classifier_results_2!H44,VQA_classifier_results_1!H44,VQA_classifier_results_0!H44)</f>
        <v>5.7936747118445187</v>
      </c>
      <c r="R44">
        <f>_xlfn.STDEV.S(VQA_classifier_results_9!I44,VQA_classifier_results_8!I44,VQA_classifier_results_7!I44,VQA_classifier_results_6!I44,VQA_classifier_results_5!I44,VQA_classifier_results_4!I44,VQA_classifier_results_3!I44,VQA_classifier_results_2!I44,VQA_classifier_results_1!I44,VQA_classifier_results_0!I44)</f>
        <v>2.1293651875295194E-2</v>
      </c>
      <c r="S44">
        <f>_xlfn.STDEV.S(VQA_classifier_results_9!J44,VQA_classifier_results_8!J44,VQA_classifier_results_7!J44,VQA_classifier_results_6!J44,VQA_classifier_results_5!J44,VQA_classifier_results_4!J44,VQA_classifier_results_3!J44,VQA_classifier_results_2!J44,VQA_classifier_results_1!J44,VQA_classifier_results_0!J44)</f>
        <v>2.865249150900679E-2</v>
      </c>
      <c r="T44">
        <f>_xlfn.STDEV.S(VQA_classifier_results_9!K44,VQA_classifier_results_8!K44,VQA_classifier_results_7!K44,VQA_classifier_results_6!K44,VQA_classifier_results_5!K44,VQA_classifier_results_4!K44,VQA_classifier_results_3!K44,VQA_classifier_results_2!K44,VQA_classifier_results_1!K44,VQA_classifier_results_0!K44)</f>
        <v>2.5299889571373465E-2</v>
      </c>
      <c r="U44">
        <f>_xlfn.STDEV.S(VQA_classifier_results_9!L44,VQA_classifier_results_8!L44,VQA_classifier_results_7!L44,VQA_classifier_results_6!L44,VQA_classifier_results_5!L44,VQA_classifier_results_4!L44,VQA_classifier_results_3!L44,VQA_classifier_results_2!L44,VQA_classifier_results_1!L44,VQA_classifier_results_0!L44)</f>
        <v>2.3947320673112327E-2</v>
      </c>
      <c r="V44">
        <f>_xlfn.STDEV.S(VQA_classifier_results_9!M44,VQA_classifier_results_8!M44,VQA_classifier_results_7!M44,VQA_classifier_results_6!M44,VQA_classifier_results_5!M44,VQA_classifier_results_4!M44,VQA_classifier_results_3!M44,VQA_classifier_results_2!M44,VQA_classifier_results_1!M44,VQA_classifier_results_0!M44)</f>
        <v>1.9139292728356433E-2</v>
      </c>
    </row>
    <row r="45" spans="1:22" x14ac:dyDescent="0.3">
      <c r="A45" s="5">
        <v>43</v>
      </c>
      <c r="B45" t="s">
        <v>24</v>
      </c>
      <c r="C45" t="s">
        <v>17</v>
      </c>
      <c r="D45" t="s">
        <v>16</v>
      </c>
      <c r="E45">
        <f>AVERAGE(VQA_classifier_results_9!E45,VQA_classifier_results_8!E45,VQA_classifier_results_7!E45,VQA_classifier_results_6!E45,VQA_classifier_results_5!E45,VQA_classifier_results_4!E45,VQA_classifier_results_3!E45,VQA_classifier_results_2!E45,VQA_classifier_results_1!E45,VQA_classifier_results_0!E45)</f>
        <v>162.30000000000001</v>
      </c>
      <c r="F45">
        <f>AVERAGE(VQA_classifier_results_9!F45,VQA_classifier_results_8!F45,VQA_classifier_results_7!F45,VQA_classifier_results_6!F45,VQA_classifier_results_5!F45,VQA_classifier_results_4!F45,VQA_classifier_results_3!F45,VQA_classifier_results_2!F45,VQA_classifier_results_1!F45,VQA_classifier_results_0!F45)</f>
        <v>167.2</v>
      </c>
      <c r="G45">
        <f>AVERAGE(VQA_classifier_results_9!G45,VQA_classifier_results_8!G45,VQA_classifier_results_7!G45,VQA_classifier_results_6!G45,VQA_classifier_results_5!G45,VQA_classifier_results_4!G45,VQA_classifier_results_3!G45,VQA_classifier_results_2!G45,VQA_classifier_results_1!G45,VQA_classifier_results_0!G45)</f>
        <v>61.8</v>
      </c>
      <c r="H45">
        <f>AVERAGE(VQA_classifier_results_9!H45,VQA_classifier_results_8!H45,VQA_classifier_results_7!H45,VQA_classifier_results_6!H45,VQA_classifier_results_5!H45,VQA_classifier_results_4!H45,VQA_classifier_results_3!H45,VQA_classifier_results_2!H45,VQA_classifier_results_1!H45,VQA_classifier_results_0!H45)</f>
        <v>66.7</v>
      </c>
      <c r="I45">
        <f>AVERAGE(VQA_classifier_results_9!I45,VQA_classifier_results_8!I45,VQA_classifier_results_7!I45,VQA_classifier_results_6!I45,VQA_classifier_results_5!I45,VQA_classifier_results_4!I45,VQA_classifier_results_3!I45,VQA_classifier_results_2!I45,VQA_classifier_results_1!I45,VQA_classifier_results_0!I45)</f>
        <v>0.71943231441048039</v>
      </c>
      <c r="J45">
        <f>AVERAGE(VQA_classifier_results_9!J45,VQA_classifier_results_8!J45,VQA_classifier_results_7!J45,VQA_classifier_results_6!J45,VQA_classifier_results_5!J45,VQA_classifier_results_4!J45,VQA_classifier_results_3!J45,VQA_classifier_results_2!J45,VQA_classifier_results_1!J45,VQA_classifier_results_0!J45)</f>
        <v>0.72508583097831036</v>
      </c>
      <c r="K45">
        <f>AVERAGE(VQA_classifier_results_9!K45,VQA_classifier_results_8!K45,VQA_classifier_results_7!K45,VQA_classifier_results_6!K45,VQA_classifier_results_5!K45,VQA_classifier_results_4!K45,VQA_classifier_results_3!K45,VQA_classifier_results_2!K45,VQA_classifier_results_1!K45,VQA_classifier_results_0!K45)</f>
        <v>0.70873362445414845</v>
      </c>
      <c r="L45">
        <f>AVERAGE(VQA_classifier_results_9!L45,VQA_classifier_results_8!L45,VQA_classifier_results_7!L45,VQA_classifier_results_6!L45,VQA_classifier_results_5!L45,VQA_classifier_results_4!L45,VQA_classifier_results_3!L45,VQA_classifier_results_2!L45,VQA_classifier_results_1!L45,VQA_classifier_results_0!L45)</f>
        <v>0.72144583645275784</v>
      </c>
      <c r="M45">
        <f>AVERAGE(VQA_classifier_results_9!M45,VQA_classifier_results_8!M45,VQA_classifier_results_7!M45,VQA_classifier_results_6!M45,VQA_classifier_results_5!M45,VQA_classifier_results_4!M45,VQA_classifier_results_3!M45,VQA_classifier_results_2!M45,VQA_classifier_results_1!M45,VQA_classifier_results_0!M45)</f>
        <v>0.71512030719906616</v>
      </c>
      <c r="N45">
        <f>_xlfn.STDEV.S(VQA_classifier_results_9!E45,VQA_classifier_results_8!E45,VQA_classifier_results_7!E45,VQA_classifier_results_6!E45,VQA_classifier_results_5!E45,VQA_classifier_results_4!E45,VQA_classifier_results_3!E45,VQA_classifier_results_2!E45,VQA_classifier_results_1!E45,VQA_classifier_results_0!E45)</f>
        <v>7.0875477658590311</v>
      </c>
      <c r="O45">
        <f>_xlfn.STDEV.S(VQA_classifier_results_9!F45,VQA_classifier_results_8!F45,VQA_classifier_results_7!F45,VQA_classifier_results_6!F45,VQA_classifier_results_5!F45,VQA_classifier_results_4!F45,VQA_classifier_results_3!F45,VQA_classifier_results_2!F45,VQA_classifier_results_1!F45,VQA_classifier_results_0!F45)</f>
        <v>8.9169003084654435</v>
      </c>
      <c r="P45">
        <f>_xlfn.STDEV.S(VQA_classifier_results_9!G45,VQA_classifier_results_8!G45,VQA_classifier_results_7!G45,VQA_classifier_results_6!G45,VQA_classifier_results_5!G45,VQA_classifier_results_4!G45,VQA_classifier_results_3!G45,VQA_classifier_results_2!G45,VQA_classifier_results_1!G45,VQA_classifier_results_0!G45)</f>
        <v>8.9169003084654346</v>
      </c>
      <c r="Q45">
        <f>_xlfn.STDEV.S(VQA_classifier_results_9!H45,VQA_classifier_results_8!H45,VQA_classifier_results_7!H45,VQA_classifier_results_6!H45,VQA_classifier_results_5!H45,VQA_classifier_results_4!H45,VQA_classifier_results_3!H45,VQA_classifier_results_2!H45,VQA_classifier_results_1!H45,VQA_classifier_results_0!H45)</f>
        <v>7.0875477658590187</v>
      </c>
      <c r="R45">
        <f>_xlfn.STDEV.S(VQA_classifier_results_9!I45,VQA_classifier_results_8!I45,VQA_classifier_results_7!I45,VQA_classifier_results_6!I45,VQA_classifier_results_5!I45,VQA_classifier_results_4!I45,VQA_classifier_results_3!I45,VQA_classifier_results_2!I45,VQA_classifier_results_1!I45,VQA_classifier_results_0!I45)</f>
        <v>2.3043872196488447E-2</v>
      </c>
      <c r="S45">
        <f>_xlfn.STDEV.S(VQA_classifier_results_9!J45,VQA_classifier_results_8!J45,VQA_classifier_results_7!J45,VQA_classifier_results_6!J45,VQA_classifier_results_5!J45,VQA_classifier_results_4!J45,VQA_classifier_results_3!J45,VQA_classifier_results_2!J45,VQA_classifier_results_1!J45,VQA_classifier_results_0!J45)</f>
        <v>2.9480376967563188E-2</v>
      </c>
      <c r="T45">
        <f>_xlfn.STDEV.S(VQA_classifier_results_9!K45,VQA_classifier_results_8!K45,VQA_classifier_results_7!K45,VQA_classifier_results_6!K45,VQA_classifier_results_5!K45,VQA_classifier_results_4!K45,VQA_classifier_results_3!K45,VQA_classifier_results_2!K45,VQA_classifier_results_1!K45,VQA_classifier_results_0!K45)</f>
        <v>3.0949990243925918E-2</v>
      </c>
      <c r="U45">
        <f>_xlfn.STDEV.S(VQA_classifier_results_9!L45,VQA_classifier_results_8!L45,VQA_classifier_results_7!L45,VQA_classifier_results_6!L45,VQA_classifier_results_5!L45,VQA_classifier_results_4!L45,VQA_classifier_results_3!L45,VQA_classifier_results_2!L45,VQA_classifier_results_1!L45,VQA_classifier_results_0!L45)</f>
        <v>2.5260006999180327E-2</v>
      </c>
      <c r="V45">
        <f>_xlfn.STDEV.S(VQA_classifier_results_9!M45,VQA_classifier_results_8!M45,VQA_classifier_results_7!M45,VQA_classifier_results_6!M45,VQA_classifier_results_5!M45,VQA_classifier_results_4!M45,VQA_classifier_results_3!M45,VQA_classifier_results_2!M45,VQA_classifier_results_1!M45,VQA_classifier_results_0!M45)</f>
        <v>2.225632086700461E-2</v>
      </c>
    </row>
    <row r="46" spans="1:22" x14ac:dyDescent="0.3">
      <c r="A46" s="5">
        <v>44</v>
      </c>
      <c r="B46" t="s">
        <v>24</v>
      </c>
      <c r="C46" t="s">
        <v>18</v>
      </c>
      <c r="D46" t="s">
        <v>15</v>
      </c>
      <c r="E46">
        <f>AVERAGE(VQA_classifier_results_9!E46,VQA_classifier_results_8!E46,VQA_classifier_results_7!E46,VQA_classifier_results_6!E46,VQA_classifier_results_5!E46,VQA_classifier_results_4!E46,VQA_classifier_results_3!E46,VQA_classifier_results_2!E46,VQA_classifier_results_1!E46,VQA_classifier_results_0!E46)</f>
        <v>150.9</v>
      </c>
      <c r="F46">
        <f>AVERAGE(VQA_classifier_results_9!F46,VQA_classifier_results_8!F46,VQA_classifier_results_7!F46,VQA_classifier_results_6!F46,VQA_classifier_results_5!F46,VQA_classifier_results_4!F46,VQA_classifier_results_3!F46,VQA_classifier_results_2!F46,VQA_classifier_results_1!F46,VQA_classifier_results_0!F46)</f>
        <v>169.7</v>
      </c>
      <c r="G46">
        <f>AVERAGE(VQA_classifier_results_9!G46,VQA_classifier_results_8!G46,VQA_classifier_results_7!G46,VQA_classifier_results_6!G46,VQA_classifier_results_5!G46,VQA_classifier_results_4!G46,VQA_classifier_results_3!G46,VQA_classifier_results_2!G46,VQA_classifier_results_1!G46,VQA_classifier_results_0!G46)</f>
        <v>63.3</v>
      </c>
      <c r="H46">
        <f>AVERAGE(VQA_classifier_results_9!H46,VQA_classifier_results_8!H46,VQA_classifier_results_7!H46,VQA_classifier_results_6!H46,VQA_classifier_results_5!H46,VQA_classifier_results_4!H46,VQA_classifier_results_3!H46,VQA_classifier_results_2!H46,VQA_classifier_results_1!H46,VQA_classifier_results_0!H46)</f>
        <v>82.1</v>
      </c>
      <c r="I46">
        <f>AVERAGE(VQA_classifier_results_9!I46,VQA_classifier_results_8!I46,VQA_classifier_results_7!I46,VQA_classifier_results_6!I46,VQA_classifier_results_5!I46,VQA_classifier_results_4!I46,VQA_classifier_results_3!I46,VQA_classifier_results_2!I46,VQA_classifier_results_1!I46,VQA_classifier_results_0!I46)</f>
        <v>0.68798283261802573</v>
      </c>
      <c r="J46">
        <f>AVERAGE(VQA_classifier_results_9!J46,VQA_classifier_results_8!J46,VQA_classifier_results_7!J46,VQA_classifier_results_6!J46,VQA_classifier_results_5!J46,VQA_classifier_results_4!J46,VQA_classifier_results_3!J46,VQA_classifier_results_2!J46,VQA_classifier_results_1!J46,VQA_classifier_results_0!J46)</f>
        <v>0.70494539195959682</v>
      </c>
      <c r="K46">
        <f>AVERAGE(VQA_classifier_results_9!K46,VQA_classifier_results_8!K46,VQA_classifier_results_7!K46,VQA_classifier_results_6!K46,VQA_classifier_results_5!K46,VQA_classifier_results_4!K46,VQA_classifier_results_3!K46,VQA_classifier_results_2!K46,VQA_classifier_results_1!K46,VQA_classifier_results_0!K46)</f>
        <v>0.64763948497854074</v>
      </c>
      <c r="L46">
        <f>AVERAGE(VQA_classifier_results_9!L46,VQA_classifier_results_8!L46,VQA_classifier_results_7!L46,VQA_classifier_results_6!L46,VQA_classifier_results_5!L46,VQA_classifier_results_4!L46,VQA_classifier_results_3!L46,VQA_classifier_results_2!L46,VQA_classifier_results_1!L46,VQA_classifier_results_0!L46)</f>
        <v>0.69243849088896181</v>
      </c>
      <c r="M46">
        <f>AVERAGE(VQA_classifier_results_9!M46,VQA_classifier_results_8!M46,VQA_classifier_results_7!M46,VQA_classifier_results_6!M46,VQA_classifier_results_5!M46,VQA_classifier_results_4!M46,VQA_classifier_results_3!M46,VQA_classifier_results_2!M46,VQA_classifier_results_1!M46,VQA_classifier_results_0!M46)</f>
        <v>0.67420453650609169</v>
      </c>
      <c r="N46">
        <f>_xlfn.STDEV.S(VQA_classifier_results_9!E46,VQA_classifier_results_8!E46,VQA_classifier_results_7!E46,VQA_classifier_results_6!E46,VQA_classifier_results_5!E46,VQA_classifier_results_4!E46,VQA_classifier_results_3!E46,VQA_classifier_results_2!E46,VQA_classifier_results_1!E46,VQA_classifier_results_0!E46)</f>
        <v>6.8548441914378246</v>
      </c>
      <c r="O46">
        <f>_xlfn.STDEV.S(VQA_classifier_results_9!F46,VQA_classifier_results_8!F46,VQA_classifier_results_7!F46,VQA_classifier_results_6!F46,VQA_classifier_results_5!F46,VQA_classifier_results_4!F46,VQA_classifier_results_3!F46,VQA_classifier_results_2!F46,VQA_classifier_results_1!F46,VQA_classifier_results_0!F46)</f>
        <v>7.04035983928852</v>
      </c>
      <c r="P46">
        <f>_xlfn.STDEV.S(VQA_classifier_results_9!G46,VQA_classifier_results_8!G46,VQA_classifier_results_7!G46,VQA_classifier_results_6!G46,VQA_classifier_results_5!G46,VQA_classifier_results_4!G46,VQA_classifier_results_3!G46,VQA_classifier_results_2!G46,VQA_classifier_results_1!G46,VQA_classifier_results_0!G46)</f>
        <v>7.0403598392885076</v>
      </c>
      <c r="Q46">
        <f>_xlfn.STDEV.S(VQA_classifier_results_9!H46,VQA_classifier_results_8!H46,VQA_classifier_results_7!H46,VQA_classifier_results_6!H46,VQA_classifier_results_5!H46,VQA_classifier_results_4!H46,VQA_classifier_results_3!H46,VQA_classifier_results_2!H46,VQA_classifier_results_1!H46,VQA_classifier_results_0!H46)</f>
        <v>6.8548441914378246</v>
      </c>
      <c r="R46">
        <f>_xlfn.STDEV.S(VQA_classifier_results_9!I46,VQA_classifier_results_8!I46,VQA_classifier_results_7!I46,VQA_classifier_results_6!I46,VQA_classifier_results_5!I46,VQA_classifier_results_4!I46,VQA_classifier_results_3!I46,VQA_classifier_results_2!I46,VQA_classifier_results_1!I46,VQA_classifier_results_0!I46)</f>
        <v>1.9594728089572439E-2</v>
      </c>
      <c r="S46">
        <f>_xlfn.STDEV.S(VQA_classifier_results_9!J46,VQA_classifier_results_8!J46,VQA_classifier_results_7!J46,VQA_classifier_results_6!J46,VQA_classifier_results_5!J46,VQA_classifier_results_4!J46,VQA_classifier_results_3!J46,VQA_classifier_results_2!J46,VQA_classifier_results_1!J46,VQA_classifier_results_0!J46)</f>
        <v>2.3879187661794102E-2</v>
      </c>
      <c r="T46">
        <f>_xlfn.STDEV.S(VQA_classifier_results_9!K46,VQA_classifier_results_8!K46,VQA_classifier_results_7!K46,VQA_classifier_results_6!K46,VQA_classifier_results_5!K46,VQA_classifier_results_4!K46,VQA_classifier_results_3!K46,VQA_classifier_results_2!K46,VQA_classifier_results_1!K46,VQA_classifier_results_0!K46)</f>
        <v>2.9419932152093688E-2</v>
      </c>
      <c r="U46">
        <f>_xlfn.STDEV.S(VQA_classifier_results_9!L46,VQA_classifier_results_8!L46,VQA_classifier_results_7!L46,VQA_classifier_results_6!L46,VQA_classifier_results_5!L46,VQA_classifier_results_4!L46,VQA_classifier_results_3!L46,VQA_classifier_results_2!L46,VQA_classifier_results_1!L46,VQA_classifier_results_0!L46)</f>
        <v>2.1242903528697451E-2</v>
      </c>
      <c r="V46">
        <f>_xlfn.STDEV.S(VQA_classifier_results_9!M46,VQA_classifier_results_8!M46,VQA_classifier_results_7!M46,VQA_classifier_results_6!M46,VQA_classifier_results_5!M46,VQA_classifier_results_4!M46,VQA_classifier_results_3!M46,VQA_classifier_results_2!M46,VQA_classifier_results_1!M46,VQA_classifier_results_0!M46)</f>
        <v>1.9374483706616243E-2</v>
      </c>
    </row>
    <row r="47" spans="1:22" x14ac:dyDescent="0.3">
      <c r="A47" s="5">
        <v>45</v>
      </c>
      <c r="B47" t="s">
        <v>24</v>
      </c>
      <c r="C47" t="s">
        <v>18</v>
      </c>
      <c r="D47" t="s">
        <v>16</v>
      </c>
      <c r="E47">
        <f>AVERAGE(VQA_classifier_results_9!E47,VQA_classifier_results_8!E47,VQA_classifier_results_7!E47,VQA_classifier_results_6!E47,VQA_classifier_results_5!E47,VQA_classifier_results_4!E47,VQA_classifier_results_3!E47,VQA_classifier_results_2!E47,VQA_classifier_results_1!E47,VQA_classifier_results_0!E47)</f>
        <v>131.4</v>
      </c>
      <c r="F47">
        <f>AVERAGE(VQA_classifier_results_9!F47,VQA_classifier_results_8!F47,VQA_classifier_results_7!F47,VQA_classifier_results_6!F47,VQA_classifier_results_5!F47,VQA_classifier_results_4!F47,VQA_classifier_results_3!F47,VQA_classifier_results_2!F47,VQA_classifier_results_1!F47,VQA_classifier_results_0!F47)</f>
        <v>198.7</v>
      </c>
      <c r="G47">
        <f>AVERAGE(VQA_classifier_results_9!G47,VQA_classifier_results_8!G47,VQA_classifier_results_7!G47,VQA_classifier_results_6!G47,VQA_classifier_results_5!G47,VQA_classifier_results_4!G47,VQA_classifier_results_3!G47,VQA_classifier_results_2!G47,VQA_classifier_results_1!G47,VQA_classifier_results_0!G47)</f>
        <v>34.299999999999997</v>
      </c>
      <c r="H47">
        <f>AVERAGE(VQA_classifier_results_9!H47,VQA_classifier_results_8!H47,VQA_classifier_results_7!H47,VQA_classifier_results_6!H47,VQA_classifier_results_5!H47,VQA_classifier_results_4!H47,VQA_classifier_results_3!H47,VQA_classifier_results_2!H47,VQA_classifier_results_1!H47,VQA_classifier_results_0!H47)</f>
        <v>101.6</v>
      </c>
      <c r="I47">
        <f>AVERAGE(VQA_classifier_results_9!I47,VQA_classifier_results_8!I47,VQA_classifier_results_7!I47,VQA_classifier_results_6!I47,VQA_classifier_results_5!I47,VQA_classifier_results_4!I47,VQA_classifier_results_3!I47,VQA_classifier_results_2!I47,VQA_classifier_results_1!I47,VQA_classifier_results_0!I47)</f>
        <v>0.70836909871244624</v>
      </c>
      <c r="J47">
        <f>AVERAGE(VQA_classifier_results_9!J47,VQA_classifier_results_8!J47,VQA_classifier_results_7!J47,VQA_classifier_results_6!J47,VQA_classifier_results_5!J47,VQA_classifier_results_4!J47,VQA_classifier_results_3!J47,VQA_classifier_results_2!J47,VQA_classifier_results_1!J47,VQA_classifier_results_0!J47)</f>
        <v>0.79341838259982289</v>
      </c>
      <c r="K47">
        <f>AVERAGE(VQA_classifier_results_9!K47,VQA_classifier_results_8!K47,VQA_classifier_results_7!K47,VQA_classifier_results_6!K47,VQA_classifier_results_5!K47,VQA_classifier_results_4!K47,VQA_classifier_results_3!K47,VQA_classifier_results_2!K47,VQA_classifier_results_1!K47,VQA_classifier_results_0!K47)</f>
        <v>0.5639484978540773</v>
      </c>
      <c r="L47">
        <f>AVERAGE(VQA_classifier_results_9!L47,VQA_classifier_results_8!L47,VQA_classifier_results_7!L47,VQA_classifier_results_6!L47,VQA_classifier_results_5!L47,VQA_classifier_results_4!L47,VQA_classifier_results_3!L47,VQA_classifier_results_2!L47,VQA_classifier_results_1!L47,VQA_classifier_results_0!L47)</f>
        <v>0.73334794110158708</v>
      </c>
      <c r="M47">
        <f>AVERAGE(VQA_classifier_results_9!M47,VQA_classifier_results_8!M47,VQA_classifier_results_7!M47,VQA_classifier_results_6!M47,VQA_classifier_results_5!M47,VQA_classifier_results_4!M47,VQA_classifier_results_3!M47,VQA_classifier_results_2!M47,VQA_classifier_results_1!M47,VQA_classifier_results_0!M47)</f>
        <v>0.66189049894424401</v>
      </c>
      <c r="N47">
        <f>_xlfn.STDEV.S(VQA_classifier_results_9!E47,VQA_classifier_results_8!E47,VQA_classifier_results_7!E47,VQA_classifier_results_6!E47,VQA_classifier_results_5!E47,VQA_classifier_results_4!E47,VQA_classifier_results_3!E47,VQA_classifier_results_2!E47,VQA_classifier_results_1!E47,VQA_classifier_results_0!E47)</f>
        <v>6.4841687550868423</v>
      </c>
      <c r="O47">
        <f>_xlfn.STDEV.S(VQA_classifier_results_9!F47,VQA_classifier_results_8!F47,VQA_classifier_results_7!F47,VQA_classifier_results_6!F47,VQA_classifier_results_5!F47,VQA_classifier_results_4!F47,VQA_classifier_results_3!F47,VQA_classifier_results_2!F47,VQA_classifier_results_1!F47,VQA_classifier_results_0!F47)</f>
        <v>4.7152235719351987</v>
      </c>
      <c r="P47">
        <f>_xlfn.STDEV.S(VQA_classifier_results_9!G47,VQA_classifier_results_8!G47,VQA_classifier_results_7!G47,VQA_classifier_results_6!G47,VQA_classifier_results_5!G47,VQA_classifier_results_4!G47,VQA_classifier_results_3!G47,VQA_classifier_results_2!G47,VQA_classifier_results_1!G47,VQA_classifier_results_0!G47)</f>
        <v>4.7152235719352031</v>
      </c>
      <c r="Q47">
        <f>_xlfn.STDEV.S(VQA_classifier_results_9!H47,VQA_classifier_results_8!H47,VQA_classifier_results_7!H47,VQA_classifier_results_6!H47,VQA_classifier_results_5!H47,VQA_classifier_results_4!H47,VQA_classifier_results_3!H47,VQA_classifier_results_2!H47,VQA_classifier_results_1!H47,VQA_classifier_results_0!H47)</f>
        <v>6.4841687550868423</v>
      </c>
      <c r="R47">
        <f>_xlfn.STDEV.S(VQA_classifier_results_9!I47,VQA_classifier_results_8!I47,VQA_classifier_results_7!I47,VQA_classifier_results_6!I47,VQA_classifier_results_5!I47,VQA_classifier_results_4!I47,VQA_classifier_results_3!I47,VQA_classifier_results_2!I47,VQA_classifier_results_1!I47,VQA_classifier_results_0!I47)</f>
        <v>1.5588126208588573E-2</v>
      </c>
      <c r="S47">
        <f>_xlfn.STDEV.S(VQA_classifier_results_9!J47,VQA_classifier_results_8!J47,VQA_classifier_results_7!J47,VQA_classifier_results_6!J47,VQA_classifier_results_5!J47,VQA_classifier_results_4!J47,VQA_classifier_results_3!J47,VQA_classifier_results_2!J47,VQA_classifier_results_1!J47,VQA_classifier_results_0!J47)</f>
        <v>2.2580682457055669E-2</v>
      </c>
      <c r="T47">
        <f>_xlfn.STDEV.S(VQA_classifier_results_9!K47,VQA_classifier_results_8!K47,VQA_classifier_results_7!K47,VQA_classifier_results_6!K47,VQA_classifier_results_5!K47,VQA_classifier_results_4!K47,VQA_classifier_results_3!K47,VQA_classifier_results_2!K47,VQA_classifier_results_1!K47,VQA_classifier_results_0!K47)</f>
        <v>2.7829050451016489E-2</v>
      </c>
      <c r="U47">
        <f>_xlfn.STDEV.S(VQA_classifier_results_9!L47,VQA_classifier_results_8!L47,VQA_classifier_results_7!L47,VQA_classifier_results_6!L47,VQA_classifier_results_5!L47,VQA_classifier_results_4!L47,VQA_classifier_results_3!L47,VQA_classifier_results_2!L47,VQA_classifier_results_1!L47,VQA_classifier_results_0!L47)</f>
        <v>1.9298271445620418E-2</v>
      </c>
      <c r="V47">
        <f>_xlfn.STDEV.S(VQA_classifier_results_9!M47,VQA_classifier_results_8!M47,VQA_classifier_results_7!M47,VQA_classifier_results_6!M47,VQA_classifier_results_5!M47,VQA_classifier_results_4!M47,VQA_classifier_results_3!M47,VQA_classifier_results_2!M47,VQA_classifier_results_1!M47,VQA_classifier_results_0!M47)</f>
        <v>1.4271913678193112E-2</v>
      </c>
    </row>
    <row r="48" spans="1:22" x14ac:dyDescent="0.3">
      <c r="A48" s="5">
        <v>46</v>
      </c>
      <c r="B48" t="s">
        <v>24</v>
      </c>
      <c r="C48" t="s">
        <v>19</v>
      </c>
      <c r="D48" t="s">
        <v>15</v>
      </c>
      <c r="E48">
        <f>AVERAGE(VQA_classifier_results_9!E48,VQA_classifier_results_8!E48,VQA_classifier_results_7!E48,VQA_classifier_results_6!E48,VQA_classifier_results_5!E48,VQA_classifier_results_4!E48,VQA_classifier_results_3!E48,VQA_classifier_results_2!E48,VQA_classifier_results_1!E48,VQA_classifier_results_0!E48)</f>
        <v>123.4</v>
      </c>
      <c r="F48">
        <f>AVERAGE(VQA_classifier_results_9!F48,VQA_classifier_results_8!F48,VQA_classifier_results_7!F48,VQA_classifier_results_6!F48,VQA_classifier_results_5!F48,VQA_classifier_results_4!F48,VQA_classifier_results_3!F48,VQA_classifier_results_2!F48,VQA_classifier_results_1!F48,VQA_classifier_results_0!F48)</f>
        <v>122.3</v>
      </c>
      <c r="G48">
        <f>AVERAGE(VQA_classifier_results_9!G48,VQA_classifier_results_8!G48,VQA_classifier_results_7!G48,VQA_classifier_results_6!G48,VQA_classifier_results_5!G48,VQA_classifier_results_4!G48,VQA_classifier_results_3!G48,VQA_classifier_results_2!G48,VQA_classifier_results_1!G48,VQA_classifier_results_0!G48)</f>
        <v>57.7</v>
      </c>
      <c r="H48">
        <f>AVERAGE(VQA_classifier_results_9!H48,VQA_classifier_results_8!H48,VQA_classifier_results_7!H48,VQA_classifier_results_6!H48,VQA_classifier_results_5!H48,VQA_classifier_results_4!H48,VQA_classifier_results_3!H48,VQA_classifier_results_2!H48,VQA_classifier_results_1!H48,VQA_classifier_results_0!H48)</f>
        <v>56.6</v>
      </c>
      <c r="I48">
        <f>AVERAGE(VQA_classifier_results_9!I48,VQA_classifier_results_8!I48,VQA_classifier_results_7!I48,VQA_classifier_results_6!I48,VQA_classifier_results_5!I48,VQA_classifier_results_4!I48,VQA_classifier_results_3!I48,VQA_classifier_results_2!I48,VQA_classifier_results_1!I48,VQA_classifier_results_0!I48)</f>
        <v>0.6825</v>
      </c>
      <c r="J48">
        <f>AVERAGE(VQA_classifier_results_9!J48,VQA_classifier_results_8!J48,VQA_classifier_results_7!J48,VQA_classifier_results_6!J48,VQA_classifier_results_5!J48,VQA_classifier_results_4!J48,VQA_classifier_results_3!J48,VQA_classifier_results_2!J48,VQA_classifier_results_1!J48,VQA_classifier_results_0!J48)</f>
        <v>0.68255061805107375</v>
      </c>
      <c r="K48">
        <f>AVERAGE(VQA_classifier_results_9!K48,VQA_classifier_results_8!K48,VQA_classifier_results_7!K48,VQA_classifier_results_6!K48,VQA_classifier_results_5!K48,VQA_classifier_results_4!K48,VQA_classifier_results_3!K48,VQA_classifier_results_2!K48,VQA_classifier_results_1!K48,VQA_classifier_results_0!K48)</f>
        <v>0.6855555555555557</v>
      </c>
      <c r="L48">
        <f>AVERAGE(VQA_classifier_results_9!L48,VQA_classifier_results_8!L48,VQA_classifier_results_7!L48,VQA_classifier_results_6!L48,VQA_classifier_results_5!L48,VQA_classifier_results_4!L48,VQA_classifier_results_3!L48,VQA_classifier_results_2!L48,VQA_classifier_results_1!L48,VQA_classifier_results_0!L48)</f>
        <v>0.68282038493327646</v>
      </c>
      <c r="M48">
        <f>AVERAGE(VQA_classifier_results_9!M48,VQA_classifier_results_8!M48,VQA_classifier_results_7!M48,VQA_classifier_results_6!M48,VQA_classifier_results_5!M48,VQA_classifier_results_4!M48,VQA_classifier_results_3!M48,VQA_classifier_results_2!M48,VQA_classifier_results_1!M48,VQA_classifier_results_0!M48)</f>
        <v>0.68353147578265083</v>
      </c>
      <c r="N48">
        <f>_xlfn.STDEV.S(VQA_classifier_results_9!E48,VQA_classifier_results_8!E48,VQA_classifier_results_7!E48,VQA_classifier_results_6!E48,VQA_classifier_results_5!E48,VQA_classifier_results_4!E48,VQA_classifier_results_3!E48,VQA_classifier_results_2!E48,VQA_classifier_results_1!E48,VQA_classifier_results_0!E48)</f>
        <v>4.9710271686152661</v>
      </c>
      <c r="O48">
        <f>_xlfn.STDEV.S(VQA_classifier_results_9!F48,VQA_classifier_results_8!F48,VQA_classifier_results_7!F48,VQA_classifier_results_6!F48,VQA_classifier_results_5!F48,VQA_classifier_results_4!F48,VQA_classifier_results_3!F48,VQA_classifier_results_2!F48,VQA_classifier_results_1!F48,VQA_classifier_results_0!F48)</f>
        <v>8.2737872558795935</v>
      </c>
      <c r="P48">
        <f>_xlfn.STDEV.S(VQA_classifier_results_9!G48,VQA_classifier_results_8!G48,VQA_classifier_results_7!G48,VQA_classifier_results_6!G48,VQA_classifier_results_5!G48,VQA_classifier_results_4!G48,VQA_classifier_results_3!G48,VQA_classifier_results_2!G48,VQA_classifier_results_1!G48,VQA_classifier_results_0!G48)</f>
        <v>8.2737872558795829</v>
      </c>
      <c r="Q48">
        <f>_xlfn.STDEV.S(VQA_classifier_results_9!H48,VQA_classifier_results_8!H48,VQA_classifier_results_7!H48,VQA_classifier_results_6!H48,VQA_classifier_results_5!H48,VQA_classifier_results_4!H48,VQA_classifier_results_3!H48,VQA_classifier_results_2!H48,VQA_classifier_results_1!H48,VQA_classifier_results_0!H48)</f>
        <v>4.9710271686152661</v>
      </c>
      <c r="R48">
        <f>_xlfn.STDEV.S(VQA_classifier_results_9!I48,VQA_classifier_results_8!I48,VQA_classifier_results_7!I48,VQA_classifier_results_6!I48,VQA_classifier_results_5!I48,VQA_classifier_results_4!I48,VQA_classifier_results_3!I48,VQA_classifier_results_2!I48,VQA_classifier_results_1!I48,VQA_classifier_results_0!I48)</f>
        <v>2.5291510311311192E-2</v>
      </c>
      <c r="S48">
        <f>_xlfn.STDEV.S(VQA_classifier_results_9!J48,VQA_classifier_results_8!J48,VQA_classifier_results_7!J48,VQA_classifier_results_6!J48,VQA_classifier_results_5!J48,VQA_classifier_results_4!J48,VQA_classifier_results_3!J48,VQA_classifier_results_2!J48,VQA_classifier_results_1!J48,VQA_classifier_results_0!J48)</f>
        <v>3.1490318618735448E-2</v>
      </c>
      <c r="T48">
        <f>_xlfn.STDEV.S(VQA_classifier_results_9!K48,VQA_classifier_results_8!K48,VQA_classifier_results_7!K48,VQA_classifier_results_6!K48,VQA_classifier_results_5!K48,VQA_classifier_results_4!K48,VQA_classifier_results_3!K48,VQA_classifier_results_2!K48,VQA_classifier_results_1!K48,VQA_classifier_results_0!K48)</f>
        <v>2.7616817603418147E-2</v>
      </c>
      <c r="U48">
        <f>_xlfn.STDEV.S(VQA_classifier_results_9!L48,VQA_classifier_results_8!L48,VQA_classifier_results_7!L48,VQA_classifier_results_6!L48,VQA_classifier_results_5!L48,VQA_classifier_results_4!L48,VQA_classifier_results_3!L48,VQA_classifier_results_2!L48,VQA_classifier_results_1!L48,VQA_classifier_results_0!L48)</f>
        <v>2.6358513607442877E-2</v>
      </c>
      <c r="V48">
        <f>_xlfn.STDEV.S(VQA_classifier_results_9!M48,VQA_classifier_results_8!M48,VQA_classifier_results_7!M48,VQA_classifier_results_6!M48,VQA_classifier_results_5!M48,VQA_classifier_results_4!M48,VQA_classifier_results_3!M48,VQA_classifier_results_2!M48,VQA_classifier_results_1!M48,VQA_classifier_results_0!M48)</f>
        <v>2.2978838419089771E-2</v>
      </c>
    </row>
    <row r="49" spans="1:22" x14ac:dyDescent="0.3">
      <c r="A49" s="5">
        <v>47</v>
      </c>
      <c r="B49" t="s">
        <v>24</v>
      </c>
      <c r="C49" t="s">
        <v>19</v>
      </c>
      <c r="D49" t="s">
        <v>16</v>
      </c>
      <c r="E49">
        <f>AVERAGE(VQA_classifier_results_9!E49,VQA_classifier_results_8!E49,VQA_classifier_results_7!E49,VQA_classifier_results_6!E49,VQA_classifier_results_5!E49,VQA_classifier_results_4!E49,VQA_classifier_results_3!E49,VQA_classifier_results_2!E49,VQA_classifier_results_1!E49,VQA_classifier_results_0!E49)</f>
        <v>115.5</v>
      </c>
      <c r="F49">
        <f>AVERAGE(VQA_classifier_results_9!F49,VQA_classifier_results_8!F49,VQA_classifier_results_7!F49,VQA_classifier_results_6!F49,VQA_classifier_results_5!F49,VQA_classifier_results_4!F49,VQA_classifier_results_3!F49,VQA_classifier_results_2!F49,VQA_classifier_results_1!F49,VQA_classifier_results_0!F49)</f>
        <v>140.80000000000001</v>
      </c>
      <c r="G49">
        <f>AVERAGE(VQA_classifier_results_9!G49,VQA_classifier_results_8!G49,VQA_classifier_results_7!G49,VQA_classifier_results_6!G49,VQA_classifier_results_5!G49,VQA_classifier_results_4!G49,VQA_classifier_results_3!G49,VQA_classifier_results_2!G49,VQA_classifier_results_1!G49,VQA_classifier_results_0!G49)</f>
        <v>39.200000000000003</v>
      </c>
      <c r="H49">
        <f>AVERAGE(VQA_classifier_results_9!H49,VQA_classifier_results_8!H49,VQA_classifier_results_7!H49,VQA_classifier_results_6!H49,VQA_classifier_results_5!H49,VQA_classifier_results_4!H49,VQA_classifier_results_3!H49,VQA_classifier_results_2!H49,VQA_classifier_results_1!H49,VQA_classifier_results_0!H49)</f>
        <v>64.5</v>
      </c>
      <c r="I49">
        <f>AVERAGE(VQA_classifier_results_9!I49,VQA_classifier_results_8!I49,VQA_classifier_results_7!I49,VQA_classifier_results_6!I49,VQA_classifier_results_5!I49,VQA_classifier_results_4!I49,VQA_classifier_results_3!I49,VQA_classifier_results_2!I49,VQA_classifier_results_1!I49,VQA_classifier_results_0!I49)</f>
        <v>0.71194444444444449</v>
      </c>
      <c r="J49">
        <f>AVERAGE(VQA_classifier_results_9!J49,VQA_classifier_results_8!J49,VQA_classifier_results_7!J49,VQA_classifier_results_6!J49,VQA_classifier_results_5!J49,VQA_classifier_results_4!J49,VQA_classifier_results_3!J49,VQA_classifier_results_2!J49,VQA_classifier_results_1!J49,VQA_classifier_results_0!J49)</f>
        <v>0.74763510160758562</v>
      </c>
      <c r="K49">
        <f>AVERAGE(VQA_classifier_results_9!K49,VQA_classifier_results_8!K49,VQA_classifier_results_7!K49,VQA_classifier_results_6!K49,VQA_classifier_results_5!K49,VQA_classifier_results_4!K49,VQA_classifier_results_3!K49,VQA_classifier_results_2!K49,VQA_classifier_results_1!K49,VQA_classifier_results_0!K49)</f>
        <v>0.64166666666666661</v>
      </c>
      <c r="L49">
        <f>AVERAGE(VQA_classifier_results_9!L49,VQA_classifier_results_8!L49,VQA_classifier_results_7!L49,VQA_classifier_results_6!L49,VQA_classifier_results_5!L49,VQA_classifier_results_4!L49,VQA_classifier_results_3!L49,VQA_classifier_results_2!L49,VQA_classifier_results_1!L49,VQA_classifier_results_0!L49)</f>
        <v>0.72335946419610919</v>
      </c>
      <c r="M49">
        <f>AVERAGE(VQA_classifier_results_9!M49,VQA_classifier_results_8!M49,VQA_classifier_results_7!M49,VQA_classifier_results_6!M49,VQA_classifier_results_5!M49,VQA_classifier_results_4!M49,VQA_classifier_results_3!M49,VQA_classifier_results_2!M49,VQA_classifier_results_1!M49,VQA_classifier_results_0!M49)</f>
        <v>0.68591827190497279</v>
      </c>
      <c r="N49">
        <f>_xlfn.STDEV.S(VQA_classifier_results_9!E49,VQA_classifier_results_8!E49,VQA_classifier_results_7!E49,VQA_classifier_results_6!E49,VQA_classifier_results_5!E49,VQA_classifier_results_4!E49,VQA_classifier_results_3!E49,VQA_classifier_results_2!E49,VQA_classifier_results_1!E49,VQA_classifier_results_0!E49)</f>
        <v>5.6421036266035856</v>
      </c>
      <c r="O49">
        <f>_xlfn.STDEV.S(VQA_classifier_results_9!F49,VQA_classifier_results_8!F49,VQA_classifier_results_7!F49,VQA_classifier_results_6!F49,VQA_classifier_results_5!F49,VQA_classifier_results_4!F49,VQA_classifier_results_3!F49,VQA_classifier_results_2!F49,VQA_classifier_results_1!F49,VQA_classifier_results_0!F49)</f>
        <v>7.0206045956804104</v>
      </c>
      <c r="P49">
        <f>_xlfn.STDEV.S(VQA_classifier_results_9!G49,VQA_classifier_results_8!G49,VQA_classifier_results_7!G49,VQA_classifier_results_6!G49,VQA_classifier_results_5!G49,VQA_classifier_results_4!G49,VQA_classifier_results_3!G49,VQA_classifier_results_2!G49,VQA_classifier_results_1!G49,VQA_classifier_results_0!G49)</f>
        <v>7.0206045956804122</v>
      </c>
      <c r="Q49">
        <f>_xlfn.STDEV.S(VQA_classifier_results_9!H49,VQA_classifier_results_8!H49,VQA_classifier_results_7!H49,VQA_classifier_results_6!H49,VQA_classifier_results_5!H49,VQA_classifier_results_4!H49,VQA_classifier_results_3!H49,VQA_classifier_results_2!H49,VQA_classifier_results_1!H49,VQA_classifier_results_0!H49)</f>
        <v>5.6421036266035856</v>
      </c>
      <c r="R49">
        <f>_xlfn.STDEV.S(VQA_classifier_results_9!I49,VQA_classifier_results_8!I49,VQA_classifier_results_7!I49,VQA_classifier_results_6!I49,VQA_classifier_results_5!I49,VQA_classifier_results_4!I49,VQA_classifier_results_3!I49,VQA_classifier_results_2!I49,VQA_classifier_results_1!I49,VQA_classifier_results_0!I49)</f>
        <v>2.5861361404949691E-2</v>
      </c>
      <c r="S49">
        <f>_xlfn.STDEV.S(VQA_classifier_results_9!J49,VQA_classifier_results_8!J49,VQA_classifier_results_7!J49,VQA_classifier_results_6!J49,VQA_classifier_results_5!J49,VQA_classifier_results_4!J49,VQA_classifier_results_3!J49,VQA_classifier_results_2!J49,VQA_classifier_results_1!J49,VQA_classifier_results_0!J49)</f>
        <v>3.5504105929802979E-2</v>
      </c>
      <c r="T49">
        <f>_xlfn.STDEV.S(VQA_classifier_results_9!K49,VQA_classifier_results_8!K49,VQA_classifier_results_7!K49,VQA_classifier_results_6!K49,VQA_classifier_results_5!K49,VQA_classifier_results_4!K49,VQA_classifier_results_3!K49,VQA_classifier_results_2!K49,VQA_classifier_results_1!K49,VQA_classifier_results_0!K49)</f>
        <v>3.1345020147797706E-2</v>
      </c>
      <c r="U49">
        <f>_xlfn.STDEV.S(VQA_classifier_results_9!L49,VQA_classifier_results_8!L49,VQA_classifier_results_7!L49,VQA_classifier_results_6!L49,VQA_classifier_results_5!L49,VQA_classifier_results_4!L49,VQA_classifier_results_3!L49,VQA_classifier_results_2!L49,VQA_classifier_results_1!L49,VQA_classifier_results_0!L49)</f>
        <v>3.023105681961457E-2</v>
      </c>
      <c r="V49">
        <f>_xlfn.STDEV.S(VQA_classifier_results_9!M49,VQA_classifier_results_8!M49,VQA_classifier_results_7!M49,VQA_classifier_results_6!M49,VQA_classifier_results_5!M49,VQA_classifier_results_4!M49,VQA_classifier_results_3!M49,VQA_classifier_results_2!M49,VQA_classifier_results_1!M49,VQA_classifier_results_0!M49)</f>
        <v>2.2082208335504304E-2</v>
      </c>
    </row>
    <row r="50" spans="1:22" x14ac:dyDescent="0.3">
      <c r="A50" s="5">
        <v>48</v>
      </c>
      <c r="B50" t="s">
        <v>24</v>
      </c>
      <c r="C50" t="s">
        <v>20</v>
      </c>
      <c r="D50" t="s">
        <v>15</v>
      </c>
      <c r="E50">
        <f>AVERAGE(VQA_classifier_results_9!E50,VQA_classifier_results_8!E50,VQA_classifier_results_7!E50,VQA_classifier_results_6!E50,VQA_classifier_results_5!E50,VQA_classifier_results_4!E50,VQA_classifier_results_3!E50,VQA_classifier_results_2!E50,VQA_classifier_results_1!E50,VQA_classifier_results_0!E50)</f>
        <v>572.29999999999995</v>
      </c>
      <c r="F50">
        <f>AVERAGE(VQA_classifier_results_9!F50,VQA_classifier_results_8!F50,VQA_classifier_results_7!F50,VQA_classifier_results_6!F50,VQA_classifier_results_5!F50,VQA_classifier_results_4!F50,VQA_classifier_results_3!F50,VQA_classifier_results_2!F50,VQA_classifier_results_1!F50,VQA_classifier_results_0!F50)</f>
        <v>581.29999999999995</v>
      </c>
      <c r="G50">
        <f>AVERAGE(VQA_classifier_results_9!G50,VQA_classifier_results_8!G50,VQA_classifier_results_7!G50,VQA_classifier_results_6!G50,VQA_classifier_results_5!G50,VQA_classifier_results_4!G50,VQA_classifier_results_3!G50,VQA_classifier_results_2!G50,VQA_classifier_results_1!G50,VQA_classifier_results_0!G50)</f>
        <v>251.7</v>
      </c>
      <c r="H50">
        <f>AVERAGE(VQA_classifier_results_9!H50,VQA_classifier_results_8!H50,VQA_classifier_results_7!H50,VQA_classifier_results_6!H50,VQA_classifier_results_5!H50,VQA_classifier_results_4!H50,VQA_classifier_results_3!H50,VQA_classifier_results_2!H50,VQA_classifier_results_1!H50,VQA_classifier_results_0!H50)</f>
        <v>260.7</v>
      </c>
      <c r="I50">
        <f>AVERAGE(VQA_classifier_results_9!I50,VQA_classifier_results_8!I50,VQA_classifier_results_7!I50,VQA_classifier_results_6!I50,VQA_classifier_results_5!I50,VQA_classifier_results_4!I50,VQA_classifier_results_3!I50,VQA_classifier_results_2!I50,VQA_classifier_results_1!I50,VQA_classifier_results_0!I50)</f>
        <v>0.69243697478991595</v>
      </c>
      <c r="J50">
        <f>AVERAGE(VQA_classifier_results_9!J50,VQA_classifier_results_8!J50,VQA_classifier_results_7!J50,VQA_classifier_results_6!J50,VQA_classifier_results_5!J50,VQA_classifier_results_4!J50,VQA_classifier_results_3!J50,VQA_classifier_results_2!J50,VQA_classifier_results_1!J50,VQA_classifier_results_0!J50)</f>
        <v>0.69467465910954151</v>
      </c>
      <c r="K50">
        <f>AVERAGE(VQA_classifier_results_9!K50,VQA_classifier_results_8!K50,VQA_classifier_results_7!K50,VQA_classifier_results_6!K50,VQA_classifier_results_5!K50,VQA_classifier_results_4!K50,VQA_classifier_results_3!K50,VQA_classifier_results_2!K50,VQA_classifier_results_1!K50,VQA_classifier_results_0!K50)</f>
        <v>0.68703481392557031</v>
      </c>
      <c r="L50">
        <f>AVERAGE(VQA_classifier_results_9!L50,VQA_classifier_results_8!L50,VQA_classifier_results_7!L50,VQA_classifier_results_6!L50,VQA_classifier_results_5!L50,VQA_classifier_results_4!L50,VQA_classifier_results_3!L50,VQA_classifier_results_2!L50,VQA_classifier_results_1!L50,VQA_classifier_results_0!L50)</f>
        <v>0.69309468771349525</v>
      </c>
      <c r="M50">
        <f>AVERAGE(VQA_classifier_results_9!M50,VQA_classifier_results_8!M50,VQA_classifier_results_7!M50,VQA_classifier_results_6!M50,VQA_classifier_results_5!M50,VQA_classifier_results_4!M50,VQA_classifier_results_3!M50,VQA_classifier_results_2!M50,VQA_classifier_results_1!M50,VQA_classifier_results_0!M50)</f>
        <v>0.69037704026530478</v>
      </c>
      <c r="N50">
        <f>_xlfn.STDEV.S(VQA_classifier_results_9!E50,VQA_classifier_results_8!E50,VQA_classifier_results_7!E50,VQA_classifier_results_6!E50,VQA_classifier_results_5!E50,VQA_classifier_results_4!E50,VQA_classifier_results_3!E50,VQA_classifier_results_2!E50,VQA_classifier_results_1!E50,VQA_classifier_results_0!E50)</f>
        <v>7.4244341348160825</v>
      </c>
      <c r="O50">
        <f>_xlfn.STDEV.S(VQA_classifier_results_9!F50,VQA_classifier_results_8!F50,VQA_classifier_results_7!F50,VQA_classifier_results_6!F50,VQA_classifier_results_5!F50,VQA_classifier_results_4!F50,VQA_classifier_results_3!F50,VQA_classifier_results_2!F50,VQA_classifier_results_1!F50,VQA_classifier_results_0!F50)</f>
        <v>12.596736790843005</v>
      </c>
      <c r="P50">
        <f>_xlfn.STDEV.S(VQA_classifier_results_9!G50,VQA_classifier_results_8!G50,VQA_classifier_results_7!G50,VQA_classifier_results_6!G50,VQA_classifier_results_5!G50,VQA_classifier_results_4!G50,VQA_classifier_results_3!G50,VQA_classifier_results_2!G50,VQA_classifier_results_1!G50,VQA_classifier_results_0!G50)</f>
        <v>12.596736790843009</v>
      </c>
      <c r="Q50">
        <f>_xlfn.STDEV.S(VQA_classifier_results_9!H50,VQA_classifier_results_8!H50,VQA_classifier_results_7!H50,VQA_classifier_results_6!H50,VQA_classifier_results_5!H50,VQA_classifier_results_4!H50,VQA_classifier_results_3!H50,VQA_classifier_results_2!H50,VQA_classifier_results_1!H50,VQA_classifier_results_0!H50)</f>
        <v>7.4244341348160825</v>
      </c>
      <c r="R50">
        <f>_xlfn.STDEV.S(VQA_classifier_results_9!I50,VQA_classifier_results_8!I50,VQA_classifier_results_7!I50,VQA_classifier_results_6!I50,VQA_classifier_results_5!I50,VQA_classifier_results_4!I50,VQA_classifier_results_3!I50,VQA_classifier_results_2!I50,VQA_classifier_results_1!I50,VQA_classifier_results_0!I50)</f>
        <v>7.7964490615174487E-3</v>
      </c>
      <c r="S50">
        <f>_xlfn.STDEV.S(VQA_classifier_results_9!J50,VQA_classifier_results_8!J50,VQA_classifier_results_7!J50,VQA_classifier_results_6!J50,VQA_classifier_results_5!J50,VQA_classifier_results_4!J50,VQA_classifier_results_3!J50,VQA_classifier_results_2!J50,VQA_classifier_results_1!J50,VQA_classifier_results_0!J50)</f>
        <v>1.0299476026026473E-2</v>
      </c>
      <c r="T50">
        <f>_xlfn.STDEV.S(VQA_classifier_results_9!K50,VQA_classifier_results_8!K50,VQA_classifier_results_7!K50,VQA_classifier_results_6!K50,VQA_classifier_results_5!K50,VQA_classifier_results_4!K50,VQA_classifier_results_3!K50,VQA_classifier_results_2!K50,VQA_classifier_results_1!K50,VQA_classifier_results_0!K50)</f>
        <v>8.9128861162257895E-3</v>
      </c>
      <c r="U50">
        <f>_xlfn.STDEV.S(VQA_classifier_results_9!L50,VQA_classifier_results_8!L50,VQA_classifier_results_7!L50,VQA_classifier_results_6!L50,VQA_classifier_results_5!L50,VQA_classifier_results_4!L50,VQA_classifier_results_3!L50,VQA_classifier_results_2!L50,VQA_classifier_results_1!L50,VQA_classifier_results_0!L50)</f>
        <v>8.4221835637343558E-3</v>
      </c>
      <c r="V50">
        <f>_xlfn.STDEV.S(VQA_classifier_results_9!M50,VQA_classifier_results_8!M50,VQA_classifier_results_7!M50,VQA_classifier_results_6!M50,VQA_classifier_results_5!M50,VQA_classifier_results_4!M50,VQA_classifier_results_3!M50,VQA_classifier_results_2!M50,VQA_classifier_results_1!M50,VQA_classifier_results_0!M50)</f>
        <v>6.7510955642205049E-3</v>
      </c>
    </row>
    <row r="51" spans="1:22" x14ac:dyDescent="0.3">
      <c r="A51" s="5">
        <v>49</v>
      </c>
      <c r="B51" t="s">
        <v>24</v>
      </c>
      <c r="C51" t="s">
        <v>20</v>
      </c>
      <c r="D51" t="s">
        <v>16</v>
      </c>
      <c r="E51">
        <f>AVERAGE(VQA_classifier_results_9!E51,VQA_classifier_results_8!E51,VQA_classifier_results_7!E51,VQA_classifier_results_6!E51,VQA_classifier_results_5!E51,VQA_classifier_results_4!E51,VQA_classifier_results_3!E51,VQA_classifier_results_2!E51,VQA_classifier_results_1!E51,VQA_classifier_results_0!E51)</f>
        <v>529.70000000000005</v>
      </c>
      <c r="F51">
        <f>AVERAGE(VQA_classifier_results_9!F51,VQA_classifier_results_8!F51,VQA_classifier_results_7!F51,VQA_classifier_results_6!F51,VQA_classifier_results_5!F51,VQA_classifier_results_4!F51,VQA_classifier_results_3!F51,VQA_classifier_results_2!F51,VQA_classifier_results_1!F51,VQA_classifier_results_0!F51)</f>
        <v>647.6</v>
      </c>
      <c r="G51">
        <f>AVERAGE(VQA_classifier_results_9!G51,VQA_classifier_results_8!G51,VQA_classifier_results_7!G51,VQA_classifier_results_6!G51,VQA_classifier_results_5!G51,VQA_classifier_results_4!G51,VQA_classifier_results_3!G51,VQA_classifier_results_2!G51,VQA_classifier_results_1!G51,VQA_classifier_results_0!G51)</f>
        <v>185.4</v>
      </c>
      <c r="H51">
        <f>AVERAGE(VQA_classifier_results_9!H51,VQA_classifier_results_8!H51,VQA_classifier_results_7!H51,VQA_classifier_results_6!H51,VQA_classifier_results_5!H51,VQA_classifier_results_4!H51,VQA_classifier_results_3!H51,VQA_classifier_results_2!H51,VQA_classifier_results_1!H51,VQA_classifier_results_0!H51)</f>
        <v>303.3</v>
      </c>
      <c r="I51">
        <f>AVERAGE(VQA_classifier_results_9!I51,VQA_classifier_results_8!I51,VQA_classifier_results_7!I51,VQA_classifier_results_6!I51,VQA_classifier_results_5!I51,VQA_classifier_results_4!I51,VQA_classifier_results_3!I51,VQA_classifier_results_2!I51,VQA_classifier_results_1!I51,VQA_classifier_results_0!I51)</f>
        <v>0.70666266506602649</v>
      </c>
      <c r="J51">
        <f>AVERAGE(VQA_classifier_results_9!J51,VQA_classifier_results_8!J51,VQA_classifier_results_7!J51,VQA_classifier_results_6!J51,VQA_classifier_results_5!J51,VQA_classifier_results_4!J51,VQA_classifier_results_3!J51,VQA_classifier_results_2!J51,VQA_classifier_results_1!J51,VQA_classifier_results_0!J51)</f>
        <v>0.74161756193778028</v>
      </c>
      <c r="K51">
        <f>AVERAGE(VQA_classifier_results_9!K51,VQA_classifier_results_8!K51,VQA_classifier_results_7!K51,VQA_classifier_results_6!K51,VQA_classifier_results_5!K51,VQA_classifier_results_4!K51,VQA_classifier_results_3!K51,VQA_classifier_results_2!K51,VQA_classifier_results_1!K51,VQA_classifier_results_0!K51)</f>
        <v>0.63589435774309722</v>
      </c>
      <c r="L51">
        <f>AVERAGE(VQA_classifier_results_9!L51,VQA_classifier_results_8!L51,VQA_classifier_results_7!L51,VQA_classifier_results_6!L51,VQA_classifier_results_5!L51,VQA_classifier_results_4!L51,VQA_classifier_results_3!L51,VQA_classifier_results_2!L51,VQA_classifier_results_1!L51,VQA_classifier_results_0!L51)</f>
        <v>0.71738280808621968</v>
      </c>
      <c r="M51">
        <f>AVERAGE(VQA_classifier_results_9!M51,VQA_classifier_results_8!M51,VQA_classifier_results_7!M51,VQA_classifier_results_6!M51,VQA_classifier_results_5!M51,VQA_classifier_results_4!M51,VQA_classifier_results_3!M51,VQA_classifier_results_2!M51,VQA_classifier_results_1!M51,VQA_classifier_results_0!M51)</f>
        <v>0.68124297706216796</v>
      </c>
      <c r="N51">
        <f>_xlfn.STDEV.S(VQA_classifier_results_9!E51,VQA_classifier_results_8!E51,VQA_classifier_results_7!E51,VQA_classifier_results_6!E51,VQA_classifier_results_5!E51,VQA_classifier_results_4!E51,VQA_classifier_results_3!E51,VQA_classifier_results_2!E51,VQA_classifier_results_1!E51,VQA_classifier_results_0!E51)</f>
        <v>19.675421780033645</v>
      </c>
      <c r="O51">
        <f>_xlfn.STDEV.S(VQA_classifier_results_9!F51,VQA_classifier_results_8!F51,VQA_classifier_results_7!F51,VQA_classifier_results_6!F51,VQA_classifier_results_5!F51,VQA_classifier_results_4!F51,VQA_classifier_results_3!F51,VQA_classifier_results_2!F51,VQA_classifier_results_1!F51,VQA_classifier_results_0!F51)</f>
        <v>24.185395041911832</v>
      </c>
      <c r="P51">
        <f>_xlfn.STDEV.S(VQA_classifier_results_9!G51,VQA_classifier_results_8!G51,VQA_classifier_results_7!G51,VQA_classifier_results_6!G51,VQA_classifier_results_5!G51,VQA_classifier_results_4!G51,VQA_classifier_results_3!G51,VQA_classifier_results_2!G51,VQA_classifier_results_1!G51,VQA_classifier_results_0!G51)</f>
        <v>24.185395041911882</v>
      </c>
      <c r="Q51">
        <f>_xlfn.STDEV.S(VQA_classifier_results_9!H51,VQA_classifier_results_8!H51,VQA_classifier_results_7!H51,VQA_classifier_results_6!H51,VQA_classifier_results_5!H51,VQA_classifier_results_4!H51,VQA_classifier_results_3!H51,VQA_classifier_results_2!H51,VQA_classifier_results_1!H51,VQA_classifier_results_0!H51)</f>
        <v>19.675421780033645</v>
      </c>
      <c r="R51">
        <f>_xlfn.STDEV.S(VQA_classifier_results_9!I51,VQA_classifier_results_8!I51,VQA_classifier_results_7!I51,VQA_classifier_results_6!I51,VQA_classifier_results_5!I51,VQA_classifier_results_4!I51,VQA_classifier_results_3!I51,VQA_classifier_results_2!I51,VQA_classifier_results_1!I51,VQA_classifier_results_0!I51)</f>
        <v>9.9359429635231724E-3</v>
      </c>
      <c r="S51">
        <f>_xlfn.STDEV.S(VQA_classifier_results_9!J51,VQA_classifier_results_8!J51,VQA_classifier_results_7!J51,VQA_classifier_results_6!J51,VQA_classifier_results_5!J51,VQA_classifier_results_4!J51,VQA_classifier_results_3!J51,VQA_classifier_results_2!J51,VQA_classifier_results_1!J51,VQA_classifier_results_0!J51)</f>
        <v>2.0282263551352656E-2</v>
      </c>
      <c r="T51">
        <f>_xlfn.STDEV.S(VQA_classifier_results_9!K51,VQA_classifier_results_8!K51,VQA_classifier_results_7!K51,VQA_classifier_results_6!K51,VQA_classifier_results_5!K51,VQA_classifier_results_4!K51,VQA_classifier_results_3!K51,VQA_classifier_results_2!K51,VQA_classifier_results_1!K51,VQA_classifier_results_0!K51)</f>
        <v>2.3619954117687442E-2</v>
      </c>
      <c r="U51">
        <f>_xlfn.STDEV.S(VQA_classifier_results_9!L51,VQA_classifier_results_8!L51,VQA_classifier_results_7!L51,VQA_classifier_results_6!L51,VQA_classifier_results_5!L51,VQA_classifier_results_4!L51,VQA_classifier_results_3!L51,VQA_classifier_results_2!L51,VQA_classifier_results_1!L51,VQA_classifier_results_0!L51)</f>
        <v>1.2820579947561753E-2</v>
      </c>
      <c r="V51">
        <f>_xlfn.STDEV.S(VQA_classifier_results_9!M51,VQA_classifier_results_8!M51,VQA_classifier_results_7!M51,VQA_classifier_results_6!M51,VQA_classifier_results_5!M51,VQA_classifier_results_4!M51,VQA_classifier_results_3!M51,VQA_classifier_results_2!M51,VQA_classifier_results_1!M51,VQA_classifier_results_0!M51)</f>
        <v>1.0029774428813958E-2</v>
      </c>
    </row>
    <row r="52" spans="1:22" x14ac:dyDescent="0.3">
      <c r="A52" s="5">
        <v>50</v>
      </c>
      <c r="B52" t="s">
        <v>25</v>
      </c>
      <c r="C52" t="s">
        <v>14</v>
      </c>
      <c r="D52" t="s">
        <v>15</v>
      </c>
      <c r="E52">
        <f>AVERAGE(VQA_classifier_results_9!E52,VQA_classifier_results_8!E52,VQA_classifier_results_7!E52,VQA_classifier_results_6!E52,VQA_classifier_results_5!E52,VQA_classifier_results_4!E52,VQA_classifier_results_3!E52,VQA_classifier_results_2!E52,VQA_classifier_results_1!E52,VQA_classifier_results_0!E52)</f>
        <v>142.80000000000001</v>
      </c>
      <c r="F52">
        <f>AVERAGE(VQA_classifier_results_9!F52,VQA_classifier_results_8!F52,VQA_classifier_results_7!F52,VQA_classifier_results_6!F52,VQA_classifier_results_5!F52,VQA_classifier_results_4!F52,VQA_classifier_results_3!F52,VQA_classifier_results_2!F52,VQA_classifier_results_1!F52,VQA_classifier_results_0!F52)</f>
        <v>139.30000000000001</v>
      </c>
      <c r="G52">
        <f>AVERAGE(VQA_classifier_results_9!G52,VQA_classifier_results_8!G52,VQA_classifier_results_7!G52,VQA_classifier_results_6!G52,VQA_classifier_results_5!G52,VQA_classifier_results_4!G52,VQA_classifier_results_3!G52,VQA_classifier_results_2!G52,VQA_classifier_results_1!G52,VQA_classifier_results_0!G52)</f>
        <v>50.7</v>
      </c>
      <c r="H52">
        <f>AVERAGE(VQA_classifier_results_9!H52,VQA_classifier_results_8!H52,VQA_classifier_results_7!H52,VQA_classifier_results_6!H52,VQA_classifier_results_5!H52,VQA_classifier_results_4!H52,VQA_classifier_results_3!H52,VQA_classifier_results_2!H52,VQA_classifier_results_1!H52,VQA_classifier_results_0!H52)</f>
        <v>47.2</v>
      </c>
      <c r="I52">
        <f>AVERAGE(VQA_classifier_results_9!I52,VQA_classifier_results_8!I52,VQA_classifier_results_7!I52,VQA_classifier_results_6!I52,VQA_classifier_results_5!I52,VQA_classifier_results_4!I52,VQA_classifier_results_3!I52,VQA_classifier_results_2!I52,VQA_classifier_results_1!I52,VQA_classifier_results_0!I52)</f>
        <v>0.74236842105263157</v>
      </c>
      <c r="J52">
        <f>AVERAGE(VQA_classifier_results_9!J52,VQA_classifier_results_8!J52,VQA_classifier_results_7!J52,VQA_classifier_results_6!J52,VQA_classifier_results_5!J52,VQA_classifier_results_4!J52,VQA_classifier_results_3!J52,VQA_classifier_results_2!J52,VQA_classifier_results_1!J52,VQA_classifier_results_0!J52)</f>
        <v>0.7387971276545614</v>
      </c>
      <c r="K52">
        <f>AVERAGE(VQA_classifier_results_9!K52,VQA_classifier_results_8!K52,VQA_classifier_results_7!K52,VQA_classifier_results_6!K52,VQA_classifier_results_5!K52,VQA_classifier_results_4!K52,VQA_classifier_results_3!K52,VQA_classifier_results_2!K52,VQA_classifier_results_1!K52,VQA_classifier_results_0!K52)</f>
        <v>0.75157894736842112</v>
      </c>
      <c r="L52">
        <f>AVERAGE(VQA_classifier_results_9!L52,VQA_classifier_results_8!L52,VQA_classifier_results_7!L52,VQA_classifier_results_6!L52,VQA_classifier_results_5!L52,VQA_classifier_results_4!L52,VQA_classifier_results_3!L52,VQA_classifier_results_2!L52,VQA_classifier_results_1!L52,VQA_classifier_results_0!L52)</f>
        <v>0.74097043955384168</v>
      </c>
      <c r="M52">
        <f>AVERAGE(VQA_classifier_results_9!M52,VQA_classifier_results_8!M52,VQA_classifier_results_7!M52,VQA_classifier_results_6!M52,VQA_classifier_results_5!M52,VQA_classifier_results_4!M52,VQA_classifier_results_3!M52,VQA_classifier_results_2!M52,VQA_classifier_results_1!M52,VQA_classifier_results_0!M52)</f>
        <v>0.74761103297531373</v>
      </c>
      <c r="N52">
        <f>_xlfn.STDEV.S(VQA_classifier_results_9!E52,VQA_classifier_results_8!E52,VQA_classifier_results_7!E52,VQA_classifier_results_6!E52,VQA_classifier_results_5!E52,VQA_classifier_results_4!E52,VQA_classifier_results_3!E52,VQA_classifier_results_2!E52,VQA_classifier_results_1!E52,VQA_classifier_results_0!E52)</f>
        <v>6.321040701937898</v>
      </c>
      <c r="O52">
        <f>_xlfn.STDEV.S(VQA_classifier_results_9!F52,VQA_classifier_results_8!F52,VQA_classifier_results_7!F52,VQA_classifier_results_6!F52,VQA_classifier_results_5!F52,VQA_classifier_results_4!F52,VQA_classifier_results_3!F52,VQA_classifier_results_2!F52,VQA_classifier_results_1!F52,VQA_classifier_results_0!F52)</f>
        <v>6.9450221981886671</v>
      </c>
      <c r="P52">
        <f>_xlfn.STDEV.S(VQA_classifier_results_9!G52,VQA_classifier_results_8!G52,VQA_classifier_results_7!G52,VQA_classifier_results_6!G52,VQA_classifier_results_5!G52,VQA_classifier_results_4!G52,VQA_classifier_results_3!G52,VQA_classifier_results_2!G52,VQA_classifier_results_1!G52,VQA_classifier_results_0!G52)</f>
        <v>6.9450221981886546</v>
      </c>
      <c r="Q52">
        <f>_xlfn.STDEV.S(VQA_classifier_results_9!H52,VQA_classifier_results_8!H52,VQA_classifier_results_7!H52,VQA_classifier_results_6!H52,VQA_classifier_results_5!H52,VQA_classifier_results_4!H52,VQA_classifier_results_3!H52,VQA_classifier_results_2!H52,VQA_classifier_results_1!H52,VQA_classifier_results_0!H52)</f>
        <v>6.3210407019378856</v>
      </c>
      <c r="R52">
        <f>_xlfn.STDEV.S(VQA_classifier_results_9!I52,VQA_classifier_results_8!I52,VQA_classifier_results_7!I52,VQA_classifier_results_6!I52,VQA_classifier_results_5!I52,VQA_classifier_results_4!I52,VQA_classifier_results_3!I52,VQA_classifier_results_2!I52,VQA_classifier_results_1!I52,VQA_classifier_results_0!I52)</f>
        <v>1.9236344102800985E-2</v>
      </c>
      <c r="S52">
        <f>_xlfn.STDEV.S(VQA_classifier_results_9!J52,VQA_classifier_results_8!J52,VQA_classifier_results_7!J52,VQA_classifier_results_6!J52,VQA_classifier_results_5!J52,VQA_classifier_results_4!J52,VQA_classifier_results_3!J52,VQA_classifier_results_2!J52,VQA_classifier_results_1!J52,VQA_classifier_results_0!J52)</f>
        <v>2.4912188435434315E-2</v>
      </c>
      <c r="T52">
        <f>_xlfn.STDEV.S(VQA_classifier_results_9!K52,VQA_classifier_results_8!K52,VQA_classifier_results_7!K52,VQA_classifier_results_6!K52,VQA_classifier_results_5!K52,VQA_classifier_results_4!K52,VQA_classifier_results_3!K52,VQA_classifier_results_2!K52,VQA_classifier_results_1!K52,VQA_classifier_results_0!K52)</f>
        <v>3.3268635273357369E-2</v>
      </c>
      <c r="U52">
        <f>_xlfn.STDEV.S(VQA_classifier_results_9!L52,VQA_classifier_results_8!L52,VQA_classifier_results_7!L52,VQA_classifier_results_6!L52,VQA_classifier_results_5!L52,VQA_classifier_results_4!L52,VQA_classifier_results_3!L52,VQA_classifier_results_2!L52,VQA_classifier_results_1!L52,VQA_classifier_results_0!L52)</f>
        <v>2.0544654233434156E-2</v>
      </c>
      <c r="V52">
        <f>_xlfn.STDEV.S(VQA_classifier_results_9!M52,VQA_classifier_results_8!M52,VQA_classifier_results_7!M52,VQA_classifier_results_6!M52,VQA_classifier_results_5!M52,VQA_classifier_results_4!M52,VQA_classifier_results_3!M52,VQA_classifier_results_2!M52,VQA_classifier_results_1!M52,VQA_classifier_results_0!M52)</f>
        <v>2.3363260623117388E-2</v>
      </c>
    </row>
    <row r="53" spans="1:22" x14ac:dyDescent="0.3">
      <c r="A53" s="5">
        <v>51</v>
      </c>
      <c r="B53" t="s">
        <v>25</v>
      </c>
      <c r="C53" t="s">
        <v>14</v>
      </c>
      <c r="D53" t="s">
        <v>16</v>
      </c>
      <c r="E53">
        <f>AVERAGE(VQA_classifier_results_9!E53,VQA_classifier_results_8!E53,VQA_classifier_results_7!E53,VQA_classifier_results_6!E53,VQA_classifier_results_5!E53,VQA_classifier_results_4!E53,VQA_classifier_results_3!E53,VQA_classifier_results_2!E53,VQA_classifier_results_1!E53,VQA_classifier_results_0!E53)</f>
        <v>145.1</v>
      </c>
      <c r="F53">
        <f>AVERAGE(VQA_classifier_results_9!F53,VQA_classifier_results_8!F53,VQA_classifier_results_7!F53,VQA_classifier_results_6!F53,VQA_classifier_results_5!F53,VQA_classifier_results_4!F53,VQA_classifier_results_3!F53,VQA_classifier_results_2!F53,VQA_classifier_results_1!F53,VQA_classifier_results_0!F53)</f>
        <v>147.5</v>
      </c>
      <c r="G53">
        <f>AVERAGE(VQA_classifier_results_9!G53,VQA_classifier_results_8!G53,VQA_classifier_results_7!G53,VQA_classifier_results_6!G53,VQA_classifier_results_5!G53,VQA_classifier_results_4!G53,VQA_classifier_results_3!G53,VQA_classifier_results_2!G53,VQA_classifier_results_1!G53,VQA_classifier_results_0!G53)</f>
        <v>42.5</v>
      </c>
      <c r="H53">
        <f>AVERAGE(VQA_classifier_results_9!H53,VQA_classifier_results_8!H53,VQA_classifier_results_7!H53,VQA_classifier_results_6!H53,VQA_classifier_results_5!H53,VQA_classifier_results_4!H53,VQA_classifier_results_3!H53,VQA_classifier_results_2!H53,VQA_classifier_results_1!H53,VQA_classifier_results_0!H53)</f>
        <v>44.9</v>
      </c>
      <c r="I53">
        <f>AVERAGE(VQA_classifier_results_9!I53,VQA_classifier_results_8!I53,VQA_classifier_results_7!I53,VQA_classifier_results_6!I53,VQA_classifier_results_5!I53,VQA_classifier_results_4!I53,VQA_classifier_results_3!I53,VQA_classifier_results_2!I53,VQA_classifier_results_1!I53,VQA_classifier_results_0!I53)</f>
        <v>0.77</v>
      </c>
      <c r="J53">
        <f>AVERAGE(VQA_classifier_results_9!J53,VQA_classifier_results_8!J53,VQA_classifier_results_7!J53,VQA_classifier_results_6!J53,VQA_classifier_results_5!J53,VQA_classifier_results_4!J53,VQA_classifier_results_3!J53,VQA_classifier_results_2!J53,VQA_classifier_results_1!J53,VQA_classifier_results_0!J53)</f>
        <v>0.77380654568953255</v>
      </c>
      <c r="K53">
        <f>AVERAGE(VQA_classifier_results_9!K53,VQA_classifier_results_8!K53,VQA_classifier_results_7!K53,VQA_classifier_results_6!K53,VQA_classifier_results_5!K53,VQA_classifier_results_4!K53,VQA_classifier_results_3!K53,VQA_classifier_results_2!K53,VQA_classifier_results_1!K53,VQA_classifier_results_0!K53)</f>
        <v>0.76368421052631574</v>
      </c>
      <c r="L53">
        <f>AVERAGE(VQA_classifier_results_9!L53,VQA_classifier_results_8!L53,VQA_classifier_results_7!L53,VQA_classifier_results_6!L53,VQA_classifier_results_5!L53,VQA_classifier_results_4!L53,VQA_classifier_results_3!L53,VQA_classifier_results_2!L53,VQA_classifier_results_1!L53,VQA_classifier_results_0!L53)</f>
        <v>0.77160826014679429</v>
      </c>
      <c r="M53">
        <f>AVERAGE(VQA_classifier_results_9!M53,VQA_classifier_results_8!M53,VQA_classifier_results_7!M53,VQA_classifier_results_6!M53,VQA_classifier_results_5!M53,VQA_classifier_results_4!M53,VQA_classifier_results_3!M53,VQA_classifier_results_2!M53,VQA_classifier_results_1!M53,VQA_classifier_results_0!M53)</f>
        <v>0.76693225556975098</v>
      </c>
      <c r="N53">
        <f>_xlfn.STDEV.S(VQA_classifier_results_9!E53,VQA_classifier_results_8!E53,VQA_classifier_results_7!E53,VQA_classifier_results_6!E53,VQA_classifier_results_5!E53,VQA_classifier_results_4!E53,VQA_classifier_results_3!E53,VQA_classifier_results_2!E53,VQA_classifier_results_1!E53,VQA_classifier_results_0!E53)</f>
        <v>4.9988887654046561</v>
      </c>
      <c r="O53">
        <f>_xlfn.STDEV.S(VQA_classifier_results_9!F53,VQA_classifier_results_8!F53,VQA_classifier_results_7!F53,VQA_classifier_results_6!F53,VQA_classifier_results_5!F53,VQA_classifier_results_4!F53,VQA_classifier_results_3!F53,VQA_classifier_results_2!F53,VQA_classifier_results_1!F53,VQA_classifier_results_0!F53)</f>
        <v>5.1044642770378514</v>
      </c>
      <c r="P53">
        <f>_xlfn.STDEV.S(VQA_classifier_results_9!G53,VQA_classifier_results_8!G53,VQA_classifier_results_7!G53,VQA_classifier_results_6!G53,VQA_classifier_results_5!G53,VQA_classifier_results_4!G53,VQA_classifier_results_3!G53,VQA_classifier_results_2!G53,VQA_classifier_results_1!G53,VQA_classifier_results_0!G53)</f>
        <v>5.1044642770378514</v>
      </c>
      <c r="Q53">
        <f>_xlfn.STDEV.S(VQA_classifier_results_9!H53,VQA_classifier_results_8!H53,VQA_classifier_results_7!H53,VQA_classifier_results_6!H53,VQA_classifier_results_5!H53,VQA_classifier_results_4!H53,VQA_classifier_results_3!H53,VQA_classifier_results_2!H53,VQA_classifier_results_1!H53,VQA_classifier_results_0!H53)</f>
        <v>4.9988887654046721</v>
      </c>
      <c r="R53">
        <f>_xlfn.STDEV.S(VQA_classifier_results_9!I53,VQA_classifier_results_8!I53,VQA_classifier_results_7!I53,VQA_classifier_results_6!I53,VQA_classifier_results_5!I53,VQA_classifier_results_4!I53,VQA_classifier_results_3!I53,VQA_classifier_results_2!I53,VQA_classifier_results_1!I53,VQA_classifier_results_0!I53)</f>
        <v>1.9464989366007233E-2</v>
      </c>
      <c r="S53">
        <f>_xlfn.STDEV.S(VQA_classifier_results_9!J53,VQA_classifier_results_8!J53,VQA_classifier_results_7!J53,VQA_classifier_results_6!J53,VQA_classifier_results_5!J53,VQA_classifier_results_4!J53,VQA_classifier_results_3!J53,VQA_classifier_results_2!J53,VQA_classifier_results_1!J53,VQA_classifier_results_0!J53)</f>
        <v>2.2640804626502382E-2</v>
      </c>
      <c r="T53">
        <f>_xlfn.STDEV.S(VQA_classifier_results_9!K53,VQA_classifier_results_8!K53,VQA_classifier_results_7!K53,VQA_classifier_results_6!K53,VQA_classifier_results_5!K53,VQA_classifier_results_4!K53,VQA_classifier_results_3!K53,VQA_classifier_results_2!K53,VQA_classifier_results_1!K53,VQA_classifier_results_0!K53)</f>
        <v>2.6309940870550823E-2</v>
      </c>
      <c r="U53">
        <f>_xlfn.STDEV.S(VQA_classifier_results_9!L53,VQA_classifier_results_8!L53,VQA_classifier_results_7!L53,VQA_classifier_results_6!L53,VQA_classifier_results_5!L53,VQA_classifier_results_4!L53,VQA_classifier_results_3!L53,VQA_classifier_results_2!L53,VQA_classifier_results_1!L53,VQA_classifier_results_0!L53)</f>
        <v>2.0406327295837547E-2</v>
      </c>
      <c r="V53">
        <f>_xlfn.STDEV.S(VQA_classifier_results_9!M53,VQA_classifier_results_8!M53,VQA_classifier_results_7!M53,VQA_classifier_results_6!M53,VQA_classifier_results_5!M53,VQA_classifier_results_4!M53,VQA_classifier_results_3!M53,VQA_classifier_results_2!M53,VQA_classifier_results_1!M53,VQA_classifier_results_0!M53)</f>
        <v>2.1321181492013321E-2</v>
      </c>
    </row>
    <row r="54" spans="1:22" x14ac:dyDescent="0.3">
      <c r="A54" s="5">
        <v>52</v>
      </c>
      <c r="B54" t="s">
        <v>25</v>
      </c>
      <c r="C54" t="s">
        <v>17</v>
      </c>
      <c r="D54" t="s">
        <v>15</v>
      </c>
      <c r="E54">
        <f>AVERAGE(VQA_classifier_results_9!E54,VQA_classifier_results_8!E54,VQA_classifier_results_7!E54,VQA_classifier_results_6!E54,VQA_classifier_results_5!E54,VQA_classifier_results_4!E54,VQA_classifier_results_3!E54,VQA_classifier_results_2!E54,VQA_classifier_results_1!E54,VQA_classifier_results_0!E54)</f>
        <v>172.4</v>
      </c>
      <c r="F54">
        <f>AVERAGE(VQA_classifier_results_9!F54,VQA_classifier_results_8!F54,VQA_classifier_results_7!F54,VQA_classifier_results_6!F54,VQA_classifier_results_5!F54,VQA_classifier_results_4!F54,VQA_classifier_results_3!F54,VQA_classifier_results_2!F54,VQA_classifier_results_1!F54,VQA_classifier_results_0!F54)</f>
        <v>168.3</v>
      </c>
      <c r="G54">
        <f>AVERAGE(VQA_classifier_results_9!G54,VQA_classifier_results_8!G54,VQA_classifier_results_7!G54,VQA_classifier_results_6!G54,VQA_classifier_results_5!G54,VQA_classifier_results_4!G54,VQA_classifier_results_3!G54,VQA_classifier_results_2!G54,VQA_classifier_results_1!G54,VQA_classifier_results_0!G54)</f>
        <v>60.7</v>
      </c>
      <c r="H54">
        <f>AVERAGE(VQA_classifier_results_9!H54,VQA_classifier_results_8!H54,VQA_classifier_results_7!H54,VQA_classifier_results_6!H54,VQA_classifier_results_5!H54,VQA_classifier_results_4!H54,VQA_classifier_results_3!H54,VQA_classifier_results_2!H54,VQA_classifier_results_1!H54,VQA_classifier_results_0!H54)</f>
        <v>56.6</v>
      </c>
      <c r="I54">
        <f>AVERAGE(VQA_classifier_results_9!I54,VQA_classifier_results_8!I54,VQA_classifier_results_7!I54,VQA_classifier_results_6!I54,VQA_classifier_results_5!I54,VQA_classifier_results_4!I54,VQA_classifier_results_3!I54,VQA_classifier_results_2!I54,VQA_classifier_results_1!I54,VQA_classifier_results_0!I54)</f>
        <v>0.74388646288209614</v>
      </c>
      <c r="J54">
        <f>AVERAGE(VQA_classifier_results_9!J54,VQA_classifier_results_8!J54,VQA_classifier_results_7!J54,VQA_classifier_results_6!J54,VQA_classifier_results_5!J54,VQA_classifier_results_4!J54,VQA_classifier_results_3!J54,VQA_classifier_results_2!J54,VQA_classifier_results_1!J54,VQA_classifier_results_0!J54)</f>
        <v>0.74079600776283749</v>
      </c>
      <c r="K54">
        <f>AVERAGE(VQA_classifier_results_9!K54,VQA_classifier_results_8!K54,VQA_classifier_results_7!K54,VQA_classifier_results_6!K54,VQA_classifier_results_5!K54,VQA_classifier_results_4!K54,VQA_classifier_results_3!K54,VQA_classifier_results_2!K54,VQA_classifier_results_1!K54,VQA_classifier_results_0!K54)</f>
        <v>0.75283842794759814</v>
      </c>
      <c r="L54">
        <f>AVERAGE(VQA_classifier_results_9!L54,VQA_classifier_results_8!L54,VQA_classifier_results_7!L54,VQA_classifier_results_6!L54,VQA_classifier_results_5!L54,VQA_classifier_results_4!L54,VQA_classifier_results_3!L54,VQA_classifier_results_2!L54,VQA_classifier_results_1!L54,VQA_classifier_results_0!L54)</f>
        <v>0.74279946026332466</v>
      </c>
      <c r="M54">
        <f>AVERAGE(VQA_classifier_results_9!M54,VQA_classifier_results_8!M54,VQA_classifier_results_7!M54,VQA_classifier_results_6!M54,VQA_classifier_results_5!M54,VQA_classifier_results_4!M54,VQA_classifier_results_3!M54,VQA_classifier_results_2!M54,VQA_classifier_results_1!M54,VQA_classifier_results_0!M54)</f>
        <v>0.74865816827089904</v>
      </c>
      <c r="N54">
        <f>_xlfn.STDEV.S(VQA_classifier_results_9!E54,VQA_classifier_results_8!E54,VQA_classifier_results_7!E54,VQA_classifier_results_6!E54,VQA_classifier_results_5!E54,VQA_classifier_results_4!E54,VQA_classifier_results_3!E54,VQA_classifier_results_2!E54,VQA_classifier_results_1!E54,VQA_classifier_results_0!E54)</f>
        <v>6.9952364744398263</v>
      </c>
      <c r="O54">
        <f>_xlfn.STDEV.S(VQA_classifier_results_9!F54,VQA_classifier_results_8!F54,VQA_classifier_results_7!F54,VQA_classifier_results_6!F54,VQA_classifier_results_5!F54,VQA_classifier_results_4!F54,VQA_classifier_results_3!F54,VQA_classifier_results_2!F54,VQA_classifier_results_1!F54,VQA_classifier_results_0!F54)</f>
        <v>10.066997787048752</v>
      </c>
      <c r="P54">
        <f>_xlfn.STDEV.S(VQA_classifier_results_9!G54,VQA_classifier_results_8!G54,VQA_classifier_results_7!G54,VQA_classifier_results_6!G54,VQA_classifier_results_5!G54,VQA_classifier_results_4!G54,VQA_classifier_results_3!G54,VQA_classifier_results_2!G54,VQA_classifier_results_1!G54,VQA_classifier_results_0!G54)</f>
        <v>10.066997787048743</v>
      </c>
      <c r="Q54">
        <f>_xlfn.STDEV.S(VQA_classifier_results_9!H54,VQA_classifier_results_8!H54,VQA_classifier_results_7!H54,VQA_classifier_results_6!H54,VQA_classifier_results_5!H54,VQA_classifier_results_4!H54,VQA_classifier_results_3!H54,VQA_classifier_results_2!H54,VQA_classifier_results_1!H54,VQA_classifier_results_0!H54)</f>
        <v>6.9952364744398379</v>
      </c>
      <c r="R54">
        <f>_xlfn.STDEV.S(VQA_classifier_results_9!I54,VQA_classifier_results_8!I54,VQA_classifier_results_7!I54,VQA_classifier_results_6!I54,VQA_classifier_results_5!I54,VQA_classifier_results_4!I54,VQA_classifier_results_3!I54,VQA_classifier_results_2!I54,VQA_classifier_results_1!I54,VQA_classifier_results_0!I54)</f>
        <v>2.3674271533416787E-2</v>
      </c>
      <c r="S54">
        <f>_xlfn.STDEV.S(VQA_classifier_results_9!J54,VQA_classifier_results_8!J54,VQA_classifier_results_7!J54,VQA_classifier_results_6!J54,VQA_classifier_results_5!J54,VQA_classifier_results_4!J54,VQA_classifier_results_3!J54,VQA_classifier_results_2!J54,VQA_classifier_results_1!J54,VQA_classifier_results_0!J54)</f>
        <v>3.1292120656432228E-2</v>
      </c>
      <c r="T54">
        <f>_xlfn.STDEV.S(VQA_classifier_results_9!K54,VQA_classifier_results_8!K54,VQA_classifier_results_7!K54,VQA_classifier_results_6!K54,VQA_classifier_results_5!K54,VQA_classifier_results_4!K54,VQA_classifier_results_3!K54,VQA_classifier_results_2!K54,VQA_classifier_results_1!K54,VQA_classifier_results_0!K54)</f>
        <v>3.0546884167859511E-2</v>
      </c>
      <c r="U54">
        <f>_xlfn.STDEV.S(VQA_classifier_results_9!L54,VQA_classifier_results_8!L54,VQA_classifier_results_7!L54,VQA_classifier_results_6!L54,VQA_classifier_results_5!L54,VQA_classifier_results_4!L54,VQA_classifier_results_3!L54,VQA_classifier_results_2!L54,VQA_classifier_results_1!L54,VQA_classifier_results_0!L54)</f>
        <v>2.5668655040549354E-2</v>
      </c>
      <c r="V54">
        <f>_xlfn.STDEV.S(VQA_classifier_results_9!M54,VQA_classifier_results_8!M54,VQA_classifier_results_7!M54,VQA_classifier_results_6!M54,VQA_classifier_results_5!M54,VQA_classifier_results_4!M54,VQA_classifier_results_3!M54,VQA_classifier_results_2!M54,VQA_classifier_results_1!M54,VQA_classifier_results_0!M54)</f>
        <v>2.3776333472652213E-2</v>
      </c>
    </row>
    <row r="55" spans="1:22" x14ac:dyDescent="0.3">
      <c r="A55" s="5">
        <v>53</v>
      </c>
      <c r="B55" t="s">
        <v>25</v>
      </c>
      <c r="C55" t="s">
        <v>17</v>
      </c>
      <c r="D55" t="s">
        <v>16</v>
      </c>
      <c r="E55">
        <f>AVERAGE(VQA_classifier_results_9!E55,VQA_classifier_results_8!E55,VQA_classifier_results_7!E55,VQA_classifier_results_6!E55,VQA_classifier_results_5!E55,VQA_classifier_results_4!E55,VQA_classifier_results_3!E55,VQA_classifier_results_2!E55,VQA_classifier_results_1!E55,VQA_classifier_results_0!E55)</f>
        <v>173.7</v>
      </c>
      <c r="F55">
        <f>AVERAGE(VQA_classifier_results_9!F55,VQA_classifier_results_8!F55,VQA_classifier_results_7!F55,VQA_classifier_results_6!F55,VQA_classifier_results_5!F55,VQA_classifier_results_4!F55,VQA_classifier_results_3!F55,VQA_classifier_results_2!F55,VQA_classifier_results_1!F55,VQA_classifier_results_0!F55)</f>
        <v>174.2</v>
      </c>
      <c r="G55">
        <f>AVERAGE(VQA_classifier_results_9!G55,VQA_classifier_results_8!G55,VQA_classifier_results_7!G55,VQA_classifier_results_6!G55,VQA_classifier_results_5!G55,VQA_classifier_results_4!G55,VQA_classifier_results_3!G55,VQA_classifier_results_2!G55,VQA_classifier_results_1!G55,VQA_classifier_results_0!G55)</f>
        <v>54.8</v>
      </c>
      <c r="H55">
        <f>AVERAGE(VQA_classifier_results_9!H55,VQA_classifier_results_8!H55,VQA_classifier_results_7!H55,VQA_classifier_results_6!H55,VQA_classifier_results_5!H55,VQA_classifier_results_4!H55,VQA_classifier_results_3!H55,VQA_classifier_results_2!H55,VQA_classifier_results_1!H55,VQA_classifier_results_0!H55)</f>
        <v>55.3</v>
      </c>
      <c r="I55">
        <f>AVERAGE(VQA_classifier_results_9!I55,VQA_classifier_results_8!I55,VQA_classifier_results_7!I55,VQA_classifier_results_6!I55,VQA_classifier_results_5!I55,VQA_classifier_results_4!I55,VQA_classifier_results_3!I55,VQA_classifier_results_2!I55,VQA_classifier_results_1!I55,VQA_classifier_results_0!I55)</f>
        <v>0.75960698689956341</v>
      </c>
      <c r="J55">
        <f>AVERAGE(VQA_classifier_results_9!J55,VQA_classifier_results_8!J55,VQA_classifier_results_7!J55,VQA_classifier_results_6!J55,VQA_classifier_results_5!J55,VQA_classifier_results_4!J55,VQA_classifier_results_3!J55,VQA_classifier_results_2!J55,VQA_classifier_results_1!J55,VQA_classifier_results_0!J55)</f>
        <v>0.7610795860333045</v>
      </c>
      <c r="K55">
        <f>AVERAGE(VQA_classifier_results_9!K55,VQA_classifier_results_8!K55,VQA_classifier_results_7!K55,VQA_classifier_results_6!K55,VQA_classifier_results_5!K55,VQA_classifier_results_4!K55,VQA_classifier_results_3!K55,VQA_classifier_results_2!K55,VQA_classifier_results_1!K55,VQA_classifier_results_0!K55)</f>
        <v>0.75851528384279465</v>
      </c>
      <c r="L55">
        <f>AVERAGE(VQA_classifier_results_9!L55,VQA_classifier_results_8!L55,VQA_classifier_results_7!L55,VQA_classifier_results_6!L55,VQA_classifier_results_5!L55,VQA_classifier_results_4!L55,VQA_classifier_results_3!L55,VQA_classifier_results_2!L55,VQA_classifier_results_1!L55,VQA_classifier_results_0!L55)</f>
        <v>0.76026133042600441</v>
      </c>
      <c r="M55">
        <f>AVERAGE(VQA_classifier_results_9!M55,VQA_classifier_results_8!M55,VQA_classifier_results_7!M55,VQA_classifier_results_6!M55,VQA_classifier_results_5!M55,VQA_classifier_results_4!M55,VQA_classifier_results_3!M55,VQA_classifier_results_2!M55,VQA_classifier_results_1!M55,VQA_classifier_results_0!M55)</f>
        <v>0.75937508648530216</v>
      </c>
      <c r="N55">
        <f>_xlfn.STDEV.S(VQA_classifier_results_9!E55,VQA_classifier_results_8!E55,VQA_classifier_results_7!E55,VQA_classifier_results_6!E55,VQA_classifier_results_5!E55,VQA_classifier_results_4!E55,VQA_classifier_results_3!E55,VQA_classifier_results_2!E55,VQA_classifier_results_1!E55,VQA_classifier_results_0!E55)</f>
        <v>6.7338283646410568</v>
      </c>
      <c r="O55">
        <f>_xlfn.STDEV.S(VQA_classifier_results_9!F55,VQA_classifier_results_8!F55,VQA_classifier_results_7!F55,VQA_classifier_results_6!F55,VQA_classifier_results_5!F55,VQA_classifier_results_4!F55,VQA_classifier_results_3!F55,VQA_classifier_results_2!F55,VQA_classifier_results_1!F55,VQA_classifier_results_0!F55)</f>
        <v>8.8794394217452943</v>
      </c>
      <c r="P55">
        <f>_xlfn.STDEV.S(VQA_classifier_results_9!G55,VQA_classifier_results_8!G55,VQA_classifier_results_7!G55,VQA_classifier_results_6!G55,VQA_classifier_results_5!G55,VQA_classifier_results_4!G55,VQA_classifier_results_3!G55,VQA_classifier_results_2!G55,VQA_classifier_results_1!G55,VQA_classifier_results_0!G55)</f>
        <v>8.8794394217452872</v>
      </c>
      <c r="Q55">
        <f>_xlfn.STDEV.S(VQA_classifier_results_9!H55,VQA_classifier_results_8!H55,VQA_classifier_results_7!H55,VQA_classifier_results_6!H55,VQA_classifier_results_5!H55,VQA_classifier_results_4!H55,VQA_classifier_results_3!H55,VQA_classifier_results_2!H55,VQA_classifier_results_1!H55,VQA_classifier_results_0!H55)</f>
        <v>6.7338283646410444</v>
      </c>
      <c r="R55">
        <f>_xlfn.STDEV.S(VQA_classifier_results_9!I55,VQA_classifier_results_8!I55,VQA_classifier_results_7!I55,VQA_classifier_results_6!I55,VQA_classifier_results_5!I55,VQA_classifier_results_4!I55,VQA_classifier_results_3!I55,VQA_classifier_results_2!I55,VQA_classifier_results_1!I55,VQA_classifier_results_0!I55)</f>
        <v>2.1625642819937761E-2</v>
      </c>
      <c r="S55">
        <f>_xlfn.STDEV.S(VQA_classifier_results_9!J55,VQA_classifier_results_8!J55,VQA_classifier_results_7!J55,VQA_classifier_results_6!J55,VQA_classifier_results_5!J55,VQA_classifier_results_4!J55,VQA_classifier_results_3!J55,VQA_classifier_results_2!J55,VQA_classifier_results_1!J55,VQA_classifier_results_0!J55)</f>
        <v>2.6890880884652992E-2</v>
      </c>
      <c r="T55">
        <f>_xlfn.STDEV.S(VQA_classifier_results_9!K55,VQA_classifier_results_8!K55,VQA_classifier_results_7!K55,VQA_classifier_results_6!K55,VQA_classifier_results_5!K55,VQA_classifier_results_4!K55,VQA_classifier_results_3!K55,VQA_classifier_results_2!K55,VQA_classifier_results_1!K55,VQA_classifier_results_0!K55)</f>
        <v>2.9405364037733885E-2</v>
      </c>
      <c r="U55">
        <f>_xlfn.STDEV.S(VQA_classifier_results_9!L55,VQA_classifier_results_8!L55,VQA_classifier_results_7!L55,VQA_classifier_results_6!L55,VQA_classifier_results_5!L55,VQA_classifier_results_4!L55,VQA_classifier_results_3!L55,VQA_classifier_results_2!L55,VQA_classifier_results_1!L55,VQA_classifier_results_0!L55)</f>
        <v>2.2641562374395022E-2</v>
      </c>
      <c r="V55">
        <f>_xlfn.STDEV.S(VQA_classifier_results_9!M55,VQA_classifier_results_8!M55,VQA_classifier_results_7!M55,VQA_classifier_results_6!M55,VQA_classifier_results_5!M55,VQA_classifier_results_4!M55,VQA_classifier_results_3!M55,VQA_classifier_results_2!M55,VQA_classifier_results_1!M55,VQA_classifier_results_0!M55)</f>
        <v>2.2270060374720967E-2</v>
      </c>
    </row>
    <row r="56" spans="1:22" x14ac:dyDescent="0.3">
      <c r="A56" s="5">
        <v>54</v>
      </c>
      <c r="B56" t="s">
        <v>25</v>
      </c>
      <c r="C56" t="s">
        <v>18</v>
      </c>
      <c r="D56" t="s">
        <v>15</v>
      </c>
      <c r="E56">
        <f>AVERAGE(VQA_classifier_results_9!E56,VQA_classifier_results_8!E56,VQA_classifier_results_7!E56,VQA_classifier_results_6!E56,VQA_classifier_results_5!E56,VQA_classifier_results_4!E56,VQA_classifier_results_3!E56,VQA_classifier_results_2!E56,VQA_classifier_results_1!E56,VQA_classifier_results_0!E56)</f>
        <v>155.69999999999999</v>
      </c>
      <c r="F56">
        <f>AVERAGE(VQA_classifier_results_9!F56,VQA_classifier_results_8!F56,VQA_classifier_results_7!F56,VQA_classifier_results_6!F56,VQA_classifier_results_5!F56,VQA_classifier_results_4!F56,VQA_classifier_results_3!F56,VQA_classifier_results_2!F56,VQA_classifier_results_1!F56,VQA_classifier_results_0!F56)</f>
        <v>162.1</v>
      </c>
      <c r="G56">
        <f>AVERAGE(VQA_classifier_results_9!G56,VQA_classifier_results_8!G56,VQA_classifier_results_7!G56,VQA_classifier_results_6!G56,VQA_classifier_results_5!G56,VQA_classifier_results_4!G56,VQA_classifier_results_3!G56,VQA_classifier_results_2!G56,VQA_classifier_results_1!G56,VQA_classifier_results_0!G56)</f>
        <v>70.900000000000006</v>
      </c>
      <c r="H56">
        <f>AVERAGE(VQA_classifier_results_9!H56,VQA_classifier_results_8!H56,VQA_classifier_results_7!H56,VQA_classifier_results_6!H56,VQA_classifier_results_5!H56,VQA_classifier_results_4!H56,VQA_classifier_results_3!H56,VQA_classifier_results_2!H56,VQA_classifier_results_1!H56,VQA_classifier_results_0!H56)</f>
        <v>77.3</v>
      </c>
      <c r="I56">
        <f>AVERAGE(VQA_classifier_results_9!I56,VQA_classifier_results_8!I56,VQA_classifier_results_7!I56,VQA_classifier_results_6!I56,VQA_classifier_results_5!I56,VQA_classifier_results_4!I56,VQA_classifier_results_3!I56,VQA_classifier_results_2!I56,VQA_classifier_results_1!I56,VQA_classifier_results_0!I56)</f>
        <v>0.68197424892703862</v>
      </c>
      <c r="J56">
        <f>AVERAGE(VQA_classifier_results_9!J56,VQA_classifier_results_8!J56,VQA_classifier_results_7!J56,VQA_classifier_results_6!J56,VQA_classifier_results_5!J56,VQA_classifier_results_4!J56,VQA_classifier_results_3!J56,VQA_classifier_results_2!J56,VQA_classifier_results_1!J56,VQA_classifier_results_0!J56)</f>
        <v>0.68759481457129057</v>
      </c>
      <c r="K56">
        <f>AVERAGE(VQA_classifier_results_9!K56,VQA_classifier_results_8!K56,VQA_classifier_results_7!K56,VQA_classifier_results_6!K56,VQA_classifier_results_5!K56,VQA_classifier_results_4!K56,VQA_classifier_results_3!K56,VQA_classifier_results_2!K56,VQA_classifier_results_1!K56,VQA_classifier_results_0!K56)</f>
        <v>0.66824034334763949</v>
      </c>
      <c r="L56">
        <f>AVERAGE(VQA_classifier_results_9!L56,VQA_classifier_results_8!L56,VQA_classifier_results_7!L56,VQA_classifier_results_6!L56,VQA_classifier_results_5!L56,VQA_classifier_results_4!L56,VQA_classifier_results_3!L56,VQA_classifier_results_2!L56,VQA_classifier_results_1!L56,VQA_classifier_results_0!L56)</f>
        <v>0.6833163001183995</v>
      </c>
      <c r="M56">
        <f>AVERAGE(VQA_classifier_results_9!M56,VQA_classifier_results_8!M56,VQA_classifier_results_7!M56,VQA_classifier_results_6!M56,VQA_classifier_results_5!M56,VQA_classifier_results_4!M56,VQA_classifier_results_3!M56,VQA_classifier_results_2!M56,VQA_classifier_results_1!M56,VQA_classifier_results_0!M56)</f>
        <v>0.67764767486304378</v>
      </c>
      <c r="N56">
        <f>_xlfn.STDEV.S(VQA_classifier_results_9!E56,VQA_classifier_results_8!E56,VQA_classifier_results_7!E56,VQA_classifier_results_6!E56,VQA_classifier_results_5!E56,VQA_classifier_results_4!E56,VQA_classifier_results_3!E56,VQA_classifier_results_2!E56,VQA_classifier_results_1!E56,VQA_classifier_results_0!E56)</f>
        <v>7.165503781622367</v>
      </c>
      <c r="O56">
        <f>_xlfn.STDEV.S(VQA_classifier_results_9!F56,VQA_classifier_results_8!F56,VQA_classifier_results_7!F56,VQA_classifier_results_6!F56,VQA_classifier_results_5!F56,VQA_classifier_results_4!F56,VQA_classifier_results_3!F56,VQA_classifier_results_2!F56,VQA_classifier_results_1!F56,VQA_classifier_results_0!F56)</f>
        <v>6.7896980787071817</v>
      </c>
      <c r="P56">
        <f>_xlfn.STDEV.S(VQA_classifier_results_9!G56,VQA_classifier_results_8!G56,VQA_classifier_results_7!G56,VQA_classifier_results_6!G56,VQA_classifier_results_5!G56,VQA_classifier_results_4!G56,VQA_classifier_results_3!G56,VQA_classifier_results_2!G56,VQA_classifier_results_1!G56,VQA_classifier_results_0!G56)</f>
        <v>6.7896980787071817</v>
      </c>
      <c r="Q56">
        <f>_xlfn.STDEV.S(VQA_classifier_results_9!H56,VQA_classifier_results_8!H56,VQA_classifier_results_7!H56,VQA_classifier_results_6!H56,VQA_classifier_results_5!H56,VQA_classifier_results_4!H56,VQA_classifier_results_3!H56,VQA_classifier_results_2!H56,VQA_classifier_results_1!H56,VQA_classifier_results_0!H56)</f>
        <v>7.1655037816223679</v>
      </c>
      <c r="R56">
        <f>_xlfn.STDEV.S(VQA_classifier_results_9!I56,VQA_classifier_results_8!I56,VQA_classifier_results_7!I56,VQA_classifier_results_6!I56,VQA_classifier_results_5!I56,VQA_classifier_results_4!I56,VQA_classifier_results_3!I56,VQA_classifier_results_2!I56,VQA_classifier_results_1!I56,VQA_classifier_results_0!I56)</f>
        <v>9.9528052251365382E-3</v>
      </c>
      <c r="S56">
        <f>_xlfn.STDEV.S(VQA_classifier_results_9!J56,VQA_classifier_results_8!J56,VQA_classifier_results_7!J56,VQA_classifier_results_6!J56,VQA_classifier_results_5!J56,VQA_classifier_results_4!J56,VQA_classifier_results_3!J56,VQA_classifier_results_2!J56,VQA_classifier_results_1!J56,VQA_classifier_results_0!J56)</f>
        <v>1.3520101778961603E-2</v>
      </c>
      <c r="T56">
        <f>_xlfn.STDEV.S(VQA_classifier_results_9!K56,VQA_classifier_results_8!K56,VQA_classifier_results_7!K56,VQA_classifier_results_6!K56,VQA_classifier_results_5!K56,VQA_classifier_results_4!K56,VQA_classifier_results_3!K56,VQA_classifier_results_2!K56,VQA_classifier_results_1!K56,VQA_classifier_results_0!K56)</f>
        <v>3.0753235114259089E-2</v>
      </c>
      <c r="U56">
        <f>_xlfn.STDEV.S(VQA_classifier_results_9!L56,VQA_classifier_results_8!L56,VQA_classifier_results_7!L56,VQA_classifier_results_6!L56,VQA_classifier_results_5!L56,VQA_classifier_results_4!L56,VQA_classifier_results_3!L56,VQA_classifier_results_2!L56,VQA_classifier_results_1!L56,VQA_classifier_results_0!L56)</f>
        <v>1.0207678428152483E-2</v>
      </c>
      <c r="V56">
        <f>_xlfn.STDEV.S(VQA_classifier_results_9!M56,VQA_classifier_results_8!M56,VQA_classifier_results_7!M56,VQA_classifier_results_6!M56,VQA_classifier_results_5!M56,VQA_classifier_results_4!M56,VQA_classifier_results_3!M56,VQA_classifier_results_2!M56,VQA_classifier_results_1!M56,VQA_classifier_results_0!M56)</f>
        <v>1.4346577561560873E-2</v>
      </c>
    </row>
    <row r="57" spans="1:22" x14ac:dyDescent="0.3">
      <c r="A57" s="5">
        <v>55</v>
      </c>
      <c r="B57" t="s">
        <v>25</v>
      </c>
      <c r="C57" t="s">
        <v>18</v>
      </c>
      <c r="D57" t="s">
        <v>16</v>
      </c>
      <c r="E57">
        <f>AVERAGE(VQA_classifier_results_9!E57,VQA_classifier_results_8!E57,VQA_classifier_results_7!E57,VQA_classifier_results_6!E57,VQA_classifier_results_5!E57,VQA_classifier_results_4!E57,VQA_classifier_results_3!E57,VQA_classifier_results_2!E57,VQA_classifier_results_1!E57,VQA_classifier_results_0!E57)</f>
        <v>164.9</v>
      </c>
      <c r="F57">
        <f>AVERAGE(VQA_classifier_results_9!F57,VQA_classifier_results_8!F57,VQA_classifier_results_7!F57,VQA_classifier_results_6!F57,VQA_classifier_results_5!F57,VQA_classifier_results_4!F57,VQA_classifier_results_3!F57,VQA_classifier_results_2!F57,VQA_classifier_results_1!F57,VQA_classifier_results_0!F57)</f>
        <v>181.1</v>
      </c>
      <c r="G57">
        <f>AVERAGE(VQA_classifier_results_9!G57,VQA_classifier_results_8!G57,VQA_classifier_results_7!G57,VQA_classifier_results_6!G57,VQA_classifier_results_5!G57,VQA_classifier_results_4!G57,VQA_classifier_results_3!G57,VQA_classifier_results_2!G57,VQA_classifier_results_1!G57,VQA_classifier_results_0!G57)</f>
        <v>51.9</v>
      </c>
      <c r="H57">
        <f>AVERAGE(VQA_classifier_results_9!H57,VQA_classifier_results_8!H57,VQA_classifier_results_7!H57,VQA_classifier_results_6!H57,VQA_classifier_results_5!H57,VQA_classifier_results_4!H57,VQA_classifier_results_3!H57,VQA_classifier_results_2!H57,VQA_classifier_results_1!H57,VQA_classifier_results_0!H57)</f>
        <v>68.099999999999994</v>
      </c>
      <c r="I57">
        <f>AVERAGE(VQA_classifier_results_9!I57,VQA_classifier_results_8!I57,VQA_classifier_results_7!I57,VQA_classifier_results_6!I57,VQA_classifier_results_5!I57,VQA_classifier_results_4!I57,VQA_classifier_results_3!I57,VQA_classifier_results_2!I57,VQA_classifier_results_1!I57,VQA_classifier_results_0!I57)</f>
        <v>0.742489270386266</v>
      </c>
      <c r="J57">
        <f>AVERAGE(VQA_classifier_results_9!J57,VQA_classifier_results_8!J57,VQA_classifier_results_7!J57,VQA_classifier_results_6!J57,VQA_classifier_results_5!J57,VQA_classifier_results_4!J57,VQA_classifier_results_3!J57,VQA_classifier_results_2!J57,VQA_classifier_results_1!J57,VQA_classifier_results_0!J57)</f>
        <v>0.76125027557430247</v>
      </c>
      <c r="K57">
        <f>AVERAGE(VQA_classifier_results_9!K57,VQA_classifier_results_8!K57,VQA_classifier_results_7!K57,VQA_classifier_results_6!K57,VQA_classifier_results_5!K57,VQA_classifier_results_4!K57,VQA_classifier_results_3!K57,VQA_classifier_results_2!K57,VQA_classifier_results_1!K57,VQA_classifier_results_0!K57)</f>
        <v>0.70772532188841208</v>
      </c>
      <c r="L57">
        <f>AVERAGE(VQA_classifier_results_9!L57,VQA_classifier_results_8!L57,VQA_classifier_results_7!L57,VQA_classifier_results_6!L57,VQA_classifier_results_5!L57,VQA_classifier_results_4!L57,VQA_classifier_results_3!L57,VQA_classifier_results_2!L57,VQA_classifier_results_1!L57,VQA_classifier_results_0!L57)</f>
        <v>0.74952495729387392</v>
      </c>
      <c r="M57">
        <f>AVERAGE(VQA_classifier_results_9!M57,VQA_classifier_results_8!M57,VQA_classifier_results_7!M57,VQA_classifier_results_6!M57,VQA_classifier_results_5!M57,VQA_classifier_results_4!M57,VQA_classifier_results_3!M57,VQA_classifier_results_2!M57,VQA_classifier_results_1!M57,VQA_classifier_results_0!M57)</f>
        <v>0.72736793539476963</v>
      </c>
      <c r="N57">
        <f>_xlfn.STDEV.S(VQA_classifier_results_9!E57,VQA_classifier_results_8!E57,VQA_classifier_results_7!E57,VQA_classifier_results_6!E57,VQA_classifier_results_5!E57,VQA_classifier_results_4!E57,VQA_classifier_results_3!E57,VQA_classifier_results_2!E57,VQA_classifier_results_1!E57,VQA_classifier_results_0!E57)</f>
        <v>7.7667381970954974</v>
      </c>
      <c r="O57">
        <f>_xlfn.STDEV.S(VQA_classifier_results_9!F57,VQA_classifier_results_8!F57,VQA_classifier_results_7!F57,VQA_classifier_results_6!F57,VQA_classifier_results_5!F57,VQA_classifier_results_4!F57,VQA_classifier_results_3!F57,VQA_classifier_results_2!F57,VQA_classifier_results_1!F57,VQA_classifier_results_0!F57)</f>
        <v>6.6240303273594527</v>
      </c>
      <c r="P57">
        <f>_xlfn.STDEV.S(VQA_classifier_results_9!G57,VQA_classifier_results_8!G57,VQA_classifier_results_7!G57,VQA_classifier_results_6!G57,VQA_classifier_results_5!G57,VQA_classifier_results_4!G57,VQA_classifier_results_3!G57,VQA_classifier_results_2!G57,VQA_classifier_results_1!G57,VQA_classifier_results_0!G57)</f>
        <v>6.6240303273594643</v>
      </c>
      <c r="Q57">
        <f>_xlfn.STDEV.S(VQA_classifier_results_9!H57,VQA_classifier_results_8!H57,VQA_classifier_results_7!H57,VQA_classifier_results_6!H57,VQA_classifier_results_5!H57,VQA_classifier_results_4!H57,VQA_classifier_results_3!H57,VQA_classifier_results_2!H57,VQA_classifier_results_1!H57,VQA_classifier_results_0!H57)</f>
        <v>7.7667381970955081</v>
      </c>
      <c r="R57">
        <f>_xlfn.STDEV.S(VQA_classifier_results_9!I57,VQA_classifier_results_8!I57,VQA_classifier_results_7!I57,VQA_classifier_results_6!I57,VQA_classifier_results_5!I57,VQA_classifier_results_4!I57,VQA_classifier_results_3!I57,VQA_classifier_results_2!I57,VQA_classifier_results_1!I57,VQA_classifier_results_0!I57)</f>
        <v>1.5308250757534118E-2</v>
      </c>
      <c r="S57">
        <f>_xlfn.STDEV.S(VQA_classifier_results_9!J57,VQA_classifier_results_8!J57,VQA_classifier_results_7!J57,VQA_classifier_results_6!J57,VQA_classifier_results_5!J57,VQA_classifier_results_4!J57,VQA_classifier_results_3!J57,VQA_classifier_results_2!J57,VQA_classifier_results_1!J57,VQA_classifier_results_0!J57)</f>
        <v>2.0137533437358215E-2</v>
      </c>
      <c r="T57">
        <f>_xlfn.STDEV.S(VQA_classifier_results_9!K57,VQA_classifier_results_8!K57,VQA_classifier_results_7!K57,VQA_classifier_results_6!K57,VQA_classifier_results_5!K57,VQA_classifier_results_4!K57,VQA_classifier_results_3!K57,VQA_classifier_results_2!K57,VQA_classifier_results_1!K57,VQA_classifier_results_0!K57)</f>
        <v>3.3333640330881958E-2</v>
      </c>
      <c r="U57">
        <f>_xlfn.STDEV.S(VQA_classifier_results_9!L57,VQA_classifier_results_8!L57,VQA_classifier_results_7!L57,VQA_classifier_results_6!L57,VQA_classifier_results_5!L57,VQA_classifier_results_4!L57,VQA_classifier_results_3!L57,VQA_classifier_results_2!L57,VQA_classifier_results_1!L57,VQA_classifier_results_0!L57)</f>
        <v>1.5932247266600089E-2</v>
      </c>
      <c r="V57">
        <f>_xlfn.STDEV.S(VQA_classifier_results_9!M57,VQA_classifier_results_8!M57,VQA_classifier_results_7!M57,VQA_classifier_results_6!M57,VQA_classifier_results_5!M57,VQA_classifier_results_4!M57,VQA_classifier_results_3!M57,VQA_classifier_results_2!M57,VQA_classifier_results_1!M57,VQA_classifier_results_0!M57)</f>
        <v>2.0313780096199729E-2</v>
      </c>
    </row>
    <row r="58" spans="1:22" x14ac:dyDescent="0.3">
      <c r="A58" s="5">
        <v>56</v>
      </c>
      <c r="B58" t="s">
        <v>25</v>
      </c>
      <c r="C58" t="s">
        <v>19</v>
      </c>
      <c r="D58" t="s">
        <v>15</v>
      </c>
      <c r="E58">
        <f>AVERAGE(VQA_classifier_results_9!E58,VQA_classifier_results_8!E58,VQA_classifier_results_7!E58,VQA_classifier_results_6!E58,VQA_classifier_results_5!E58,VQA_classifier_results_4!E58,VQA_classifier_results_3!E58,VQA_classifier_results_2!E58,VQA_classifier_results_1!E58,VQA_classifier_results_0!E58)</f>
        <v>131.9</v>
      </c>
      <c r="F58">
        <f>AVERAGE(VQA_classifier_results_9!F58,VQA_classifier_results_8!F58,VQA_classifier_results_7!F58,VQA_classifier_results_6!F58,VQA_classifier_results_5!F58,VQA_classifier_results_4!F58,VQA_classifier_results_3!F58,VQA_classifier_results_2!F58,VQA_classifier_results_1!F58,VQA_classifier_results_0!F58)</f>
        <v>114.6</v>
      </c>
      <c r="G58">
        <f>AVERAGE(VQA_classifier_results_9!G58,VQA_classifier_results_8!G58,VQA_classifier_results_7!G58,VQA_classifier_results_6!G58,VQA_classifier_results_5!G58,VQA_classifier_results_4!G58,VQA_classifier_results_3!G58,VQA_classifier_results_2!G58,VQA_classifier_results_1!G58,VQA_classifier_results_0!G58)</f>
        <v>65.400000000000006</v>
      </c>
      <c r="H58">
        <f>AVERAGE(VQA_classifier_results_9!H58,VQA_classifier_results_8!H58,VQA_classifier_results_7!H58,VQA_classifier_results_6!H58,VQA_classifier_results_5!H58,VQA_classifier_results_4!H58,VQA_classifier_results_3!H58,VQA_classifier_results_2!H58,VQA_classifier_results_1!H58,VQA_classifier_results_0!H58)</f>
        <v>48.1</v>
      </c>
      <c r="I58">
        <f>AVERAGE(VQA_classifier_results_9!I58,VQA_classifier_results_8!I58,VQA_classifier_results_7!I58,VQA_classifier_results_6!I58,VQA_classifier_results_5!I58,VQA_classifier_results_4!I58,VQA_classifier_results_3!I58,VQA_classifier_results_2!I58,VQA_classifier_results_1!I58,VQA_classifier_results_0!I58)</f>
        <v>0.68472222222222223</v>
      </c>
      <c r="J58">
        <f>AVERAGE(VQA_classifier_results_9!J58,VQA_classifier_results_8!J58,VQA_classifier_results_7!J58,VQA_classifier_results_6!J58,VQA_classifier_results_5!J58,VQA_classifier_results_4!J58,VQA_classifier_results_3!J58,VQA_classifier_results_2!J58,VQA_classifier_results_1!J58,VQA_classifier_results_0!J58)</f>
        <v>0.66895392397979336</v>
      </c>
      <c r="K58">
        <f>AVERAGE(VQA_classifier_results_9!K58,VQA_classifier_results_8!K58,VQA_classifier_results_7!K58,VQA_classifier_results_6!K58,VQA_classifier_results_5!K58,VQA_classifier_results_4!K58,VQA_classifier_results_3!K58,VQA_classifier_results_2!K58,VQA_classifier_results_1!K58,VQA_classifier_results_0!K58)</f>
        <v>0.73277777777777786</v>
      </c>
      <c r="L58">
        <f>AVERAGE(VQA_classifier_results_9!L58,VQA_classifier_results_8!L58,VQA_classifier_results_7!L58,VQA_classifier_results_6!L58,VQA_classifier_results_5!L58,VQA_classifier_results_4!L58,VQA_classifier_results_3!L58,VQA_classifier_results_2!L58,VQA_classifier_results_1!L58,VQA_classifier_results_0!L58)</f>
        <v>0.68067091084742293</v>
      </c>
      <c r="M58">
        <f>AVERAGE(VQA_classifier_results_9!M58,VQA_classifier_results_8!M58,VQA_classifier_results_7!M58,VQA_classifier_results_6!M58,VQA_classifier_results_5!M58,VQA_classifier_results_4!M58,VQA_classifier_results_3!M58,VQA_classifier_results_2!M58,VQA_classifier_results_1!M58,VQA_classifier_results_0!M58)</f>
        <v>0.70450517743436447</v>
      </c>
      <c r="N58">
        <f>_xlfn.STDEV.S(VQA_classifier_results_9!E58,VQA_classifier_results_8!E58,VQA_classifier_results_7!E58,VQA_classifier_results_6!E58,VQA_classifier_results_5!E58,VQA_classifier_results_4!E58,VQA_classifier_results_3!E58,VQA_classifier_results_2!E58,VQA_classifier_results_1!E58,VQA_classifier_results_0!E58)</f>
        <v>6.9354163537598801</v>
      </c>
      <c r="O58">
        <f>_xlfn.STDEV.S(VQA_classifier_results_9!F58,VQA_classifier_results_8!F58,VQA_classifier_results_7!F58,VQA_classifier_results_6!F58,VQA_classifier_results_5!F58,VQA_classifier_results_4!F58,VQA_classifier_results_3!F58,VQA_classifier_results_2!F58,VQA_classifier_results_1!F58,VQA_classifier_results_0!F58)</f>
        <v>8.0304974247482885</v>
      </c>
      <c r="P58">
        <f>_xlfn.STDEV.S(VQA_classifier_results_9!G58,VQA_classifier_results_8!G58,VQA_classifier_results_7!G58,VQA_classifier_results_6!G58,VQA_classifier_results_5!G58,VQA_classifier_results_4!G58,VQA_classifier_results_3!G58,VQA_classifier_results_2!G58,VQA_classifier_results_1!G58,VQA_classifier_results_0!G58)</f>
        <v>8.0304974247482974</v>
      </c>
      <c r="Q58">
        <f>_xlfn.STDEV.S(VQA_classifier_results_9!H58,VQA_classifier_results_8!H58,VQA_classifier_results_7!H58,VQA_classifier_results_6!H58,VQA_classifier_results_5!H58,VQA_classifier_results_4!H58,VQA_classifier_results_3!H58,VQA_classifier_results_2!H58,VQA_classifier_results_1!H58,VQA_classifier_results_0!H58)</f>
        <v>6.9354163537598925</v>
      </c>
      <c r="R58">
        <f>_xlfn.STDEV.S(VQA_classifier_results_9!I58,VQA_classifier_results_8!I58,VQA_classifier_results_7!I58,VQA_classifier_results_6!I58,VQA_classifier_results_5!I58,VQA_classifier_results_4!I58,VQA_classifier_results_3!I58,VQA_classifier_results_2!I58,VQA_classifier_results_1!I58,VQA_classifier_results_0!I58)</f>
        <v>3.581909469237908E-2</v>
      </c>
      <c r="S58">
        <f>_xlfn.STDEV.S(VQA_classifier_results_9!J58,VQA_classifier_results_8!J58,VQA_classifier_results_7!J58,VQA_classifier_results_6!J58,VQA_classifier_results_5!J58,VQA_classifier_results_4!J58,VQA_classifier_results_3!J58,VQA_classifier_results_2!J58,VQA_classifier_results_1!J58,VQA_classifier_results_0!J58)</f>
        <v>3.369155958727401E-2</v>
      </c>
      <c r="T58">
        <f>_xlfn.STDEV.S(VQA_classifier_results_9!K58,VQA_classifier_results_8!K58,VQA_classifier_results_7!K58,VQA_classifier_results_6!K58,VQA_classifier_results_5!K58,VQA_classifier_results_4!K58,VQA_classifier_results_3!K58,VQA_classifier_results_2!K58,VQA_classifier_results_1!K58,VQA_classifier_results_0!K58)</f>
        <v>3.8530090854221551E-2</v>
      </c>
      <c r="U58">
        <f>_xlfn.STDEV.S(VQA_classifier_results_9!L58,VQA_classifier_results_8!L58,VQA_classifier_results_7!L58,VQA_classifier_results_6!L58,VQA_classifier_results_5!L58,VQA_classifier_results_4!L58,VQA_classifier_results_3!L58,VQA_classifier_results_2!L58,VQA_classifier_results_1!L58,VQA_classifier_results_0!L58)</f>
        <v>3.2927730398887724E-2</v>
      </c>
      <c r="V58">
        <f>_xlfn.STDEV.S(VQA_classifier_results_9!M58,VQA_classifier_results_8!M58,VQA_classifier_results_7!M58,VQA_classifier_results_6!M58,VQA_classifier_results_5!M58,VQA_classifier_results_4!M58,VQA_classifier_results_3!M58,VQA_classifier_results_2!M58,VQA_classifier_results_1!M58,VQA_classifier_results_0!M58)</f>
        <v>4.0750779327043227E-2</v>
      </c>
    </row>
    <row r="59" spans="1:22" x14ac:dyDescent="0.3">
      <c r="A59" s="5">
        <v>57</v>
      </c>
      <c r="B59" t="s">
        <v>25</v>
      </c>
      <c r="C59" t="s">
        <v>19</v>
      </c>
      <c r="D59" t="s">
        <v>16</v>
      </c>
      <c r="E59">
        <f>AVERAGE(VQA_classifier_results_9!E59,VQA_classifier_results_8!E59,VQA_classifier_results_7!E59,VQA_classifier_results_6!E59,VQA_classifier_results_5!E59,VQA_classifier_results_4!E59,VQA_classifier_results_3!E59,VQA_classifier_results_2!E59,VQA_classifier_results_1!E59,VQA_classifier_results_0!E59)</f>
        <v>130.30000000000001</v>
      </c>
      <c r="F59">
        <f>AVERAGE(VQA_classifier_results_9!F59,VQA_classifier_results_8!F59,VQA_classifier_results_7!F59,VQA_classifier_results_6!F59,VQA_classifier_results_5!F59,VQA_classifier_results_4!F59,VQA_classifier_results_3!F59,VQA_classifier_results_2!F59,VQA_classifier_results_1!F59,VQA_classifier_results_0!F59)</f>
        <v>134.6</v>
      </c>
      <c r="G59">
        <f>AVERAGE(VQA_classifier_results_9!G59,VQA_classifier_results_8!G59,VQA_classifier_results_7!G59,VQA_classifier_results_6!G59,VQA_classifier_results_5!G59,VQA_classifier_results_4!G59,VQA_classifier_results_3!G59,VQA_classifier_results_2!G59,VQA_classifier_results_1!G59,VQA_classifier_results_0!G59)</f>
        <v>45.4</v>
      </c>
      <c r="H59">
        <f>AVERAGE(VQA_classifier_results_9!H59,VQA_classifier_results_8!H59,VQA_classifier_results_7!H59,VQA_classifier_results_6!H59,VQA_classifier_results_5!H59,VQA_classifier_results_4!H59,VQA_classifier_results_3!H59,VQA_classifier_results_2!H59,VQA_classifier_results_1!H59,VQA_classifier_results_0!H59)</f>
        <v>49.7</v>
      </c>
      <c r="I59">
        <f>AVERAGE(VQA_classifier_results_9!I59,VQA_classifier_results_8!I59,VQA_classifier_results_7!I59,VQA_classifier_results_6!I59,VQA_classifier_results_5!I59,VQA_classifier_results_4!I59,VQA_classifier_results_3!I59,VQA_classifier_results_2!I59,VQA_classifier_results_1!I59,VQA_classifier_results_0!I59)</f>
        <v>0.73583333333333323</v>
      </c>
      <c r="J59">
        <f>AVERAGE(VQA_classifier_results_9!J59,VQA_classifier_results_8!J59,VQA_classifier_results_7!J59,VQA_classifier_results_6!J59,VQA_classifier_results_5!J59,VQA_classifier_results_4!J59,VQA_classifier_results_3!J59,VQA_classifier_results_2!J59,VQA_classifier_results_1!J59,VQA_classifier_results_0!J59)</f>
        <v>0.74259857541699237</v>
      </c>
      <c r="K59">
        <f>AVERAGE(VQA_classifier_results_9!K59,VQA_classifier_results_8!K59,VQA_classifier_results_7!K59,VQA_classifier_results_6!K59,VQA_classifier_results_5!K59,VQA_classifier_results_4!K59,VQA_classifier_results_3!K59,VQA_classifier_results_2!K59,VQA_classifier_results_1!K59,VQA_classifier_results_0!K59)</f>
        <v>0.72388888888888903</v>
      </c>
      <c r="L59">
        <f>AVERAGE(VQA_classifier_results_9!L59,VQA_classifier_results_8!L59,VQA_classifier_results_7!L59,VQA_classifier_results_6!L59,VQA_classifier_results_5!L59,VQA_classifier_results_4!L59,VQA_classifier_results_3!L59,VQA_classifier_results_2!L59,VQA_classifier_results_1!L59,VQA_classifier_results_0!L59)</f>
        <v>0.73834043313185116</v>
      </c>
      <c r="M59">
        <f>AVERAGE(VQA_classifier_results_9!M59,VQA_classifier_results_8!M59,VQA_classifier_results_7!M59,VQA_classifier_results_6!M59,VQA_classifier_results_5!M59,VQA_classifier_results_4!M59,VQA_classifier_results_3!M59,VQA_classifier_results_2!M59,VQA_classifier_results_1!M59,VQA_classifier_results_0!M59)</f>
        <v>0.73094926144330841</v>
      </c>
      <c r="N59">
        <f>_xlfn.STDEV.S(VQA_classifier_results_9!E59,VQA_classifier_results_8!E59,VQA_classifier_results_7!E59,VQA_classifier_results_6!E59,VQA_classifier_results_5!E59,VQA_classifier_results_4!E59,VQA_classifier_results_3!E59,VQA_classifier_results_2!E59,VQA_classifier_results_1!E59,VQA_classifier_results_0!E59)</f>
        <v>6.7995097862517522</v>
      </c>
      <c r="O59">
        <f>_xlfn.STDEV.S(VQA_classifier_results_9!F59,VQA_classifier_results_8!F59,VQA_classifier_results_7!F59,VQA_classifier_results_6!F59,VQA_classifier_results_5!F59,VQA_classifier_results_4!F59,VQA_classifier_results_3!F59,VQA_classifier_results_2!F59,VQA_classifier_results_1!F59,VQA_classifier_results_0!F59)</f>
        <v>7.5011110288187766</v>
      </c>
      <c r="P59">
        <f>_xlfn.STDEV.S(VQA_classifier_results_9!G59,VQA_classifier_results_8!G59,VQA_classifier_results_7!G59,VQA_classifier_results_6!G59,VQA_classifier_results_5!G59,VQA_classifier_results_4!G59,VQA_classifier_results_3!G59,VQA_classifier_results_2!G59,VQA_classifier_results_1!G59,VQA_classifier_results_0!G59)</f>
        <v>7.5011110288187863</v>
      </c>
      <c r="Q59">
        <f>_xlfn.STDEV.S(VQA_classifier_results_9!H59,VQA_classifier_results_8!H59,VQA_classifier_results_7!H59,VQA_classifier_results_6!H59,VQA_classifier_results_5!H59,VQA_classifier_results_4!H59,VQA_classifier_results_3!H59,VQA_classifier_results_2!H59,VQA_classifier_results_1!H59,VQA_classifier_results_0!H59)</f>
        <v>6.7995097862517389</v>
      </c>
      <c r="R59">
        <f>_xlfn.STDEV.S(VQA_classifier_results_9!I59,VQA_classifier_results_8!I59,VQA_classifier_results_7!I59,VQA_classifier_results_6!I59,VQA_classifier_results_5!I59,VQA_classifier_results_4!I59,VQA_classifier_results_3!I59,VQA_classifier_results_2!I59,VQA_classifier_results_1!I59,VQA_classifier_results_0!I59)</f>
        <v>2.4161167247123728E-2</v>
      </c>
      <c r="S59">
        <f>_xlfn.STDEV.S(VQA_classifier_results_9!J59,VQA_classifier_results_8!J59,VQA_classifier_results_7!J59,VQA_classifier_results_6!J59,VQA_classifier_results_5!J59,VQA_classifier_results_4!J59,VQA_classifier_results_3!J59,VQA_classifier_results_2!J59,VQA_classifier_results_1!J59,VQA_classifier_results_0!J59)</f>
        <v>2.9082472830521747E-2</v>
      </c>
      <c r="T59">
        <f>_xlfn.STDEV.S(VQA_classifier_results_9!K59,VQA_classifier_results_8!K59,VQA_classifier_results_7!K59,VQA_classifier_results_6!K59,VQA_classifier_results_5!K59,VQA_classifier_results_4!K59,VQA_classifier_results_3!K59,VQA_classifier_results_2!K59,VQA_classifier_results_1!K59,VQA_classifier_results_0!K59)</f>
        <v>3.7775054368065282E-2</v>
      </c>
      <c r="U59">
        <f>_xlfn.STDEV.S(VQA_classifier_results_9!L59,VQA_classifier_results_8!L59,VQA_classifier_results_7!L59,VQA_classifier_results_6!L59,VQA_classifier_results_5!L59,VQA_classifier_results_4!L59,VQA_classifier_results_3!L59,VQA_classifier_results_2!L59,VQA_classifier_results_1!L59,VQA_classifier_results_0!L59)</f>
        <v>2.5042947283087858E-2</v>
      </c>
      <c r="V59">
        <f>_xlfn.STDEV.S(VQA_classifier_results_9!M59,VQA_classifier_results_8!M59,VQA_classifier_results_7!M59,VQA_classifier_results_6!M59,VQA_classifier_results_5!M59,VQA_classifier_results_4!M59,VQA_classifier_results_3!M59,VQA_classifier_results_2!M59,VQA_classifier_results_1!M59,VQA_classifier_results_0!M59)</f>
        <v>2.6122163071711547E-2</v>
      </c>
    </row>
    <row r="60" spans="1:22" x14ac:dyDescent="0.3">
      <c r="A60" s="5">
        <v>58</v>
      </c>
      <c r="B60" t="s">
        <v>25</v>
      </c>
      <c r="C60" t="s">
        <v>20</v>
      </c>
      <c r="D60" t="s">
        <v>15</v>
      </c>
      <c r="E60">
        <f>AVERAGE(VQA_classifier_results_9!E60,VQA_classifier_results_8!E60,VQA_classifier_results_7!E60,VQA_classifier_results_6!E60,VQA_classifier_results_5!E60,VQA_classifier_results_4!E60,VQA_classifier_results_3!E60,VQA_classifier_results_2!E60,VQA_classifier_results_1!E60,VQA_classifier_results_0!E60)</f>
        <v>592.1</v>
      </c>
      <c r="F60">
        <f>AVERAGE(VQA_classifier_results_9!F60,VQA_classifier_results_8!F60,VQA_classifier_results_7!F60,VQA_classifier_results_6!F60,VQA_classifier_results_5!F60,VQA_classifier_results_4!F60,VQA_classifier_results_3!F60,VQA_classifier_results_2!F60,VQA_classifier_results_1!F60,VQA_classifier_results_0!F60)</f>
        <v>576.4</v>
      </c>
      <c r="G60">
        <f>AVERAGE(VQA_classifier_results_9!G60,VQA_classifier_results_8!G60,VQA_classifier_results_7!G60,VQA_classifier_results_6!G60,VQA_classifier_results_5!G60,VQA_classifier_results_4!G60,VQA_classifier_results_3!G60,VQA_classifier_results_2!G60,VQA_classifier_results_1!G60,VQA_classifier_results_0!G60)</f>
        <v>256.60000000000002</v>
      </c>
      <c r="H60">
        <f>AVERAGE(VQA_classifier_results_9!H60,VQA_classifier_results_8!H60,VQA_classifier_results_7!H60,VQA_classifier_results_6!H60,VQA_classifier_results_5!H60,VQA_classifier_results_4!H60,VQA_classifier_results_3!H60,VQA_classifier_results_2!H60,VQA_classifier_results_1!H60,VQA_classifier_results_0!H60)</f>
        <v>240.9</v>
      </c>
      <c r="I60">
        <f>AVERAGE(VQA_classifier_results_9!I60,VQA_classifier_results_8!I60,VQA_classifier_results_7!I60,VQA_classifier_results_6!I60,VQA_classifier_results_5!I60,VQA_classifier_results_4!I60,VQA_classifier_results_3!I60,VQA_classifier_results_2!I60,VQA_classifier_results_1!I60,VQA_classifier_results_0!I60)</f>
        <v>0.70138055222088835</v>
      </c>
      <c r="J60">
        <f>AVERAGE(VQA_classifier_results_9!J60,VQA_classifier_results_8!J60,VQA_classifier_results_7!J60,VQA_classifier_results_6!J60,VQA_classifier_results_5!J60,VQA_classifier_results_4!J60,VQA_classifier_results_3!J60,VQA_classifier_results_2!J60,VQA_classifier_results_1!J60,VQA_classifier_results_0!J60)</f>
        <v>0.69778050459034835</v>
      </c>
      <c r="K60">
        <f>AVERAGE(VQA_classifier_results_9!K60,VQA_classifier_results_8!K60,VQA_classifier_results_7!K60,VQA_classifier_results_6!K60,VQA_classifier_results_5!K60,VQA_classifier_results_4!K60,VQA_classifier_results_3!K60,VQA_classifier_results_2!K60,VQA_classifier_results_1!K60,VQA_classifier_results_0!K60)</f>
        <v>0.71080432172869157</v>
      </c>
      <c r="L60">
        <f>AVERAGE(VQA_classifier_results_9!L60,VQA_classifier_results_8!L60,VQA_classifier_results_7!L60,VQA_classifier_results_6!L60,VQA_classifier_results_5!L60,VQA_classifier_results_4!L60,VQA_classifier_results_3!L60,VQA_classifier_results_2!L60,VQA_classifier_results_1!L60,VQA_classifier_results_0!L60)</f>
        <v>0.70025919956288751</v>
      </c>
      <c r="M60">
        <f>AVERAGE(VQA_classifier_results_9!M60,VQA_classifier_results_8!M60,VQA_classifier_results_7!M60,VQA_classifier_results_6!M60,VQA_classifier_results_5!M60,VQA_classifier_results_4!M60,VQA_classifier_results_3!M60,VQA_classifier_results_2!M60,VQA_classifier_results_1!M60,VQA_classifier_results_0!M60)</f>
        <v>0.70545545367994378</v>
      </c>
      <c r="N60">
        <f>_xlfn.STDEV.S(VQA_classifier_results_9!E60,VQA_classifier_results_8!E60,VQA_classifier_results_7!E60,VQA_classifier_results_6!E60,VQA_classifier_results_5!E60,VQA_classifier_results_4!E60,VQA_classifier_results_3!E60,VQA_classifier_results_2!E60,VQA_classifier_results_1!E60,VQA_classifier_results_0!E60)</f>
        <v>15.358312986059953</v>
      </c>
      <c r="O60">
        <f>_xlfn.STDEV.S(VQA_classifier_results_9!F60,VQA_classifier_results_8!F60,VQA_classifier_results_7!F60,VQA_classifier_results_6!F60,VQA_classifier_results_5!F60,VQA_classifier_results_4!F60,VQA_classifier_results_3!F60,VQA_classifier_results_2!F60,VQA_classifier_results_1!F60,VQA_classifier_results_0!F60)</f>
        <v>13.558105406811906</v>
      </c>
      <c r="P60">
        <f>_xlfn.STDEV.S(VQA_classifier_results_9!G60,VQA_classifier_results_8!G60,VQA_classifier_results_7!G60,VQA_classifier_results_6!G60,VQA_classifier_results_5!G60,VQA_classifier_results_4!G60,VQA_classifier_results_3!G60,VQA_classifier_results_2!G60,VQA_classifier_results_1!G60,VQA_classifier_results_0!G60)</f>
        <v>13.558105406811906</v>
      </c>
      <c r="Q60">
        <f>_xlfn.STDEV.S(VQA_classifier_results_9!H60,VQA_classifier_results_8!H60,VQA_classifier_results_7!H60,VQA_classifier_results_6!H60,VQA_classifier_results_5!H60,VQA_classifier_results_4!H60,VQA_classifier_results_3!H60,VQA_classifier_results_2!H60,VQA_classifier_results_1!H60,VQA_classifier_results_0!H60)</f>
        <v>15.358312986059953</v>
      </c>
      <c r="R60">
        <f>_xlfn.STDEV.S(VQA_classifier_results_9!I60,VQA_classifier_results_8!I60,VQA_classifier_results_7!I60,VQA_classifier_results_6!I60,VQA_classifier_results_5!I60,VQA_classifier_results_4!I60,VQA_classifier_results_3!I60,VQA_classifier_results_2!I60,VQA_classifier_results_1!I60,VQA_classifier_results_0!I60)</f>
        <v>8.8951270912252644E-3</v>
      </c>
      <c r="S60">
        <f>_xlfn.STDEV.S(VQA_classifier_results_9!J60,VQA_classifier_results_8!J60,VQA_classifier_results_7!J60,VQA_classifier_results_6!J60,VQA_classifier_results_5!J60,VQA_classifier_results_4!J60,VQA_classifier_results_3!J60,VQA_classifier_results_2!J60,VQA_classifier_results_1!J60,VQA_classifier_results_0!J60)</f>
        <v>9.9146418062975618E-3</v>
      </c>
      <c r="T60">
        <f>_xlfn.STDEV.S(VQA_classifier_results_9!K60,VQA_classifier_results_8!K60,VQA_classifier_results_7!K60,VQA_classifier_results_6!K60,VQA_classifier_results_5!K60,VQA_classifier_results_4!K60,VQA_classifier_results_3!K60,VQA_classifier_results_2!K60,VQA_classifier_results_1!K60,VQA_classifier_results_0!K60)</f>
        <v>1.8437350523481336E-2</v>
      </c>
      <c r="U60">
        <f>_xlfn.STDEV.S(VQA_classifier_results_9!L60,VQA_classifier_results_8!L60,VQA_classifier_results_7!L60,VQA_classifier_results_6!L60,VQA_classifier_results_5!L60,VQA_classifier_results_4!L60,VQA_classifier_results_3!L60,VQA_classifier_results_2!L60,VQA_classifier_results_1!L60,VQA_classifier_results_0!L60)</f>
        <v>8.7095297241232481E-3</v>
      </c>
      <c r="V60">
        <f>_xlfn.STDEV.S(VQA_classifier_results_9!M60,VQA_classifier_results_8!M60,VQA_classifier_results_7!M60,VQA_classifier_results_6!M60,VQA_classifier_results_5!M60,VQA_classifier_results_4!M60,VQA_classifier_results_3!M60,VQA_classifier_results_2!M60,VQA_classifier_results_1!M60,VQA_classifier_results_0!M60)</f>
        <v>1.1796161806540653E-2</v>
      </c>
    </row>
    <row r="61" spans="1:22" x14ac:dyDescent="0.3">
      <c r="A61" s="5">
        <v>59</v>
      </c>
      <c r="B61" t="s">
        <v>25</v>
      </c>
      <c r="C61" t="s">
        <v>20</v>
      </c>
      <c r="D61" t="s">
        <v>16</v>
      </c>
      <c r="E61">
        <f>AVERAGE(VQA_classifier_results_9!E61,VQA_classifier_results_8!E61,VQA_classifier_results_7!E61,VQA_classifier_results_6!E61,VQA_classifier_results_5!E61,VQA_classifier_results_4!E61,VQA_classifier_results_3!E61,VQA_classifier_results_2!E61,VQA_classifier_results_1!E61,VQA_classifier_results_0!E61)</f>
        <v>598.1</v>
      </c>
      <c r="F61">
        <f>AVERAGE(VQA_classifier_results_9!F61,VQA_classifier_results_8!F61,VQA_classifier_results_7!F61,VQA_classifier_results_6!F61,VQA_classifier_results_5!F61,VQA_classifier_results_4!F61,VQA_classifier_results_3!F61,VQA_classifier_results_2!F61,VQA_classifier_results_1!F61,VQA_classifier_results_0!F61)</f>
        <v>630.1</v>
      </c>
      <c r="G61">
        <f>AVERAGE(VQA_classifier_results_9!G61,VQA_classifier_results_8!G61,VQA_classifier_results_7!G61,VQA_classifier_results_6!G61,VQA_classifier_results_5!G61,VQA_classifier_results_4!G61,VQA_classifier_results_3!G61,VQA_classifier_results_2!G61,VQA_classifier_results_1!G61,VQA_classifier_results_0!G61)</f>
        <v>202.9</v>
      </c>
      <c r="H61">
        <f>AVERAGE(VQA_classifier_results_9!H61,VQA_classifier_results_8!H61,VQA_classifier_results_7!H61,VQA_classifier_results_6!H61,VQA_classifier_results_5!H61,VQA_classifier_results_4!H61,VQA_classifier_results_3!H61,VQA_classifier_results_2!H61,VQA_classifier_results_1!H61,VQA_classifier_results_0!H61)</f>
        <v>234.9</v>
      </c>
      <c r="I61">
        <f>AVERAGE(VQA_classifier_results_9!I61,VQA_classifier_results_8!I61,VQA_classifier_results_7!I61,VQA_classifier_results_6!I61,VQA_classifier_results_5!I61,VQA_classifier_results_4!I61,VQA_classifier_results_3!I61,VQA_classifier_results_2!I61,VQA_classifier_results_1!I61,VQA_classifier_results_0!I61)</f>
        <v>0.73721488595438167</v>
      </c>
      <c r="J61">
        <f>AVERAGE(VQA_classifier_results_9!J61,VQA_classifier_results_8!J61,VQA_classifier_results_7!J61,VQA_classifier_results_6!J61,VQA_classifier_results_5!J61,VQA_classifier_results_4!J61,VQA_classifier_results_3!J61,VQA_classifier_results_2!J61,VQA_classifier_results_1!J61,VQA_classifier_results_0!J61)</f>
        <v>0.74698555569629554</v>
      </c>
      <c r="K61">
        <f>AVERAGE(VQA_classifier_results_9!K61,VQA_classifier_results_8!K61,VQA_classifier_results_7!K61,VQA_classifier_results_6!K61,VQA_classifier_results_5!K61,VQA_classifier_results_4!K61,VQA_classifier_results_3!K61,VQA_classifier_results_2!K61,VQA_classifier_results_1!K61,VQA_classifier_results_0!K61)</f>
        <v>0.7180072028811525</v>
      </c>
      <c r="L61">
        <f>AVERAGE(VQA_classifier_results_9!L61,VQA_classifier_results_8!L61,VQA_classifier_results_7!L61,VQA_classifier_results_6!L61,VQA_classifier_results_5!L61,VQA_classifier_results_4!L61,VQA_classifier_results_3!L61,VQA_classifier_results_2!L61,VQA_classifier_results_1!L61,VQA_classifier_results_0!L61)</f>
        <v>0.74074108728294685</v>
      </c>
      <c r="M61">
        <f>AVERAGE(VQA_classifier_results_9!M61,VQA_classifier_results_8!M61,VQA_classifier_results_7!M61,VQA_classifier_results_6!M61,VQA_classifier_results_5!M61,VQA_classifier_results_4!M61,VQA_classifier_results_3!M61,VQA_classifier_results_2!M61,VQA_classifier_results_1!M61,VQA_classifier_results_0!M61)</f>
        <v>0.72917141394591256</v>
      </c>
      <c r="N61">
        <f>_xlfn.STDEV.S(VQA_classifier_results_9!E61,VQA_classifier_results_8!E61,VQA_classifier_results_7!E61,VQA_classifier_results_6!E61,VQA_classifier_results_5!E61,VQA_classifier_results_4!E61,VQA_classifier_results_3!E61,VQA_classifier_results_2!E61,VQA_classifier_results_1!E61,VQA_classifier_results_0!E61)</f>
        <v>26.539069731665844</v>
      </c>
      <c r="O61">
        <f>_xlfn.STDEV.S(VQA_classifier_results_9!F61,VQA_classifier_results_8!F61,VQA_classifier_results_7!F61,VQA_classifier_results_6!F61,VQA_classifier_results_5!F61,VQA_classifier_results_4!F61,VQA_classifier_results_3!F61,VQA_classifier_results_2!F61,VQA_classifier_results_1!F61,VQA_classifier_results_0!F61)</f>
        <v>18.339090005292583</v>
      </c>
      <c r="P61">
        <f>_xlfn.STDEV.S(VQA_classifier_results_9!G61,VQA_classifier_results_8!G61,VQA_classifier_results_7!G61,VQA_classifier_results_6!G61,VQA_classifier_results_5!G61,VQA_classifier_results_4!G61,VQA_classifier_results_3!G61,VQA_classifier_results_2!G61,VQA_classifier_results_1!G61,VQA_classifier_results_0!G61)</f>
        <v>18.339090005292583</v>
      </c>
      <c r="Q61">
        <f>_xlfn.STDEV.S(VQA_classifier_results_9!H61,VQA_classifier_results_8!H61,VQA_classifier_results_7!H61,VQA_classifier_results_6!H61,VQA_classifier_results_5!H61,VQA_classifier_results_4!H61,VQA_classifier_results_3!H61,VQA_classifier_results_2!H61,VQA_classifier_results_1!H61,VQA_classifier_results_0!H61)</f>
        <v>26.539069731665894</v>
      </c>
      <c r="R61">
        <f>_xlfn.STDEV.S(VQA_classifier_results_9!I61,VQA_classifier_results_8!I61,VQA_classifier_results_7!I61,VQA_classifier_results_6!I61,VQA_classifier_results_5!I61,VQA_classifier_results_4!I61,VQA_classifier_results_3!I61,VQA_classifier_results_2!I61,VQA_classifier_results_1!I61,VQA_classifier_results_0!I61)</f>
        <v>1.2430107857289983E-2</v>
      </c>
      <c r="S61">
        <f>_xlfn.STDEV.S(VQA_classifier_results_9!J61,VQA_classifier_results_8!J61,VQA_classifier_results_7!J61,VQA_classifier_results_6!J61,VQA_classifier_results_5!J61,VQA_classifier_results_4!J61,VQA_classifier_results_3!J61,VQA_classifier_results_2!J61,VQA_classifier_results_1!J61,VQA_classifier_results_0!J61)</f>
        <v>1.3478509656486896E-2</v>
      </c>
      <c r="T61">
        <f>_xlfn.STDEV.S(VQA_classifier_results_9!K61,VQA_classifier_results_8!K61,VQA_classifier_results_7!K61,VQA_classifier_results_6!K61,VQA_classifier_results_5!K61,VQA_classifier_results_4!K61,VQA_classifier_results_3!K61,VQA_classifier_results_2!K61,VQA_classifier_results_1!K61,VQA_classifier_results_0!K61)</f>
        <v>3.1859627529010622E-2</v>
      </c>
      <c r="U61">
        <f>_xlfn.STDEV.S(VQA_classifier_results_9!L61,VQA_classifier_results_8!L61,VQA_classifier_results_7!L61,VQA_classifier_results_6!L61,VQA_classifier_results_5!L61,VQA_classifier_results_4!L61,VQA_classifier_results_3!L61,VQA_classifier_results_2!L61,VQA_classifier_results_1!L61,VQA_classifier_results_0!L61)</f>
        <v>1.1719730428585441E-2</v>
      </c>
      <c r="V61">
        <f>_xlfn.STDEV.S(VQA_classifier_results_9!M61,VQA_classifier_results_8!M61,VQA_classifier_results_7!M61,VQA_classifier_results_6!M61,VQA_classifier_results_5!M61,VQA_classifier_results_4!M61,VQA_classifier_results_3!M61,VQA_classifier_results_2!M61,VQA_classifier_results_1!M61,VQA_classifier_results_0!M61)</f>
        <v>2.0354102231426779E-2</v>
      </c>
    </row>
    <row r="62" spans="1:22" x14ac:dyDescent="0.3">
      <c r="A62" s="5">
        <v>60</v>
      </c>
      <c r="B62" t="s">
        <v>26</v>
      </c>
      <c r="C62" t="s">
        <v>14</v>
      </c>
      <c r="D62" t="s">
        <v>15</v>
      </c>
      <c r="E62">
        <f>AVERAGE(VQA_classifier_results_9!E62,VQA_classifier_results_8!E62,VQA_classifier_results_7!E62,VQA_classifier_results_6!E62,VQA_classifier_results_5!E62,VQA_classifier_results_4!E62,VQA_classifier_results_3!E62,VQA_classifier_results_2!E62,VQA_classifier_results_1!E62,VQA_classifier_results_0!E62)</f>
        <v>139.69999999999999</v>
      </c>
      <c r="F62">
        <f>AVERAGE(VQA_classifier_results_9!F62,VQA_classifier_results_8!F62,VQA_classifier_results_7!F62,VQA_classifier_results_6!F62,VQA_classifier_results_5!F62,VQA_classifier_results_4!F62,VQA_classifier_results_3!F62,VQA_classifier_results_2!F62,VQA_classifier_results_1!F62,VQA_classifier_results_0!F62)</f>
        <v>146.30000000000001</v>
      </c>
      <c r="G62">
        <f>AVERAGE(VQA_classifier_results_9!G62,VQA_classifier_results_8!G62,VQA_classifier_results_7!G62,VQA_classifier_results_6!G62,VQA_classifier_results_5!G62,VQA_classifier_results_4!G62,VQA_classifier_results_3!G62,VQA_classifier_results_2!G62,VQA_classifier_results_1!G62,VQA_classifier_results_0!G62)</f>
        <v>43.7</v>
      </c>
      <c r="H62">
        <f>AVERAGE(VQA_classifier_results_9!H62,VQA_classifier_results_8!H62,VQA_classifier_results_7!H62,VQA_classifier_results_6!H62,VQA_classifier_results_5!H62,VQA_classifier_results_4!H62,VQA_classifier_results_3!H62,VQA_classifier_results_2!H62,VQA_classifier_results_1!H62,VQA_classifier_results_0!H62)</f>
        <v>50.3</v>
      </c>
      <c r="I62">
        <f>AVERAGE(VQA_classifier_results_9!I62,VQA_classifier_results_8!I62,VQA_classifier_results_7!I62,VQA_classifier_results_6!I62,VQA_classifier_results_5!I62,VQA_classifier_results_4!I62,VQA_classifier_results_3!I62,VQA_classifier_results_2!I62,VQA_classifier_results_1!I62,VQA_classifier_results_0!I62)</f>
        <v>0.75263157894736843</v>
      </c>
      <c r="J62">
        <f>AVERAGE(VQA_classifier_results_9!J62,VQA_classifier_results_8!J62,VQA_classifier_results_7!J62,VQA_classifier_results_6!J62,VQA_classifier_results_5!J62,VQA_classifier_results_4!J62,VQA_classifier_results_3!J62,VQA_classifier_results_2!J62,VQA_classifier_results_1!J62,VQA_classifier_results_0!J62)</f>
        <v>0.7625430079430574</v>
      </c>
      <c r="K62">
        <f>AVERAGE(VQA_classifier_results_9!K62,VQA_classifier_results_8!K62,VQA_classifier_results_7!K62,VQA_classifier_results_6!K62,VQA_classifier_results_5!K62,VQA_classifier_results_4!K62,VQA_classifier_results_3!K62,VQA_classifier_results_2!K62,VQA_classifier_results_1!K62,VQA_classifier_results_0!K62)</f>
        <v>0.73526315789473684</v>
      </c>
      <c r="L62">
        <f>AVERAGE(VQA_classifier_results_9!L62,VQA_classifier_results_8!L62,VQA_classifier_results_7!L62,VQA_classifier_results_6!L62,VQA_classifier_results_5!L62,VQA_classifier_results_4!L62,VQA_classifier_results_3!L62,VQA_classifier_results_2!L62,VQA_classifier_results_1!L62,VQA_classifier_results_0!L62)</f>
        <v>0.7564090437388914</v>
      </c>
      <c r="M62">
        <f>AVERAGE(VQA_classifier_results_9!M62,VQA_classifier_results_8!M62,VQA_classifier_results_7!M62,VQA_classifier_results_6!M62,VQA_classifier_results_5!M62,VQA_classifier_results_4!M62,VQA_classifier_results_3!M62,VQA_classifier_results_2!M62,VQA_classifier_results_1!M62,VQA_classifier_results_0!M62)</f>
        <v>0.74527897061589998</v>
      </c>
      <c r="N62">
        <f>_xlfn.STDEV.S(VQA_classifier_results_9!E62,VQA_classifier_results_8!E62,VQA_classifier_results_7!E62,VQA_classifier_results_6!E62,VQA_classifier_results_5!E62,VQA_classifier_results_4!E62,VQA_classifier_results_3!E62,VQA_classifier_results_2!E62,VQA_classifier_results_1!E62,VQA_classifier_results_0!E62)</f>
        <v>7.5579244652366189</v>
      </c>
      <c r="O62">
        <f>_xlfn.STDEV.S(VQA_classifier_results_9!F62,VQA_classifier_results_8!F62,VQA_classifier_results_7!F62,VQA_classifier_results_6!F62,VQA_classifier_results_5!F62,VQA_classifier_results_4!F62,VQA_classifier_results_3!F62,VQA_classifier_results_2!F62,VQA_classifier_results_1!F62,VQA_classifier_results_0!F62)</f>
        <v>5.9823815398960383</v>
      </c>
      <c r="P62">
        <f>_xlfn.STDEV.S(VQA_classifier_results_9!G62,VQA_classifier_results_8!G62,VQA_classifier_results_7!G62,VQA_classifier_results_6!G62,VQA_classifier_results_5!G62,VQA_classifier_results_4!G62,VQA_classifier_results_3!G62,VQA_classifier_results_2!G62,VQA_classifier_results_1!G62,VQA_classifier_results_0!G62)</f>
        <v>5.9823815398960241</v>
      </c>
      <c r="Q62">
        <f>_xlfn.STDEV.S(VQA_classifier_results_9!H62,VQA_classifier_results_8!H62,VQA_classifier_results_7!H62,VQA_classifier_results_6!H62,VQA_classifier_results_5!H62,VQA_classifier_results_4!H62,VQA_classifier_results_3!H62,VQA_classifier_results_2!H62,VQA_classifier_results_1!H62,VQA_classifier_results_0!H62)</f>
        <v>7.5579244652366082</v>
      </c>
      <c r="R62">
        <f>_xlfn.STDEV.S(VQA_classifier_results_9!I62,VQA_classifier_results_8!I62,VQA_classifier_results_7!I62,VQA_classifier_results_6!I62,VQA_classifier_results_5!I62,VQA_classifier_results_4!I62,VQA_classifier_results_3!I62,VQA_classifier_results_2!I62,VQA_classifier_results_1!I62,VQA_classifier_results_0!I62)</f>
        <v>1.5243988769283122E-2</v>
      </c>
      <c r="S62">
        <f>_xlfn.STDEV.S(VQA_classifier_results_9!J62,VQA_classifier_results_8!J62,VQA_classifier_results_7!J62,VQA_classifier_results_6!J62,VQA_classifier_results_5!J62,VQA_classifier_results_4!J62,VQA_classifier_results_3!J62,VQA_classifier_results_2!J62,VQA_classifier_results_1!J62,VQA_classifier_results_0!J62)</f>
        <v>2.0775728508371897E-2</v>
      </c>
      <c r="T62">
        <f>_xlfn.STDEV.S(VQA_classifier_results_9!K62,VQA_classifier_results_8!K62,VQA_classifier_results_7!K62,VQA_classifier_results_6!K62,VQA_classifier_results_5!K62,VQA_classifier_results_4!K62,VQA_classifier_results_3!K62,VQA_classifier_results_2!K62,VQA_classifier_results_1!K62,VQA_classifier_results_0!K62)</f>
        <v>3.9778549817034832E-2</v>
      </c>
      <c r="U62">
        <f>_xlfn.STDEV.S(VQA_classifier_results_9!L62,VQA_classifier_results_8!L62,VQA_classifier_results_7!L62,VQA_classifier_results_6!L62,VQA_classifier_results_5!L62,VQA_classifier_results_4!L62,VQA_classifier_results_3!L62,VQA_classifier_results_2!L62,VQA_classifier_results_1!L62,VQA_classifier_results_0!L62)</f>
        <v>1.549065330289731E-2</v>
      </c>
      <c r="V62">
        <f>_xlfn.STDEV.S(VQA_classifier_results_9!M62,VQA_classifier_results_8!M62,VQA_classifier_results_7!M62,VQA_classifier_results_6!M62,VQA_classifier_results_5!M62,VQA_classifier_results_4!M62,VQA_classifier_results_3!M62,VQA_classifier_results_2!M62,VQA_classifier_results_1!M62,VQA_classifier_results_0!M62)</f>
        <v>2.4612770992085208E-2</v>
      </c>
    </row>
    <row r="63" spans="1:22" x14ac:dyDescent="0.3">
      <c r="A63" s="5">
        <v>61</v>
      </c>
      <c r="B63" t="s">
        <v>26</v>
      </c>
      <c r="C63" t="s">
        <v>14</v>
      </c>
      <c r="D63" t="s">
        <v>16</v>
      </c>
      <c r="E63">
        <f>AVERAGE(VQA_classifier_results_9!E63,VQA_classifier_results_8!E63,VQA_classifier_results_7!E63,VQA_classifier_results_6!E63,VQA_classifier_results_5!E63,VQA_classifier_results_4!E63,VQA_classifier_results_3!E63,VQA_classifier_results_2!E63,VQA_classifier_results_1!E63,VQA_classifier_results_0!E63)</f>
        <v>141.6</v>
      </c>
      <c r="F63">
        <f>AVERAGE(VQA_classifier_results_9!F63,VQA_classifier_results_8!F63,VQA_classifier_results_7!F63,VQA_classifier_results_6!F63,VQA_classifier_results_5!F63,VQA_classifier_results_4!F63,VQA_classifier_results_3!F63,VQA_classifier_results_2!F63,VQA_classifier_results_1!F63,VQA_classifier_results_0!F63)</f>
        <v>152.80000000000001</v>
      </c>
      <c r="G63">
        <f>AVERAGE(VQA_classifier_results_9!G63,VQA_classifier_results_8!G63,VQA_classifier_results_7!G63,VQA_classifier_results_6!G63,VQA_classifier_results_5!G63,VQA_classifier_results_4!G63,VQA_classifier_results_3!G63,VQA_classifier_results_2!G63,VQA_classifier_results_1!G63,VQA_classifier_results_0!G63)</f>
        <v>37.200000000000003</v>
      </c>
      <c r="H63">
        <f>AVERAGE(VQA_classifier_results_9!H63,VQA_classifier_results_8!H63,VQA_classifier_results_7!H63,VQA_classifier_results_6!H63,VQA_classifier_results_5!H63,VQA_classifier_results_4!H63,VQA_classifier_results_3!H63,VQA_classifier_results_2!H63,VQA_classifier_results_1!H63,VQA_classifier_results_0!H63)</f>
        <v>48.4</v>
      </c>
      <c r="I63">
        <f>AVERAGE(VQA_classifier_results_9!I63,VQA_classifier_results_8!I63,VQA_classifier_results_7!I63,VQA_classifier_results_6!I63,VQA_classifier_results_5!I63,VQA_classifier_results_4!I63,VQA_classifier_results_3!I63,VQA_classifier_results_2!I63,VQA_classifier_results_1!I63,VQA_classifier_results_0!I63)</f>
        <v>0.77473684210526317</v>
      </c>
      <c r="J63">
        <f>AVERAGE(VQA_classifier_results_9!J63,VQA_classifier_results_8!J63,VQA_classifier_results_7!J63,VQA_classifier_results_6!J63,VQA_classifier_results_5!J63,VQA_classifier_results_4!J63,VQA_classifier_results_3!J63,VQA_classifier_results_2!J63,VQA_classifier_results_1!J63,VQA_classifier_results_0!J63)</f>
        <v>0.79207592283103145</v>
      </c>
      <c r="K63">
        <f>AVERAGE(VQA_classifier_results_9!K63,VQA_classifier_results_8!K63,VQA_classifier_results_7!K63,VQA_classifier_results_6!K63,VQA_classifier_results_5!K63,VQA_classifier_results_4!K63,VQA_classifier_results_3!K63,VQA_classifier_results_2!K63,VQA_classifier_results_1!K63,VQA_classifier_results_0!K63)</f>
        <v>0.74526315789473674</v>
      </c>
      <c r="L63">
        <f>AVERAGE(VQA_classifier_results_9!L63,VQA_classifier_results_8!L63,VQA_classifier_results_7!L63,VQA_classifier_results_6!L63,VQA_classifier_results_5!L63,VQA_classifier_results_4!L63,VQA_classifier_results_3!L63,VQA_classifier_results_2!L63,VQA_classifier_results_1!L63,VQA_classifier_results_0!L63)</f>
        <v>0.78209347216431147</v>
      </c>
      <c r="M63">
        <f>AVERAGE(VQA_classifier_results_9!M63,VQA_classifier_results_8!M63,VQA_classifier_results_7!M63,VQA_classifier_results_6!M63,VQA_classifier_results_5!M63,VQA_classifier_results_4!M63,VQA_classifier_results_3!M63,VQA_classifier_results_2!M63,VQA_classifier_results_1!M63,VQA_classifier_results_0!M63)</f>
        <v>0.75987953846133238</v>
      </c>
      <c r="N63">
        <f>_xlfn.STDEV.S(VQA_classifier_results_9!E63,VQA_classifier_results_8!E63,VQA_classifier_results_7!E63,VQA_classifier_results_6!E63,VQA_classifier_results_5!E63,VQA_classifier_results_4!E63,VQA_classifier_results_3!E63,VQA_classifier_results_2!E63,VQA_classifier_results_1!E63,VQA_classifier_results_0!E63)</f>
        <v>5.6015870766933347</v>
      </c>
      <c r="O63">
        <f>_xlfn.STDEV.S(VQA_classifier_results_9!F63,VQA_classifier_results_8!F63,VQA_classifier_results_7!F63,VQA_classifier_results_6!F63,VQA_classifier_results_5!F63,VQA_classifier_results_4!F63,VQA_classifier_results_3!F63,VQA_classifier_results_2!F63,VQA_classifier_results_1!F63,VQA_classifier_results_0!F63)</f>
        <v>3.9101008796307144</v>
      </c>
      <c r="P63">
        <f>_xlfn.STDEV.S(VQA_classifier_results_9!G63,VQA_classifier_results_8!G63,VQA_classifier_results_7!G63,VQA_classifier_results_6!G63,VQA_classifier_results_5!G63,VQA_classifier_results_4!G63,VQA_classifier_results_3!G63,VQA_classifier_results_2!G63,VQA_classifier_results_1!G63,VQA_classifier_results_0!G63)</f>
        <v>3.9101008796307148</v>
      </c>
      <c r="Q63">
        <f>_xlfn.STDEV.S(VQA_classifier_results_9!H63,VQA_classifier_results_8!H63,VQA_classifier_results_7!H63,VQA_classifier_results_6!H63,VQA_classifier_results_5!H63,VQA_classifier_results_4!H63,VQA_classifier_results_3!H63,VQA_classifier_results_2!H63,VQA_classifier_results_1!H63,VQA_classifier_results_0!H63)</f>
        <v>5.6015870766933489</v>
      </c>
      <c r="R63">
        <f>_xlfn.STDEV.S(VQA_classifier_results_9!I63,VQA_classifier_results_8!I63,VQA_classifier_results_7!I63,VQA_classifier_results_6!I63,VQA_classifier_results_5!I63,VQA_classifier_results_4!I63,VQA_classifier_results_3!I63,VQA_classifier_results_2!I63,VQA_classifier_results_1!I63,VQA_classifier_results_0!I63)</f>
        <v>1.8739930095756609E-2</v>
      </c>
      <c r="S63">
        <f>_xlfn.STDEV.S(VQA_classifier_results_9!J63,VQA_classifier_results_8!J63,VQA_classifier_results_7!J63,VQA_classifier_results_6!J63,VQA_classifier_results_5!J63,VQA_classifier_results_4!J63,VQA_classifier_results_3!J63,VQA_classifier_results_2!J63,VQA_classifier_results_1!J63,VQA_classifier_results_0!J63)</f>
        <v>1.9017839564246807E-2</v>
      </c>
      <c r="T63">
        <f>_xlfn.STDEV.S(VQA_classifier_results_9!K63,VQA_classifier_results_8!K63,VQA_classifier_results_7!K63,VQA_classifier_results_6!K63,VQA_classifier_results_5!K63,VQA_classifier_results_4!K63,VQA_classifier_results_3!K63,VQA_classifier_results_2!K63,VQA_classifier_results_1!K63,VQA_classifier_results_0!K63)</f>
        <v>2.9482037245754388E-2</v>
      </c>
      <c r="U63">
        <f>_xlfn.STDEV.S(VQA_classifier_results_9!L63,VQA_classifier_results_8!L63,VQA_classifier_results_7!L63,VQA_classifier_results_6!L63,VQA_classifier_results_5!L63,VQA_classifier_results_4!L63,VQA_classifier_results_3!L63,VQA_classifier_results_2!L63,VQA_classifier_results_1!L63,VQA_classifier_results_0!L63)</f>
        <v>1.8450033313594662E-2</v>
      </c>
      <c r="V63">
        <f>_xlfn.STDEV.S(VQA_classifier_results_9!M63,VQA_classifier_results_8!M63,VQA_classifier_results_7!M63,VQA_classifier_results_6!M63,VQA_classifier_results_5!M63,VQA_classifier_results_4!M63,VQA_classifier_results_3!M63,VQA_classifier_results_2!M63,VQA_classifier_results_1!M63,VQA_classifier_results_0!M63)</f>
        <v>2.2527708067023252E-2</v>
      </c>
    </row>
    <row r="64" spans="1:22" x14ac:dyDescent="0.3">
      <c r="A64" s="5">
        <v>62</v>
      </c>
      <c r="B64" t="s">
        <v>26</v>
      </c>
      <c r="C64" t="s">
        <v>17</v>
      </c>
      <c r="D64" t="s">
        <v>15</v>
      </c>
      <c r="E64">
        <f>AVERAGE(VQA_classifier_results_9!E64,VQA_classifier_results_8!E64,VQA_classifier_results_7!E64,VQA_classifier_results_6!E64,VQA_classifier_results_5!E64,VQA_classifier_results_4!E64,VQA_classifier_results_3!E64,VQA_classifier_results_2!E64,VQA_classifier_results_1!E64,VQA_classifier_results_0!E64)</f>
        <v>177.6</v>
      </c>
      <c r="F64">
        <f>AVERAGE(VQA_classifier_results_9!F64,VQA_classifier_results_8!F64,VQA_classifier_results_7!F64,VQA_classifier_results_6!F64,VQA_classifier_results_5!F64,VQA_classifier_results_4!F64,VQA_classifier_results_3!F64,VQA_classifier_results_2!F64,VQA_classifier_results_1!F64,VQA_classifier_results_0!F64)</f>
        <v>171.5</v>
      </c>
      <c r="G64">
        <f>AVERAGE(VQA_classifier_results_9!G64,VQA_classifier_results_8!G64,VQA_classifier_results_7!G64,VQA_classifier_results_6!G64,VQA_classifier_results_5!G64,VQA_classifier_results_4!G64,VQA_classifier_results_3!G64,VQA_classifier_results_2!G64,VQA_classifier_results_1!G64,VQA_classifier_results_0!G64)</f>
        <v>57.5</v>
      </c>
      <c r="H64">
        <f>AVERAGE(VQA_classifier_results_9!H64,VQA_classifier_results_8!H64,VQA_classifier_results_7!H64,VQA_classifier_results_6!H64,VQA_classifier_results_5!H64,VQA_classifier_results_4!H64,VQA_classifier_results_3!H64,VQA_classifier_results_2!H64,VQA_classifier_results_1!H64,VQA_classifier_results_0!H64)</f>
        <v>51.4</v>
      </c>
      <c r="I64">
        <f>AVERAGE(VQA_classifier_results_9!I64,VQA_classifier_results_8!I64,VQA_classifier_results_7!I64,VQA_classifier_results_6!I64,VQA_classifier_results_5!I64,VQA_classifier_results_4!I64,VQA_classifier_results_3!I64,VQA_classifier_results_2!I64,VQA_classifier_results_1!I64,VQA_classifier_results_0!I64)</f>
        <v>0.76222707423580782</v>
      </c>
      <c r="J64">
        <f>AVERAGE(VQA_classifier_results_9!J64,VQA_classifier_results_8!J64,VQA_classifier_results_7!J64,VQA_classifier_results_6!J64,VQA_classifier_results_5!J64,VQA_classifier_results_4!J64,VQA_classifier_results_3!J64,VQA_classifier_results_2!J64,VQA_classifier_results_1!J64,VQA_classifier_results_0!J64)</f>
        <v>0.75614617701964792</v>
      </c>
      <c r="K64">
        <f>AVERAGE(VQA_classifier_results_9!K64,VQA_classifier_results_8!K64,VQA_classifier_results_7!K64,VQA_classifier_results_6!K64,VQA_classifier_results_5!K64,VQA_classifier_results_4!K64,VQA_classifier_results_3!K64,VQA_classifier_results_2!K64,VQA_classifier_results_1!K64,VQA_classifier_results_0!K64)</f>
        <v>0.77554585152838429</v>
      </c>
      <c r="L64">
        <f>AVERAGE(VQA_classifier_results_9!L64,VQA_classifier_results_8!L64,VQA_classifier_results_7!L64,VQA_classifier_results_6!L64,VQA_classifier_results_5!L64,VQA_classifier_results_4!L64,VQA_classifier_results_3!L64,VQA_classifier_results_2!L64,VQA_classifier_results_1!L64,VQA_classifier_results_0!L64)</f>
        <v>0.75980667718962003</v>
      </c>
      <c r="M64">
        <f>AVERAGE(VQA_classifier_results_9!M64,VQA_classifier_results_8!M64,VQA_classifier_results_7!M64,VQA_classifier_results_6!M64,VQA_classifier_results_5!M64,VQA_classifier_results_4!M64,VQA_classifier_results_3!M64,VQA_classifier_results_2!M64,VQA_classifier_results_1!M64,VQA_classifier_results_0!M64)</f>
        <v>0.76928300880605582</v>
      </c>
      <c r="N64">
        <f>_xlfn.STDEV.S(VQA_classifier_results_9!E64,VQA_classifier_results_8!E64,VQA_classifier_results_7!E64,VQA_classifier_results_6!E64,VQA_classifier_results_5!E64,VQA_classifier_results_4!E64,VQA_classifier_results_3!E64,VQA_classifier_results_2!E64,VQA_classifier_results_1!E64,VQA_classifier_results_0!E64)</f>
        <v>4.3256341860022225</v>
      </c>
      <c r="O64">
        <f>_xlfn.STDEV.S(VQA_classifier_results_9!F64,VQA_classifier_results_8!F64,VQA_classifier_results_7!F64,VQA_classifier_results_6!F64,VQA_classifier_results_5!F64,VQA_classifier_results_4!F64,VQA_classifier_results_3!F64,VQA_classifier_results_2!F64,VQA_classifier_results_1!F64,VQA_classifier_results_0!F64)</f>
        <v>8.4360338232291756</v>
      </c>
      <c r="P64">
        <f>_xlfn.STDEV.S(VQA_classifier_results_9!G64,VQA_classifier_results_8!G64,VQA_classifier_results_7!G64,VQA_classifier_results_6!G64,VQA_classifier_results_5!G64,VQA_classifier_results_4!G64,VQA_classifier_results_3!G64,VQA_classifier_results_2!G64,VQA_classifier_results_1!G64,VQA_classifier_results_0!G64)</f>
        <v>8.4360338232291756</v>
      </c>
      <c r="Q64">
        <f>_xlfn.STDEV.S(VQA_classifier_results_9!H64,VQA_classifier_results_8!H64,VQA_classifier_results_7!H64,VQA_classifier_results_6!H64,VQA_classifier_results_5!H64,VQA_classifier_results_4!H64,VQA_classifier_results_3!H64,VQA_classifier_results_2!H64,VQA_classifier_results_1!H64,VQA_classifier_results_0!H64)</f>
        <v>4.3256341860022225</v>
      </c>
      <c r="R64">
        <f>_xlfn.STDEV.S(VQA_classifier_results_9!I64,VQA_classifier_results_8!I64,VQA_classifier_results_7!I64,VQA_classifier_results_6!I64,VQA_classifier_results_5!I64,VQA_classifier_results_4!I64,VQA_classifier_results_3!I64,VQA_classifier_results_2!I64,VQA_classifier_results_1!I64,VQA_classifier_results_0!I64)</f>
        <v>2.2419374446911378E-2</v>
      </c>
      <c r="S64">
        <f>_xlfn.STDEV.S(VQA_classifier_results_9!J64,VQA_classifier_results_8!J64,VQA_classifier_results_7!J64,VQA_classifier_results_6!J64,VQA_classifier_results_5!J64,VQA_classifier_results_4!J64,VQA_classifier_results_3!J64,VQA_classifier_results_2!J64,VQA_classifier_results_1!J64,VQA_classifier_results_0!J64)</f>
        <v>2.808329981376595E-2</v>
      </c>
      <c r="T64">
        <f>_xlfn.STDEV.S(VQA_classifier_results_9!K64,VQA_classifier_results_8!K64,VQA_classifier_results_7!K64,VQA_classifier_results_6!K64,VQA_classifier_results_5!K64,VQA_classifier_results_4!K64,VQA_classifier_results_3!K64,VQA_classifier_results_2!K64,VQA_classifier_results_1!K64,VQA_classifier_results_0!K64)</f>
        <v>1.8889232253284788E-2</v>
      </c>
      <c r="U64">
        <f>_xlfn.STDEV.S(VQA_classifier_results_9!L64,VQA_classifier_results_8!L64,VQA_classifier_results_7!L64,VQA_classifier_results_6!L64,VQA_classifier_results_5!L64,VQA_classifier_results_4!L64,VQA_classifier_results_3!L64,VQA_classifier_results_2!L64,VQA_classifier_results_1!L64,VQA_classifier_results_0!L64)</f>
        <v>2.4329451390649973E-2</v>
      </c>
      <c r="V64">
        <f>_xlfn.STDEV.S(VQA_classifier_results_9!M64,VQA_classifier_results_8!M64,VQA_classifier_results_7!M64,VQA_classifier_results_6!M64,VQA_classifier_results_5!M64,VQA_classifier_results_4!M64,VQA_classifier_results_3!M64,VQA_classifier_results_2!M64,VQA_classifier_results_1!M64,VQA_classifier_results_0!M64)</f>
        <v>1.875792971486355E-2</v>
      </c>
    </row>
    <row r="65" spans="1:22" x14ac:dyDescent="0.3">
      <c r="A65" s="5">
        <v>63</v>
      </c>
      <c r="B65" t="s">
        <v>26</v>
      </c>
      <c r="C65" t="s">
        <v>17</v>
      </c>
      <c r="D65" t="s">
        <v>16</v>
      </c>
      <c r="E65">
        <f>AVERAGE(VQA_classifier_results_9!E65,VQA_classifier_results_8!E65,VQA_classifier_results_7!E65,VQA_classifier_results_6!E65,VQA_classifier_results_5!E65,VQA_classifier_results_4!E65,VQA_classifier_results_3!E65,VQA_classifier_results_2!E65,VQA_classifier_results_1!E65,VQA_classifier_results_0!E65)</f>
        <v>184.2</v>
      </c>
      <c r="F65">
        <f>AVERAGE(VQA_classifier_results_9!F65,VQA_classifier_results_8!F65,VQA_classifier_results_7!F65,VQA_classifier_results_6!F65,VQA_classifier_results_5!F65,VQA_classifier_results_4!F65,VQA_classifier_results_3!F65,VQA_classifier_results_2!F65,VQA_classifier_results_1!F65,VQA_classifier_results_0!F65)</f>
        <v>182.2</v>
      </c>
      <c r="G65">
        <f>AVERAGE(VQA_classifier_results_9!G65,VQA_classifier_results_8!G65,VQA_classifier_results_7!G65,VQA_classifier_results_6!G65,VQA_classifier_results_5!G65,VQA_classifier_results_4!G65,VQA_classifier_results_3!G65,VQA_classifier_results_2!G65,VQA_classifier_results_1!G65,VQA_classifier_results_0!G65)</f>
        <v>46.8</v>
      </c>
      <c r="H65">
        <f>AVERAGE(VQA_classifier_results_9!H65,VQA_classifier_results_8!H65,VQA_classifier_results_7!H65,VQA_classifier_results_6!H65,VQA_classifier_results_5!H65,VQA_classifier_results_4!H65,VQA_classifier_results_3!H65,VQA_classifier_results_2!H65,VQA_classifier_results_1!H65,VQA_classifier_results_0!H65)</f>
        <v>44.8</v>
      </c>
      <c r="I65">
        <f>AVERAGE(VQA_classifier_results_9!I65,VQA_classifier_results_8!I65,VQA_classifier_results_7!I65,VQA_classifier_results_6!I65,VQA_classifier_results_5!I65,VQA_classifier_results_4!I65,VQA_classifier_results_3!I65,VQA_classifier_results_2!I65,VQA_classifier_results_1!I65,VQA_classifier_results_0!I65)</f>
        <v>0.8</v>
      </c>
      <c r="J65">
        <f>AVERAGE(VQA_classifier_results_9!J65,VQA_classifier_results_8!J65,VQA_classifier_results_7!J65,VQA_classifier_results_6!J65,VQA_classifier_results_5!J65,VQA_classifier_results_4!J65,VQA_classifier_results_3!J65,VQA_classifier_results_2!J65,VQA_classifier_results_1!J65,VQA_classifier_results_0!J65)</f>
        <v>0.79806116680290917</v>
      </c>
      <c r="K65">
        <f>AVERAGE(VQA_classifier_results_9!K65,VQA_classifier_results_8!K65,VQA_classifier_results_7!K65,VQA_classifier_results_6!K65,VQA_classifier_results_5!K65,VQA_classifier_results_4!K65,VQA_classifier_results_3!K65,VQA_classifier_results_2!K65,VQA_classifier_results_1!K65,VQA_classifier_results_0!K65)</f>
        <v>0.80436681222707418</v>
      </c>
      <c r="L65">
        <f>AVERAGE(VQA_classifier_results_9!L65,VQA_classifier_results_8!L65,VQA_classifier_results_7!L65,VQA_classifier_results_6!L65,VQA_classifier_results_5!L65,VQA_classifier_results_4!L65,VQA_classifier_results_3!L65,VQA_classifier_results_2!L65,VQA_classifier_results_1!L65,VQA_classifier_results_0!L65)</f>
        <v>0.79915783762017523</v>
      </c>
      <c r="M65">
        <f>AVERAGE(VQA_classifier_results_9!M65,VQA_classifier_results_8!M65,VQA_classifier_results_7!M65,VQA_classifier_results_6!M65,VQA_classifier_results_5!M65,VQA_classifier_results_4!M65,VQA_classifier_results_3!M65,VQA_classifier_results_2!M65,VQA_classifier_results_1!M65,VQA_classifier_results_0!M65)</f>
        <v>0.80272661145944857</v>
      </c>
      <c r="N65">
        <f>_xlfn.STDEV.S(VQA_classifier_results_9!E65,VQA_classifier_results_8!E65,VQA_classifier_results_7!E65,VQA_classifier_results_6!E65,VQA_classifier_results_5!E65,VQA_classifier_results_4!E65,VQA_classifier_results_3!E65,VQA_classifier_results_2!E65,VQA_classifier_results_1!E65,VQA_classifier_results_0!E65)</f>
        <v>4.3665394383500837</v>
      </c>
      <c r="O65">
        <f>_xlfn.STDEV.S(VQA_classifier_results_9!F65,VQA_classifier_results_8!F65,VQA_classifier_results_7!F65,VQA_classifier_results_6!F65,VQA_classifier_results_5!F65,VQA_classifier_results_4!F65,VQA_classifier_results_3!F65,VQA_classifier_results_2!F65,VQA_classifier_results_1!F65,VQA_classifier_results_0!F65)</f>
        <v>7.3454445444476368</v>
      </c>
      <c r="P65">
        <f>_xlfn.STDEV.S(VQA_classifier_results_9!G65,VQA_classifier_results_8!G65,VQA_classifier_results_7!G65,VQA_classifier_results_6!G65,VQA_classifier_results_5!G65,VQA_classifier_results_4!G65,VQA_classifier_results_3!G65,VQA_classifier_results_2!G65,VQA_classifier_results_1!G65,VQA_classifier_results_0!G65)</f>
        <v>7.3454445444476262</v>
      </c>
      <c r="Q65">
        <f>_xlfn.STDEV.S(VQA_classifier_results_9!H65,VQA_classifier_results_8!H65,VQA_classifier_results_7!H65,VQA_classifier_results_6!H65,VQA_classifier_results_5!H65,VQA_classifier_results_4!H65,VQA_classifier_results_3!H65,VQA_classifier_results_2!H65,VQA_classifier_results_1!H65,VQA_classifier_results_0!H65)</f>
        <v>4.3665394383500837</v>
      </c>
      <c r="R65">
        <f>_xlfn.STDEV.S(VQA_classifier_results_9!I65,VQA_classifier_results_8!I65,VQA_classifier_results_7!I65,VQA_classifier_results_6!I65,VQA_classifier_results_5!I65,VQA_classifier_results_4!I65,VQA_classifier_results_3!I65,VQA_classifier_results_2!I65,VQA_classifier_results_1!I65,VQA_classifier_results_0!I65)</f>
        <v>1.8589608495746687E-2</v>
      </c>
      <c r="S65">
        <f>_xlfn.STDEV.S(VQA_classifier_results_9!J65,VQA_classifier_results_8!J65,VQA_classifier_results_7!J65,VQA_classifier_results_6!J65,VQA_classifier_results_5!J65,VQA_classifier_results_4!J65,VQA_classifier_results_3!J65,VQA_classifier_results_2!J65,VQA_classifier_results_1!J65,VQA_classifier_results_0!J65)</f>
        <v>2.5681557916869071E-2</v>
      </c>
      <c r="T65">
        <f>_xlfn.STDEV.S(VQA_classifier_results_9!K65,VQA_classifier_results_8!K65,VQA_classifier_results_7!K65,VQA_classifier_results_6!K65,VQA_classifier_results_5!K65,VQA_classifier_results_4!K65,VQA_classifier_results_3!K65,VQA_classifier_results_2!K65,VQA_classifier_results_1!K65,VQA_classifier_results_0!K65)</f>
        <v>1.9067857809389032E-2</v>
      </c>
      <c r="U65">
        <f>_xlfn.STDEV.S(VQA_classifier_results_9!L65,VQA_classifier_results_8!L65,VQA_classifier_results_7!L65,VQA_classifier_results_6!L65,VQA_classifier_results_5!L65,VQA_classifier_results_4!L65,VQA_classifier_results_3!L65,VQA_classifier_results_2!L65,VQA_classifier_results_1!L65,VQA_classifier_results_0!L65)</f>
        <v>2.1530890421069721E-2</v>
      </c>
      <c r="V65">
        <f>_xlfn.STDEV.S(VQA_classifier_results_9!M65,VQA_classifier_results_8!M65,VQA_classifier_results_7!M65,VQA_classifier_results_6!M65,VQA_classifier_results_5!M65,VQA_classifier_results_4!M65,VQA_classifier_results_3!M65,VQA_classifier_results_2!M65,VQA_classifier_results_1!M65,VQA_classifier_results_0!M65)</f>
        <v>1.6356927320230381E-2</v>
      </c>
    </row>
    <row r="66" spans="1:22" x14ac:dyDescent="0.3">
      <c r="A66" s="5">
        <v>64</v>
      </c>
      <c r="B66" t="s">
        <v>26</v>
      </c>
      <c r="C66" t="s">
        <v>18</v>
      </c>
      <c r="D66" t="s">
        <v>15</v>
      </c>
      <c r="E66">
        <f>AVERAGE(VQA_classifier_results_9!E66,VQA_classifier_results_8!E66,VQA_classifier_results_7!E66,VQA_classifier_results_6!E66,VQA_classifier_results_5!E66,VQA_classifier_results_4!E66,VQA_classifier_results_3!E66,VQA_classifier_results_2!E66,VQA_classifier_results_1!E66,VQA_classifier_results_0!E66)</f>
        <v>160.19999999999999</v>
      </c>
      <c r="F66">
        <f>AVERAGE(VQA_classifier_results_9!F66,VQA_classifier_results_8!F66,VQA_classifier_results_7!F66,VQA_classifier_results_6!F66,VQA_classifier_results_5!F66,VQA_classifier_results_4!F66,VQA_classifier_results_3!F66,VQA_classifier_results_2!F66,VQA_classifier_results_1!F66,VQA_classifier_results_0!F66)</f>
        <v>168.7</v>
      </c>
      <c r="G66">
        <f>AVERAGE(VQA_classifier_results_9!G66,VQA_classifier_results_8!G66,VQA_classifier_results_7!G66,VQA_classifier_results_6!G66,VQA_classifier_results_5!G66,VQA_classifier_results_4!G66,VQA_classifier_results_3!G66,VQA_classifier_results_2!G66,VQA_classifier_results_1!G66,VQA_classifier_results_0!G66)</f>
        <v>64.3</v>
      </c>
      <c r="H66">
        <f>AVERAGE(VQA_classifier_results_9!H66,VQA_classifier_results_8!H66,VQA_classifier_results_7!H66,VQA_classifier_results_6!H66,VQA_classifier_results_5!H66,VQA_classifier_results_4!H66,VQA_classifier_results_3!H66,VQA_classifier_results_2!H66,VQA_classifier_results_1!H66,VQA_classifier_results_0!H66)</f>
        <v>72.8</v>
      </c>
      <c r="I66">
        <f>AVERAGE(VQA_classifier_results_9!I66,VQA_classifier_results_8!I66,VQA_classifier_results_7!I66,VQA_classifier_results_6!I66,VQA_classifier_results_5!I66,VQA_classifier_results_4!I66,VQA_classifier_results_3!I66,VQA_classifier_results_2!I66,VQA_classifier_results_1!I66,VQA_classifier_results_0!I66)</f>
        <v>0.70579399141630894</v>
      </c>
      <c r="J66">
        <f>AVERAGE(VQA_classifier_results_9!J66,VQA_classifier_results_8!J66,VQA_classifier_results_7!J66,VQA_classifier_results_6!J66,VQA_classifier_results_5!J66,VQA_classifier_results_4!J66,VQA_classifier_results_3!J66,VQA_classifier_results_2!J66,VQA_classifier_results_1!J66,VQA_classifier_results_0!J66)</f>
        <v>0.71421620288627385</v>
      </c>
      <c r="K66">
        <f>AVERAGE(VQA_classifier_results_9!K66,VQA_classifier_results_8!K66,VQA_classifier_results_7!K66,VQA_classifier_results_6!K66,VQA_classifier_results_5!K66,VQA_classifier_results_4!K66,VQA_classifier_results_3!K66,VQA_classifier_results_2!K66,VQA_classifier_results_1!K66,VQA_classifier_results_0!K66)</f>
        <v>0.68755364806866948</v>
      </c>
      <c r="L66">
        <f>AVERAGE(VQA_classifier_results_9!L66,VQA_classifier_results_8!L66,VQA_classifier_results_7!L66,VQA_classifier_results_6!L66,VQA_classifier_results_5!L66,VQA_classifier_results_4!L66,VQA_classifier_results_3!L66,VQA_classifier_results_2!L66,VQA_classifier_results_1!L66,VQA_classifier_results_0!L66)</f>
        <v>0.70831915968245285</v>
      </c>
      <c r="M66">
        <f>AVERAGE(VQA_classifier_results_9!M66,VQA_classifier_results_8!M66,VQA_classifier_results_7!M66,VQA_classifier_results_6!M66,VQA_classifier_results_5!M66,VQA_classifier_results_4!M66,VQA_classifier_results_3!M66,VQA_classifier_results_2!M66,VQA_classifier_results_1!M66,VQA_classifier_results_0!M66)</f>
        <v>0.69920184677278141</v>
      </c>
      <c r="N66">
        <f>_xlfn.STDEV.S(VQA_classifier_results_9!E66,VQA_classifier_results_8!E66,VQA_classifier_results_7!E66,VQA_classifier_results_6!E66,VQA_classifier_results_5!E66,VQA_classifier_results_4!E66,VQA_classifier_results_3!E66,VQA_classifier_results_2!E66,VQA_classifier_results_1!E66,VQA_classifier_results_0!E66)</f>
        <v>7.8570562765792458</v>
      </c>
      <c r="O66">
        <f>_xlfn.STDEV.S(VQA_classifier_results_9!F66,VQA_classifier_results_8!F66,VQA_classifier_results_7!F66,VQA_classifier_results_6!F66,VQA_classifier_results_5!F66,VQA_classifier_results_4!F66,VQA_classifier_results_3!F66,VQA_classifier_results_2!F66,VQA_classifier_results_1!F66,VQA_classifier_results_0!F66)</f>
        <v>7.0087247215326007</v>
      </c>
      <c r="P66">
        <f>_xlfn.STDEV.S(VQA_classifier_results_9!G66,VQA_classifier_results_8!G66,VQA_classifier_results_7!G66,VQA_classifier_results_6!G66,VQA_classifier_results_5!G66,VQA_classifier_results_4!G66,VQA_classifier_results_3!G66,VQA_classifier_results_2!G66,VQA_classifier_results_1!G66,VQA_classifier_results_0!G66)</f>
        <v>7.0087247215325892</v>
      </c>
      <c r="Q66">
        <f>_xlfn.STDEV.S(VQA_classifier_results_9!H66,VQA_classifier_results_8!H66,VQA_classifier_results_7!H66,VQA_classifier_results_6!H66,VQA_classifier_results_5!H66,VQA_classifier_results_4!H66,VQA_classifier_results_3!H66,VQA_classifier_results_2!H66,VQA_classifier_results_1!H66,VQA_classifier_results_0!H66)</f>
        <v>7.857056276579236</v>
      </c>
      <c r="R66">
        <f>_xlfn.STDEV.S(VQA_classifier_results_9!I66,VQA_classifier_results_8!I66,VQA_classifier_results_7!I66,VQA_classifier_results_6!I66,VQA_classifier_results_5!I66,VQA_classifier_results_4!I66,VQA_classifier_results_3!I66,VQA_classifier_results_2!I66,VQA_classifier_results_1!I66,VQA_classifier_results_0!I66)</f>
        <v>1.3322783745459177E-2</v>
      </c>
      <c r="S66">
        <f>_xlfn.STDEV.S(VQA_classifier_results_9!J66,VQA_classifier_results_8!J66,VQA_classifier_results_7!J66,VQA_classifier_results_6!J66,VQA_classifier_results_5!J66,VQA_classifier_results_4!J66,VQA_classifier_results_3!J66,VQA_classifier_results_2!J66,VQA_classifier_results_1!J66,VQA_classifier_results_0!J66)</f>
        <v>1.8427533693083163E-2</v>
      </c>
      <c r="T66">
        <f>_xlfn.STDEV.S(VQA_classifier_results_9!K66,VQA_classifier_results_8!K66,VQA_classifier_results_7!K66,VQA_classifier_results_6!K66,VQA_classifier_results_5!K66,VQA_classifier_results_4!K66,VQA_classifier_results_3!K66,VQA_classifier_results_2!K66,VQA_classifier_results_1!K66,VQA_classifier_results_0!K66)</f>
        <v>3.3721271573301487E-2</v>
      </c>
      <c r="U66">
        <f>_xlfn.STDEV.S(VQA_classifier_results_9!L66,VQA_classifier_results_8!L66,VQA_classifier_results_7!L66,VQA_classifier_results_6!L66,VQA_classifier_results_5!L66,VQA_classifier_results_4!L66,VQA_classifier_results_3!L66,VQA_classifier_results_2!L66,VQA_classifier_results_1!L66,VQA_classifier_results_0!L66)</f>
        <v>1.4068090260601553E-2</v>
      </c>
      <c r="V66">
        <f>_xlfn.STDEV.S(VQA_classifier_results_9!M66,VQA_classifier_results_8!M66,VQA_classifier_results_7!M66,VQA_classifier_results_6!M66,VQA_classifier_results_5!M66,VQA_classifier_results_4!M66,VQA_classifier_results_3!M66,VQA_classifier_results_2!M66,VQA_classifier_results_1!M66,VQA_classifier_results_0!M66)</f>
        <v>1.8137587273032323E-2</v>
      </c>
    </row>
    <row r="67" spans="1:22" x14ac:dyDescent="0.3">
      <c r="A67" s="5">
        <v>65</v>
      </c>
      <c r="B67" t="s">
        <v>26</v>
      </c>
      <c r="C67" t="s">
        <v>18</v>
      </c>
      <c r="D67" t="s">
        <v>16</v>
      </c>
      <c r="E67">
        <f>AVERAGE(VQA_classifier_results_9!E67,VQA_classifier_results_8!E67,VQA_classifier_results_7!E67,VQA_classifier_results_6!E67,VQA_classifier_results_5!E67,VQA_classifier_results_4!E67,VQA_classifier_results_3!E67,VQA_classifier_results_2!E67,VQA_classifier_results_1!E67,VQA_classifier_results_0!E67)</f>
        <v>165.4</v>
      </c>
      <c r="F67">
        <f>AVERAGE(VQA_classifier_results_9!F67,VQA_classifier_results_8!F67,VQA_classifier_results_7!F67,VQA_classifier_results_6!F67,VQA_classifier_results_5!F67,VQA_classifier_results_4!F67,VQA_classifier_results_3!F67,VQA_classifier_results_2!F67,VQA_classifier_results_1!F67,VQA_classifier_results_0!F67)</f>
        <v>194.8</v>
      </c>
      <c r="G67">
        <f>AVERAGE(VQA_classifier_results_9!G67,VQA_classifier_results_8!G67,VQA_classifier_results_7!G67,VQA_classifier_results_6!G67,VQA_classifier_results_5!G67,VQA_classifier_results_4!G67,VQA_classifier_results_3!G67,VQA_classifier_results_2!G67,VQA_classifier_results_1!G67,VQA_classifier_results_0!G67)</f>
        <v>38.200000000000003</v>
      </c>
      <c r="H67">
        <f>AVERAGE(VQA_classifier_results_9!H67,VQA_classifier_results_8!H67,VQA_classifier_results_7!H67,VQA_classifier_results_6!H67,VQA_classifier_results_5!H67,VQA_classifier_results_4!H67,VQA_classifier_results_3!H67,VQA_classifier_results_2!H67,VQA_classifier_results_1!H67,VQA_classifier_results_0!H67)</f>
        <v>67.599999999999994</v>
      </c>
      <c r="I67">
        <f>AVERAGE(VQA_classifier_results_9!I67,VQA_classifier_results_8!I67,VQA_classifier_results_7!I67,VQA_classifier_results_6!I67,VQA_classifier_results_5!I67,VQA_classifier_results_4!I67,VQA_classifier_results_3!I67,VQA_classifier_results_2!I67,VQA_classifier_results_1!I67,VQA_classifier_results_0!I67)</f>
        <v>0.77296137339055782</v>
      </c>
      <c r="J67">
        <f>AVERAGE(VQA_classifier_results_9!J67,VQA_classifier_results_8!J67,VQA_classifier_results_7!J67,VQA_classifier_results_6!J67,VQA_classifier_results_5!J67,VQA_classifier_results_4!J67,VQA_classifier_results_3!J67,VQA_classifier_results_2!J67,VQA_classifier_results_1!J67,VQA_classifier_results_0!J67)</f>
        <v>0.81307757341462206</v>
      </c>
      <c r="K67">
        <f>AVERAGE(VQA_classifier_results_9!K67,VQA_classifier_results_8!K67,VQA_classifier_results_7!K67,VQA_classifier_results_6!K67,VQA_classifier_results_5!K67,VQA_classifier_results_4!K67,VQA_classifier_results_3!K67,VQA_classifier_results_2!K67,VQA_classifier_results_1!K67,VQA_classifier_results_0!K67)</f>
        <v>0.70987124463519324</v>
      </c>
      <c r="L67">
        <f>AVERAGE(VQA_classifier_results_9!L67,VQA_classifier_results_8!L67,VQA_classifier_results_7!L67,VQA_classifier_results_6!L67,VQA_classifier_results_5!L67,VQA_classifier_results_4!L67,VQA_classifier_results_3!L67,VQA_classifier_results_2!L67,VQA_classifier_results_1!L67,VQA_classifier_results_0!L67)</f>
        <v>0.78970129011501233</v>
      </c>
      <c r="M67">
        <f>AVERAGE(VQA_classifier_results_9!M67,VQA_classifier_results_8!M67,VQA_classifier_results_7!M67,VQA_classifier_results_6!M67,VQA_classifier_results_5!M67,VQA_classifier_results_4!M67,VQA_classifier_results_3!M67,VQA_classifier_results_2!M67,VQA_classifier_results_1!M67,VQA_classifier_results_0!M67)</f>
        <v>0.74292673660996356</v>
      </c>
      <c r="N67">
        <f>_xlfn.STDEV.S(VQA_classifier_results_9!E67,VQA_classifier_results_8!E67,VQA_classifier_results_7!E67,VQA_classifier_results_6!E67,VQA_classifier_results_5!E67,VQA_classifier_results_4!E67,VQA_classifier_results_3!E67,VQA_classifier_results_2!E67,VQA_classifier_results_1!E67,VQA_classifier_results_0!E67)</f>
        <v>7.1833139984271899</v>
      </c>
      <c r="O67">
        <f>_xlfn.STDEV.S(VQA_classifier_results_9!F67,VQA_classifier_results_8!F67,VQA_classifier_results_7!F67,VQA_classifier_results_6!F67,VQA_classifier_results_5!F67,VQA_classifier_results_4!F67,VQA_classifier_results_3!F67,VQA_classifier_results_2!F67,VQA_classifier_results_1!F67,VQA_classifier_results_0!F67)</f>
        <v>5.6332347131406948</v>
      </c>
      <c r="P67">
        <f>_xlfn.STDEV.S(VQA_classifier_results_9!G67,VQA_classifier_results_8!G67,VQA_classifier_results_7!G67,VQA_classifier_results_6!G67,VQA_classifier_results_5!G67,VQA_classifier_results_4!G67,VQA_classifier_results_3!G67,VQA_classifier_results_2!G67,VQA_classifier_results_1!G67,VQA_classifier_results_0!G67)</f>
        <v>5.6332347131406992</v>
      </c>
      <c r="Q67">
        <f>_xlfn.STDEV.S(VQA_classifier_results_9!H67,VQA_classifier_results_8!H67,VQA_classifier_results_7!H67,VQA_classifier_results_6!H67,VQA_classifier_results_5!H67,VQA_classifier_results_4!H67,VQA_classifier_results_3!H67,VQA_classifier_results_2!H67,VQA_classifier_results_1!H67,VQA_classifier_results_0!H67)</f>
        <v>7.1833139984271996</v>
      </c>
      <c r="R67">
        <f>_xlfn.STDEV.S(VQA_classifier_results_9!I67,VQA_classifier_results_8!I67,VQA_classifier_results_7!I67,VQA_classifier_results_6!I67,VQA_classifier_results_5!I67,VQA_classifier_results_4!I67,VQA_classifier_results_3!I67,VQA_classifier_results_2!I67,VQA_classifier_results_1!I67,VQA_classifier_results_0!I67)</f>
        <v>1.2422485462713821E-2</v>
      </c>
      <c r="S67">
        <f>_xlfn.STDEV.S(VQA_classifier_results_9!J67,VQA_classifier_results_8!J67,VQA_classifier_results_7!J67,VQA_classifier_results_6!J67,VQA_classifier_results_5!J67,VQA_classifier_results_4!J67,VQA_classifier_results_3!J67,VQA_classifier_results_2!J67,VQA_classifier_results_1!J67,VQA_classifier_results_0!J67)</f>
        <v>1.9382107290008548E-2</v>
      </c>
      <c r="T67">
        <f>_xlfn.STDEV.S(VQA_classifier_results_9!K67,VQA_classifier_results_8!K67,VQA_classifier_results_7!K67,VQA_classifier_results_6!K67,VQA_classifier_results_5!K67,VQA_classifier_results_4!K67,VQA_classifier_results_3!K67,VQA_classifier_results_2!K67,VQA_classifier_results_1!K67,VQA_classifier_results_0!K67)</f>
        <v>3.0829673812992221E-2</v>
      </c>
      <c r="U67">
        <f>_xlfn.STDEV.S(VQA_classifier_results_9!L67,VQA_classifier_results_8!L67,VQA_classifier_results_7!L67,VQA_classifier_results_6!L67,VQA_classifier_results_5!L67,VQA_classifier_results_4!L67,VQA_classifier_results_3!L67,VQA_classifier_results_2!L67,VQA_classifier_results_1!L67,VQA_classifier_results_0!L67)</f>
        <v>1.3614374003869152E-2</v>
      </c>
      <c r="V67">
        <f>_xlfn.STDEV.S(VQA_classifier_results_9!M67,VQA_classifier_results_8!M67,VQA_classifier_results_7!M67,VQA_classifier_results_6!M67,VQA_classifier_results_5!M67,VQA_classifier_results_4!M67,VQA_classifier_results_3!M67,VQA_classifier_results_2!M67,VQA_classifier_results_1!M67,VQA_classifier_results_0!M67)</f>
        <v>1.7418816566558491E-2</v>
      </c>
    </row>
    <row r="68" spans="1:22" x14ac:dyDescent="0.3">
      <c r="A68" s="5">
        <v>66</v>
      </c>
      <c r="B68" t="s">
        <v>26</v>
      </c>
      <c r="C68" t="s">
        <v>19</v>
      </c>
      <c r="D68" t="s">
        <v>15</v>
      </c>
      <c r="E68">
        <f>AVERAGE(VQA_classifier_results_9!E68,VQA_classifier_results_8!E68,VQA_classifier_results_7!E68,VQA_classifier_results_6!E68,VQA_classifier_results_5!E68,VQA_classifier_results_4!E68,VQA_classifier_results_3!E68,VQA_classifier_results_2!E68,VQA_classifier_results_1!E68,VQA_classifier_results_0!E68)</f>
        <v>132.69999999999999</v>
      </c>
      <c r="F68">
        <f>AVERAGE(VQA_classifier_results_9!F68,VQA_classifier_results_8!F68,VQA_classifier_results_7!F68,VQA_classifier_results_6!F68,VQA_classifier_results_5!F68,VQA_classifier_results_4!F68,VQA_classifier_results_3!F68,VQA_classifier_results_2!F68,VQA_classifier_results_1!F68,VQA_classifier_results_0!F68)</f>
        <v>124</v>
      </c>
      <c r="G68">
        <f>AVERAGE(VQA_classifier_results_9!G68,VQA_classifier_results_8!G68,VQA_classifier_results_7!G68,VQA_classifier_results_6!G68,VQA_classifier_results_5!G68,VQA_classifier_results_4!G68,VQA_classifier_results_3!G68,VQA_classifier_results_2!G68,VQA_classifier_results_1!G68,VQA_classifier_results_0!G68)</f>
        <v>56</v>
      </c>
      <c r="H68">
        <f>AVERAGE(VQA_classifier_results_9!H68,VQA_classifier_results_8!H68,VQA_classifier_results_7!H68,VQA_classifier_results_6!H68,VQA_classifier_results_5!H68,VQA_classifier_results_4!H68,VQA_classifier_results_3!H68,VQA_classifier_results_2!H68,VQA_classifier_results_1!H68,VQA_classifier_results_0!H68)</f>
        <v>47.3</v>
      </c>
      <c r="I68">
        <f>AVERAGE(VQA_classifier_results_9!I68,VQA_classifier_results_8!I68,VQA_classifier_results_7!I68,VQA_classifier_results_6!I68,VQA_classifier_results_5!I68,VQA_classifier_results_4!I68,VQA_classifier_results_3!I68,VQA_classifier_results_2!I68,VQA_classifier_results_1!I68,VQA_classifier_results_0!I68)</f>
        <v>0.71305555555555555</v>
      </c>
      <c r="J68">
        <f>AVERAGE(VQA_classifier_results_9!J68,VQA_classifier_results_8!J68,VQA_classifier_results_7!J68,VQA_classifier_results_6!J68,VQA_classifier_results_5!J68,VQA_classifier_results_4!J68,VQA_classifier_results_3!J68,VQA_classifier_results_2!J68,VQA_classifier_results_1!J68,VQA_classifier_results_0!J68)</f>
        <v>0.7040386697406672</v>
      </c>
      <c r="K68">
        <f>AVERAGE(VQA_classifier_results_9!K68,VQA_classifier_results_8!K68,VQA_classifier_results_7!K68,VQA_classifier_results_6!K68,VQA_classifier_results_5!K68,VQA_classifier_results_4!K68,VQA_classifier_results_3!K68,VQA_classifier_results_2!K68,VQA_classifier_results_1!K68,VQA_classifier_results_0!K68)</f>
        <v>0.73722222222222222</v>
      </c>
      <c r="L68">
        <f>AVERAGE(VQA_classifier_results_9!L68,VQA_classifier_results_8!L68,VQA_classifier_results_7!L68,VQA_classifier_results_6!L68,VQA_classifier_results_5!L68,VQA_classifier_results_4!L68,VQA_classifier_results_3!L68,VQA_classifier_results_2!L68,VQA_classifier_results_1!L68,VQA_classifier_results_0!L68)</f>
        <v>0.71019122108511079</v>
      </c>
      <c r="M68">
        <f>AVERAGE(VQA_classifier_results_9!M68,VQA_classifier_results_8!M68,VQA_classifier_results_7!M68,VQA_classifier_results_6!M68,VQA_classifier_results_5!M68,VQA_classifier_results_4!M68,VQA_classifier_results_3!M68,VQA_classifier_results_2!M68,VQA_classifier_results_1!M68,VQA_classifier_results_0!M68)</f>
        <v>0.72407768097022795</v>
      </c>
      <c r="N68">
        <f>_xlfn.STDEV.S(VQA_classifier_results_9!E68,VQA_classifier_results_8!E68,VQA_classifier_results_7!E68,VQA_classifier_results_6!E68,VQA_classifier_results_5!E68,VQA_classifier_results_4!E68,VQA_classifier_results_3!E68,VQA_classifier_results_2!E68,VQA_classifier_results_1!E68,VQA_classifier_results_0!E68)</f>
        <v>6.4987178222579693</v>
      </c>
      <c r="O68">
        <f>_xlfn.STDEV.S(VQA_classifier_results_9!F68,VQA_classifier_results_8!F68,VQA_classifier_results_7!F68,VQA_classifier_results_6!F68,VQA_classifier_results_5!F68,VQA_classifier_results_4!F68,VQA_classifier_results_3!F68,VQA_classifier_results_2!F68,VQA_classifier_results_1!F68,VQA_classifier_results_0!F68)</f>
        <v>8.2865352631040352</v>
      </c>
      <c r="P68">
        <f>_xlfn.STDEV.S(VQA_classifier_results_9!G68,VQA_classifier_results_8!G68,VQA_classifier_results_7!G68,VQA_classifier_results_6!G68,VQA_classifier_results_5!G68,VQA_classifier_results_4!G68,VQA_classifier_results_3!G68,VQA_classifier_results_2!G68,VQA_classifier_results_1!G68,VQA_classifier_results_0!G68)</f>
        <v>8.2865352631040352</v>
      </c>
      <c r="Q68">
        <f>_xlfn.STDEV.S(VQA_classifier_results_9!H68,VQA_classifier_results_8!H68,VQA_classifier_results_7!H68,VQA_classifier_results_6!H68,VQA_classifier_results_5!H68,VQA_classifier_results_4!H68,VQA_classifier_results_3!H68,VQA_classifier_results_2!H68,VQA_classifier_results_1!H68,VQA_classifier_results_0!H68)</f>
        <v>6.4987178222579542</v>
      </c>
      <c r="R68">
        <f>_xlfn.STDEV.S(VQA_classifier_results_9!I68,VQA_classifier_results_8!I68,VQA_classifier_results_7!I68,VQA_classifier_results_6!I68,VQA_classifier_results_5!I68,VQA_classifier_results_4!I68,VQA_classifier_results_3!I68,VQA_classifier_results_2!I68,VQA_classifier_results_1!I68,VQA_classifier_results_0!I68)</f>
        <v>3.2711535910419372E-2</v>
      </c>
      <c r="S68">
        <f>_xlfn.STDEV.S(VQA_classifier_results_9!J68,VQA_classifier_results_8!J68,VQA_classifier_results_7!J68,VQA_classifier_results_6!J68,VQA_classifier_results_5!J68,VQA_classifier_results_4!J68,VQA_classifier_results_3!J68,VQA_classifier_results_2!J68,VQA_classifier_results_1!J68,VQA_classifier_results_0!J68)</f>
        <v>3.5019852629864519E-2</v>
      </c>
      <c r="T68">
        <f>_xlfn.STDEV.S(VQA_classifier_results_9!K68,VQA_classifier_results_8!K68,VQA_classifier_results_7!K68,VQA_classifier_results_6!K68,VQA_classifier_results_5!K68,VQA_classifier_results_4!K68,VQA_classifier_results_3!K68,VQA_classifier_results_2!K68,VQA_classifier_results_1!K68,VQA_classifier_results_0!K68)</f>
        <v>3.6103987901433141E-2</v>
      </c>
      <c r="U68">
        <f>_xlfn.STDEV.S(VQA_classifier_results_9!L68,VQA_classifier_results_8!L68,VQA_classifier_results_7!L68,VQA_classifier_results_6!L68,VQA_classifier_results_5!L68,VQA_classifier_results_4!L68,VQA_classifier_results_3!L68,VQA_classifier_results_2!L68,VQA_classifier_results_1!L68,VQA_classifier_results_0!L68)</f>
        <v>3.2181828613236589E-2</v>
      </c>
      <c r="V68">
        <f>_xlfn.STDEV.S(VQA_classifier_results_9!M68,VQA_classifier_results_8!M68,VQA_classifier_results_7!M68,VQA_classifier_results_6!M68,VQA_classifier_results_5!M68,VQA_classifier_results_4!M68,VQA_classifier_results_3!M68,VQA_classifier_results_2!M68,VQA_classifier_results_1!M68,VQA_classifier_results_0!M68)</f>
        <v>3.5042560807455617E-2</v>
      </c>
    </row>
    <row r="69" spans="1:22" x14ac:dyDescent="0.3">
      <c r="A69" s="5">
        <v>67</v>
      </c>
      <c r="B69" t="s">
        <v>26</v>
      </c>
      <c r="C69" t="s">
        <v>19</v>
      </c>
      <c r="D69" t="s">
        <v>16</v>
      </c>
      <c r="E69">
        <f>AVERAGE(VQA_classifier_results_9!E69,VQA_classifier_results_8!E69,VQA_classifier_results_7!E69,VQA_classifier_results_6!E69,VQA_classifier_results_5!E69,VQA_classifier_results_4!E69,VQA_classifier_results_3!E69,VQA_classifier_results_2!E69,VQA_classifier_results_1!E69,VQA_classifier_results_0!E69)</f>
        <v>132.69999999999999</v>
      </c>
      <c r="F69">
        <f>AVERAGE(VQA_classifier_results_9!F69,VQA_classifier_results_8!F69,VQA_classifier_results_7!F69,VQA_classifier_results_6!F69,VQA_classifier_results_5!F69,VQA_classifier_results_4!F69,VQA_classifier_results_3!F69,VQA_classifier_results_2!F69,VQA_classifier_results_1!F69,VQA_classifier_results_0!F69)</f>
        <v>145.9</v>
      </c>
      <c r="G69">
        <f>AVERAGE(VQA_classifier_results_9!G69,VQA_classifier_results_8!G69,VQA_classifier_results_7!G69,VQA_classifier_results_6!G69,VQA_classifier_results_5!G69,VQA_classifier_results_4!G69,VQA_classifier_results_3!G69,VQA_classifier_results_2!G69,VQA_classifier_results_1!G69,VQA_classifier_results_0!G69)</f>
        <v>34.1</v>
      </c>
      <c r="H69">
        <f>AVERAGE(VQA_classifier_results_9!H69,VQA_classifier_results_8!H69,VQA_classifier_results_7!H69,VQA_classifier_results_6!H69,VQA_classifier_results_5!H69,VQA_classifier_results_4!H69,VQA_classifier_results_3!H69,VQA_classifier_results_2!H69,VQA_classifier_results_1!H69,VQA_classifier_results_0!H69)</f>
        <v>47.3</v>
      </c>
      <c r="I69">
        <f>AVERAGE(VQA_classifier_results_9!I69,VQA_classifier_results_8!I69,VQA_classifier_results_7!I69,VQA_classifier_results_6!I69,VQA_classifier_results_5!I69,VQA_classifier_results_4!I69,VQA_classifier_results_3!I69,VQA_classifier_results_2!I69,VQA_classifier_results_1!I69,VQA_classifier_results_0!I69)</f>
        <v>0.77388888888888885</v>
      </c>
      <c r="J69">
        <f>AVERAGE(VQA_classifier_results_9!J69,VQA_classifier_results_8!J69,VQA_classifier_results_7!J69,VQA_classifier_results_6!J69,VQA_classifier_results_5!J69,VQA_classifier_results_4!J69,VQA_classifier_results_3!J69,VQA_classifier_results_2!J69,VQA_classifier_results_1!J69,VQA_classifier_results_0!J69)</f>
        <v>0.7958430945247652</v>
      </c>
      <c r="K69">
        <f>AVERAGE(VQA_classifier_results_9!K69,VQA_classifier_results_8!K69,VQA_classifier_results_7!K69,VQA_classifier_results_6!K69,VQA_classifier_results_5!K69,VQA_classifier_results_4!K69,VQA_classifier_results_3!K69,VQA_classifier_results_2!K69,VQA_classifier_results_1!K69,VQA_classifier_results_0!K69)</f>
        <v>0.73722222222222222</v>
      </c>
      <c r="L69">
        <f>AVERAGE(VQA_classifier_results_9!L69,VQA_classifier_results_8!L69,VQA_classifier_results_7!L69,VQA_classifier_results_6!L69,VQA_classifier_results_5!L69,VQA_classifier_results_4!L69,VQA_classifier_results_3!L69,VQA_classifier_results_2!L69,VQA_classifier_results_1!L69,VQA_classifier_results_0!L69)</f>
        <v>0.78293120302088304</v>
      </c>
      <c r="M69">
        <f>AVERAGE(VQA_classifier_results_9!M69,VQA_classifier_results_8!M69,VQA_classifier_results_7!M69,VQA_classifier_results_6!M69,VQA_classifier_results_5!M69,VQA_classifier_results_4!M69,VQA_classifier_results_3!M69,VQA_classifier_results_2!M69,VQA_classifier_results_1!M69,VQA_classifier_results_0!M69)</f>
        <v>0.7564378991437728</v>
      </c>
      <c r="N69">
        <f>_xlfn.STDEV.S(VQA_classifier_results_9!E69,VQA_classifier_results_8!E69,VQA_classifier_results_7!E69,VQA_classifier_results_6!E69,VQA_classifier_results_5!E69,VQA_classifier_results_4!E69,VQA_classifier_results_3!E69,VQA_classifier_results_2!E69,VQA_classifier_results_1!E69,VQA_classifier_results_0!E69)</f>
        <v>8.6287632691803271</v>
      </c>
      <c r="O69">
        <f>_xlfn.STDEV.S(VQA_classifier_results_9!F69,VQA_classifier_results_8!F69,VQA_classifier_results_7!F69,VQA_classifier_results_6!F69,VQA_classifier_results_5!F69,VQA_classifier_results_4!F69,VQA_classifier_results_3!F69,VQA_classifier_results_2!F69,VQA_classifier_results_1!F69,VQA_classifier_results_0!F69)</f>
        <v>5.1950831455222053</v>
      </c>
      <c r="P69">
        <f>_xlfn.STDEV.S(VQA_classifier_results_9!G69,VQA_classifier_results_8!G69,VQA_classifier_results_7!G69,VQA_classifier_results_6!G69,VQA_classifier_results_5!G69,VQA_classifier_results_4!G69,VQA_classifier_results_3!G69,VQA_classifier_results_2!G69,VQA_classifier_results_1!G69,VQA_classifier_results_0!G69)</f>
        <v>5.1950831455222009</v>
      </c>
      <c r="Q69">
        <f>_xlfn.STDEV.S(VQA_classifier_results_9!H69,VQA_classifier_results_8!H69,VQA_classifier_results_7!H69,VQA_classifier_results_6!H69,VQA_classifier_results_5!H69,VQA_classifier_results_4!H69,VQA_classifier_results_3!H69,VQA_classifier_results_2!H69,VQA_classifier_results_1!H69,VQA_classifier_results_0!H69)</f>
        <v>8.6287632691803164</v>
      </c>
      <c r="R69">
        <f>_xlfn.STDEV.S(VQA_classifier_results_9!I69,VQA_classifier_results_8!I69,VQA_classifier_results_7!I69,VQA_classifier_results_6!I69,VQA_classifier_results_5!I69,VQA_classifier_results_4!I69,VQA_classifier_results_3!I69,VQA_classifier_results_2!I69,VQA_classifier_results_1!I69,VQA_classifier_results_0!I69)</f>
        <v>2.741116090413688E-2</v>
      </c>
      <c r="S69">
        <f>_xlfn.STDEV.S(VQA_classifier_results_9!J69,VQA_classifier_results_8!J69,VQA_classifier_results_7!J69,VQA_classifier_results_6!J69,VQA_classifier_results_5!J69,VQA_classifier_results_4!J69,VQA_classifier_results_3!J69,VQA_classifier_results_2!J69,VQA_classifier_results_1!J69,VQA_classifier_results_0!J69)</f>
        <v>2.6675752335597588E-2</v>
      </c>
      <c r="T69">
        <f>_xlfn.STDEV.S(VQA_classifier_results_9!K69,VQA_classifier_results_8!K69,VQA_classifier_results_7!K69,VQA_classifier_results_6!K69,VQA_classifier_results_5!K69,VQA_classifier_results_4!K69,VQA_classifier_results_3!K69,VQA_classifier_results_2!K69,VQA_classifier_results_1!K69,VQA_classifier_results_0!K69)</f>
        <v>4.7937573717668457E-2</v>
      </c>
      <c r="U69">
        <f>_xlfn.STDEV.S(VQA_classifier_results_9!L69,VQA_classifier_results_8!L69,VQA_classifier_results_7!L69,VQA_classifier_results_6!L69,VQA_classifier_results_5!L69,VQA_classifier_results_4!L69,VQA_classifier_results_3!L69,VQA_classifier_results_2!L69,VQA_classifier_results_1!L69,VQA_classifier_results_0!L69)</f>
        <v>2.6114065455860404E-2</v>
      </c>
      <c r="V69">
        <f>_xlfn.STDEV.S(VQA_classifier_results_9!M69,VQA_classifier_results_8!M69,VQA_classifier_results_7!M69,VQA_classifier_results_6!M69,VQA_classifier_results_5!M69,VQA_classifier_results_4!M69,VQA_classifier_results_3!M69,VQA_classifier_results_2!M69,VQA_classifier_results_1!M69,VQA_classifier_results_0!M69)</f>
        <v>3.5204724071190054E-2</v>
      </c>
    </row>
    <row r="70" spans="1:22" x14ac:dyDescent="0.3">
      <c r="A70" s="5">
        <v>68</v>
      </c>
      <c r="B70" t="s">
        <v>26</v>
      </c>
      <c r="C70" t="s">
        <v>20</v>
      </c>
      <c r="D70" t="s">
        <v>15</v>
      </c>
      <c r="E70">
        <f>AVERAGE(VQA_classifier_results_9!E70,VQA_classifier_results_8!E70,VQA_classifier_results_7!E70,VQA_classifier_results_6!E70,VQA_classifier_results_5!E70,VQA_classifier_results_4!E70,VQA_classifier_results_3!E70,VQA_classifier_results_2!E70,VQA_classifier_results_1!E70,VQA_classifier_results_0!E70)</f>
        <v>598.29999999999995</v>
      </c>
      <c r="F70">
        <f>AVERAGE(VQA_classifier_results_9!F70,VQA_classifier_results_8!F70,VQA_classifier_results_7!F70,VQA_classifier_results_6!F70,VQA_classifier_results_5!F70,VQA_classifier_results_4!F70,VQA_classifier_results_3!F70,VQA_classifier_results_2!F70,VQA_classifier_results_1!F70,VQA_classifier_results_0!F70)</f>
        <v>602</v>
      </c>
      <c r="G70">
        <f>AVERAGE(VQA_classifier_results_9!G70,VQA_classifier_results_8!G70,VQA_classifier_results_7!G70,VQA_classifier_results_6!G70,VQA_classifier_results_5!G70,VQA_classifier_results_4!G70,VQA_classifier_results_3!G70,VQA_classifier_results_2!G70,VQA_classifier_results_1!G70,VQA_classifier_results_0!G70)</f>
        <v>231</v>
      </c>
      <c r="H70">
        <f>AVERAGE(VQA_classifier_results_9!H70,VQA_classifier_results_8!H70,VQA_classifier_results_7!H70,VQA_classifier_results_6!H70,VQA_classifier_results_5!H70,VQA_classifier_results_4!H70,VQA_classifier_results_3!H70,VQA_classifier_results_2!H70,VQA_classifier_results_1!H70,VQA_classifier_results_0!H70)</f>
        <v>234.7</v>
      </c>
      <c r="I70">
        <f>AVERAGE(VQA_classifier_results_9!I70,VQA_classifier_results_8!I70,VQA_classifier_results_7!I70,VQA_classifier_results_6!I70,VQA_classifier_results_5!I70,VQA_classifier_results_4!I70,VQA_classifier_results_3!I70,VQA_classifier_results_2!I70,VQA_classifier_results_1!I70,VQA_classifier_results_0!I70)</f>
        <v>0.72046818727490991</v>
      </c>
      <c r="J70">
        <f>AVERAGE(VQA_classifier_results_9!J70,VQA_classifier_results_8!J70,VQA_classifier_results_7!J70,VQA_classifier_results_6!J70,VQA_classifier_results_5!J70,VQA_classifier_results_4!J70,VQA_classifier_results_3!J70,VQA_classifier_results_2!J70,VQA_classifier_results_1!J70,VQA_classifier_results_0!J70)</f>
        <v>0.72149272850068369</v>
      </c>
      <c r="K70">
        <f>AVERAGE(VQA_classifier_results_9!K70,VQA_classifier_results_8!K70,VQA_classifier_results_7!K70,VQA_classifier_results_6!K70,VQA_classifier_results_5!K70,VQA_classifier_results_4!K70,VQA_classifier_results_3!K70,VQA_classifier_results_2!K70,VQA_classifier_results_1!K70,VQA_classifier_results_0!K70)</f>
        <v>0.71824729891956784</v>
      </c>
      <c r="L70">
        <f>AVERAGE(VQA_classifier_results_9!L70,VQA_classifier_results_8!L70,VQA_classifier_results_7!L70,VQA_classifier_results_6!L70,VQA_classifier_results_5!L70,VQA_classifier_results_4!L70,VQA_classifier_results_3!L70,VQA_classifier_results_2!L70,VQA_classifier_results_1!L70,VQA_classifier_results_0!L70)</f>
        <v>0.72082014691051766</v>
      </c>
      <c r="M70">
        <f>AVERAGE(VQA_classifier_results_9!M70,VQA_classifier_results_8!M70,VQA_classifier_results_7!M70,VQA_classifier_results_6!M70,VQA_classifier_results_5!M70,VQA_classifier_results_4!M70,VQA_classifier_results_3!M70,VQA_classifier_results_2!M70,VQA_classifier_results_1!M70,VQA_classifier_results_0!M70)</f>
        <v>0.71953406707173229</v>
      </c>
      <c r="N70">
        <f>_xlfn.STDEV.S(VQA_classifier_results_9!E70,VQA_classifier_results_8!E70,VQA_classifier_results_7!E70,VQA_classifier_results_6!E70,VQA_classifier_results_5!E70,VQA_classifier_results_4!E70,VQA_classifier_results_3!E70,VQA_classifier_results_2!E70,VQA_classifier_results_1!E70,VQA_classifier_results_0!E70)</f>
        <v>7.8888106412394849</v>
      </c>
      <c r="O70">
        <f>_xlfn.STDEV.S(VQA_classifier_results_9!F70,VQA_classifier_results_8!F70,VQA_classifier_results_7!F70,VQA_classifier_results_6!F70,VQA_classifier_results_5!F70,VQA_classifier_results_4!F70,VQA_classifier_results_3!F70,VQA_classifier_results_2!F70,VQA_classifier_results_1!F70,VQA_classifier_results_0!F70)</f>
        <v>7.8740078740118111</v>
      </c>
      <c r="P70">
        <f>_xlfn.STDEV.S(VQA_classifier_results_9!G70,VQA_classifier_results_8!G70,VQA_classifier_results_7!G70,VQA_classifier_results_6!G70,VQA_classifier_results_5!G70,VQA_classifier_results_4!G70,VQA_classifier_results_3!G70,VQA_classifier_results_2!G70,VQA_classifier_results_1!G70,VQA_classifier_results_0!G70)</f>
        <v>7.8740078740118111</v>
      </c>
      <c r="Q70">
        <f>_xlfn.STDEV.S(VQA_classifier_results_9!H70,VQA_classifier_results_8!H70,VQA_classifier_results_7!H70,VQA_classifier_results_6!H70,VQA_classifier_results_5!H70,VQA_classifier_results_4!H70,VQA_classifier_results_3!H70,VQA_classifier_results_2!H70,VQA_classifier_results_1!H70,VQA_classifier_results_0!H70)</f>
        <v>7.8888106412394867</v>
      </c>
      <c r="R70">
        <f>_xlfn.STDEV.S(VQA_classifier_results_9!I70,VQA_classifier_results_8!I70,VQA_classifier_results_7!I70,VQA_classifier_results_6!I70,VQA_classifier_results_5!I70,VQA_classifier_results_4!I70,VQA_classifier_results_3!I70,VQA_classifier_results_2!I70,VQA_classifier_results_1!I70,VQA_classifier_results_0!I70)</f>
        <v>6.2446128713235707E-3</v>
      </c>
      <c r="S70">
        <f>_xlfn.STDEV.S(VQA_classifier_results_9!J70,VQA_classifier_results_8!J70,VQA_classifier_results_7!J70,VQA_classifier_results_6!J70,VQA_classifier_results_5!J70,VQA_classifier_results_4!J70,VQA_classifier_results_3!J70,VQA_classifier_results_2!J70,VQA_classifier_results_1!J70,VQA_classifier_results_0!J70)</f>
        <v>7.0192627830228784E-3</v>
      </c>
      <c r="T70">
        <f>_xlfn.STDEV.S(VQA_classifier_results_9!K70,VQA_classifier_results_8!K70,VQA_classifier_results_7!K70,VQA_classifier_results_6!K70,VQA_classifier_results_5!K70,VQA_classifier_results_4!K70,VQA_classifier_results_3!K70,VQA_classifier_results_2!K70,VQA_classifier_results_1!K70,VQA_classifier_results_0!K70)</f>
        <v>9.4703609138529227E-3</v>
      </c>
      <c r="U70">
        <f>_xlfn.STDEV.S(VQA_classifier_results_9!L70,VQA_classifier_results_8!L70,VQA_classifier_results_7!L70,VQA_classifier_results_6!L70,VQA_classifier_results_5!L70,VQA_classifier_results_4!L70,VQA_classifier_results_3!L70,VQA_classifier_results_2!L70,VQA_classifier_results_1!L70,VQA_classifier_results_0!L70)</f>
        <v>6.3383287280464225E-3</v>
      </c>
      <c r="V70">
        <f>_xlfn.STDEV.S(VQA_classifier_results_9!M70,VQA_classifier_results_8!M70,VQA_classifier_results_7!M70,VQA_classifier_results_6!M70,VQA_classifier_results_5!M70,VQA_classifier_results_4!M70,VQA_classifier_results_3!M70,VQA_classifier_results_2!M70,VQA_classifier_results_1!M70,VQA_classifier_results_0!M70)</f>
        <v>7.0641995047621333E-3</v>
      </c>
    </row>
    <row r="71" spans="1:22" x14ac:dyDescent="0.3">
      <c r="A71" s="5">
        <v>69</v>
      </c>
      <c r="B71" t="s">
        <v>26</v>
      </c>
      <c r="C71" t="s">
        <v>20</v>
      </c>
      <c r="D71" t="s">
        <v>16</v>
      </c>
      <c r="E71">
        <f>AVERAGE(VQA_classifier_results_9!E71,VQA_classifier_results_8!E71,VQA_classifier_results_7!E71,VQA_classifier_results_6!E71,VQA_classifier_results_5!E71,VQA_classifier_results_4!E71,VQA_classifier_results_3!E71,VQA_classifier_results_2!E71,VQA_classifier_results_1!E71,VQA_classifier_results_0!E71)</f>
        <v>616.9</v>
      </c>
      <c r="F71">
        <f>AVERAGE(VQA_classifier_results_9!F71,VQA_classifier_results_8!F71,VQA_classifier_results_7!F71,VQA_classifier_results_6!F71,VQA_classifier_results_5!F71,VQA_classifier_results_4!F71,VQA_classifier_results_3!F71,VQA_classifier_results_2!F71,VQA_classifier_results_1!F71,VQA_classifier_results_0!F71)</f>
        <v>661</v>
      </c>
      <c r="G71">
        <f>AVERAGE(VQA_classifier_results_9!G71,VQA_classifier_results_8!G71,VQA_classifier_results_7!G71,VQA_classifier_results_6!G71,VQA_classifier_results_5!G71,VQA_classifier_results_4!G71,VQA_classifier_results_3!G71,VQA_classifier_results_2!G71,VQA_classifier_results_1!G71,VQA_classifier_results_0!G71)</f>
        <v>172</v>
      </c>
      <c r="H71">
        <f>AVERAGE(VQA_classifier_results_9!H71,VQA_classifier_results_8!H71,VQA_classifier_results_7!H71,VQA_classifier_results_6!H71,VQA_classifier_results_5!H71,VQA_classifier_results_4!H71,VQA_classifier_results_3!H71,VQA_classifier_results_2!H71,VQA_classifier_results_1!H71,VQA_classifier_results_0!H71)</f>
        <v>216.1</v>
      </c>
      <c r="I71">
        <f>AVERAGE(VQA_classifier_results_9!I71,VQA_classifier_results_8!I71,VQA_classifier_results_7!I71,VQA_classifier_results_6!I71,VQA_classifier_results_5!I71,VQA_classifier_results_4!I71,VQA_classifier_results_3!I71,VQA_classifier_results_2!I71,VQA_classifier_results_1!I71,VQA_classifier_results_0!I71)</f>
        <v>0.76704681872749103</v>
      </c>
      <c r="J71">
        <f>AVERAGE(VQA_classifier_results_9!J71,VQA_classifier_results_8!J71,VQA_classifier_results_7!J71,VQA_classifier_results_6!J71,VQA_classifier_results_5!J71,VQA_classifier_results_4!J71,VQA_classifier_results_3!J71,VQA_classifier_results_2!J71,VQA_classifier_results_1!J71,VQA_classifier_results_0!J71)</f>
        <v>0.78214569226382447</v>
      </c>
      <c r="K71">
        <f>AVERAGE(VQA_classifier_results_9!K71,VQA_classifier_results_8!K71,VQA_classifier_results_7!K71,VQA_classifier_results_6!K71,VQA_classifier_results_5!K71,VQA_classifier_results_4!K71,VQA_classifier_results_3!K71,VQA_classifier_results_2!K71,VQA_classifier_results_1!K71,VQA_classifier_results_0!K71)</f>
        <v>0.7405762304921969</v>
      </c>
      <c r="L71">
        <f>AVERAGE(VQA_classifier_results_9!L71,VQA_classifier_results_8!L71,VQA_classifier_results_7!L71,VQA_classifier_results_6!L71,VQA_classifier_results_5!L71,VQA_classifier_results_4!L71,VQA_classifier_results_3!L71,VQA_classifier_results_2!L71,VQA_classifier_results_1!L71,VQA_classifier_results_0!L71)</f>
        <v>0.77333784564975905</v>
      </c>
      <c r="M71">
        <f>AVERAGE(VQA_classifier_results_9!M71,VQA_classifier_results_8!M71,VQA_classifier_results_7!M71,VQA_classifier_results_6!M71,VQA_classifier_results_5!M71,VQA_classifier_results_4!M71,VQA_classifier_results_3!M71,VQA_classifier_results_2!M71,VQA_classifier_results_1!M71,VQA_classifier_results_0!M71)</f>
        <v>0.75390997747071231</v>
      </c>
      <c r="N71">
        <f>_xlfn.STDEV.S(VQA_classifier_results_9!E71,VQA_classifier_results_8!E71,VQA_classifier_results_7!E71,VQA_classifier_results_6!E71,VQA_classifier_results_5!E71,VQA_classifier_results_4!E71,VQA_classifier_results_3!E71,VQA_classifier_results_2!E71,VQA_classifier_results_1!E71,VQA_classifier_results_0!E71)</f>
        <v>17.940952532621498</v>
      </c>
      <c r="O71">
        <f>_xlfn.STDEV.S(VQA_classifier_results_9!F71,VQA_classifier_results_8!F71,VQA_classifier_results_7!F71,VQA_classifier_results_6!F71,VQA_classifier_results_5!F71,VQA_classifier_results_4!F71,VQA_classifier_results_3!F71,VQA_classifier_results_2!F71,VQA_classifier_results_1!F71,VQA_classifier_results_0!F71)</f>
        <v>13.224556283251582</v>
      </c>
      <c r="P71">
        <f>_xlfn.STDEV.S(VQA_classifier_results_9!G71,VQA_classifier_results_8!G71,VQA_classifier_results_7!G71,VQA_classifier_results_6!G71,VQA_classifier_results_5!G71,VQA_classifier_results_4!G71,VQA_classifier_results_3!G71,VQA_classifier_results_2!G71,VQA_classifier_results_1!G71,VQA_classifier_results_0!G71)</f>
        <v>13.224556283251582</v>
      </c>
      <c r="Q71">
        <f>_xlfn.STDEV.S(VQA_classifier_results_9!H71,VQA_classifier_results_8!H71,VQA_classifier_results_7!H71,VQA_classifier_results_6!H71,VQA_classifier_results_5!H71,VQA_classifier_results_4!H71,VQA_classifier_results_3!H71,VQA_classifier_results_2!H71,VQA_classifier_results_1!H71,VQA_classifier_results_0!H71)</f>
        <v>17.940952532621498</v>
      </c>
      <c r="R71">
        <f>_xlfn.STDEV.S(VQA_classifier_results_9!I71,VQA_classifier_results_8!I71,VQA_classifier_results_7!I71,VQA_classifier_results_6!I71,VQA_classifier_results_5!I71,VQA_classifier_results_4!I71,VQA_classifier_results_3!I71,VQA_classifier_results_2!I71,VQA_classifier_results_1!I71,VQA_classifier_results_0!I71)</f>
        <v>1.0686783782079072E-2</v>
      </c>
      <c r="S71">
        <f>_xlfn.STDEV.S(VQA_classifier_results_9!J71,VQA_classifier_results_8!J71,VQA_classifier_results_7!J71,VQA_classifier_results_6!J71,VQA_classifier_results_5!J71,VQA_classifier_results_4!J71,VQA_classifier_results_3!J71,VQA_classifier_results_2!J71,VQA_classifier_results_1!J71,VQA_classifier_results_0!J71)</f>
        <v>1.2133633062601193E-2</v>
      </c>
      <c r="T71">
        <f>_xlfn.STDEV.S(VQA_classifier_results_9!K71,VQA_classifier_results_8!K71,VQA_classifier_results_7!K71,VQA_classifier_results_6!K71,VQA_classifier_results_5!K71,VQA_classifier_results_4!K71,VQA_classifier_results_3!K71,VQA_classifier_results_2!K71,VQA_classifier_results_1!K71,VQA_classifier_results_0!K71)</f>
        <v>2.1537758142402764E-2</v>
      </c>
      <c r="U71">
        <f>_xlfn.STDEV.S(VQA_classifier_results_9!L71,VQA_classifier_results_8!L71,VQA_classifier_results_7!L71,VQA_classifier_results_6!L71,VQA_classifier_results_5!L71,VQA_classifier_results_4!L71,VQA_classifier_results_3!L71,VQA_classifier_results_2!L71,VQA_classifier_results_1!L71,VQA_classifier_results_0!L71)</f>
        <v>1.0545873128943721E-2</v>
      </c>
      <c r="V71">
        <f>_xlfn.STDEV.S(VQA_classifier_results_9!M71,VQA_classifier_results_8!M71,VQA_classifier_results_7!M71,VQA_classifier_results_6!M71,VQA_classifier_results_5!M71,VQA_classifier_results_4!M71,VQA_classifier_results_3!M71,VQA_classifier_results_2!M71,VQA_classifier_results_1!M71,VQA_classifier_results_0!M71)</f>
        <v>1.4596338131433432E-2</v>
      </c>
    </row>
    <row r="72" spans="1:22" x14ac:dyDescent="0.3">
      <c r="A72" s="5">
        <v>70</v>
      </c>
      <c r="B72" t="s">
        <v>27</v>
      </c>
      <c r="C72" t="s">
        <v>14</v>
      </c>
      <c r="D72" t="s">
        <v>15</v>
      </c>
      <c r="E72">
        <f>AVERAGE(VQA_classifier_results_9!E72,VQA_classifier_results_8!E72,VQA_classifier_results_7!E72,VQA_classifier_results_6!E72,VQA_classifier_results_5!E72,VQA_classifier_results_4!E72,VQA_classifier_results_3!E72,VQA_classifier_results_2!E72,VQA_classifier_results_1!E72,VQA_classifier_results_0!E72)</f>
        <v>139.69999999999999</v>
      </c>
      <c r="F72">
        <f>AVERAGE(VQA_classifier_results_9!F72,VQA_classifier_results_8!F72,VQA_classifier_results_7!F72,VQA_classifier_results_6!F72,VQA_classifier_results_5!F72,VQA_classifier_results_4!F72,VQA_classifier_results_3!F72,VQA_classifier_results_2!F72,VQA_classifier_results_1!F72,VQA_classifier_results_0!F72)</f>
        <v>146.30000000000001</v>
      </c>
      <c r="G72">
        <f>AVERAGE(VQA_classifier_results_9!G72,VQA_classifier_results_8!G72,VQA_classifier_results_7!G72,VQA_classifier_results_6!G72,VQA_classifier_results_5!G72,VQA_classifier_results_4!G72,VQA_classifier_results_3!G72,VQA_classifier_results_2!G72,VQA_classifier_results_1!G72,VQA_classifier_results_0!G72)</f>
        <v>43.7</v>
      </c>
      <c r="H72">
        <f>AVERAGE(VQA_classifier_results_9!H72,VQA_classifier_results_8!H72,VQA_classifier_results_7!H72,VQA_classifier_results_6!H72,VQA_classifier_results_5!H72,VQA_classifier_results_4!H72,VQA_classifier_results_3!H72,VQA_classifier_results_2!H72,VQA_classifier_results_1!H72,VQA_classifier_results_0!H72)</f>
        <v>50.3</v>
      </c>
      <c r="I72">
        <f>AVERAGE(VQA_classifier_results_9!I72,VQA_classifier_results_8!I72,VQA_classifier_results_7!I72,VQA_classifier_results_6!I72,VQA_classifier_results_5!I72,VQA_classifier_results_4!I72,VQA_classifier_results_3!I72,VQA_classifier_results_2!I72,VQA_classifier_results_1!I72,VQA_classifier_results_0!I72)</f>
        <v>0.75263157894736843</v>
      </c>
      <c r="J72">
        <f>AVERAGE(VQA_classifier_results_9!J72,VQA_classifier_results_8!J72,VQA_classifier_results_7!J72,VQA_classifier_results_6!J72,VQA_classifier_results_5!J72,VQA_classifier_results_4!J72,VQA_classifier_results_3!J72,VQA_classifier_results_2!J72,VQA_classifier_results_1!J72,VQA_classifier_results_0!J72)</f>
        <v>0.7625430079430574</v>
      </c>
      <c r="K72">
        <f>AVERAGE(VQA_classifier_results_9!K72,VQA_classifier_results_8!K72,VQA_classifier_results_7!K72,VQA_classifier_results_6!K72,VQA_classifier_results_5!K72,VQA_classifier_results_4!K72,VQA_classifier_results_3!K72,VQA_classifier_results_2!K72,VQA_classifier_results_1!K72,VQA_classifier_results_0!K72)</f>
        <v>0.73526315789473684</v>
      </c>
      <c r="L72">
        <f>AVERAGE(VQA_classifier_results_9!L72,VQA_classifier_results_8!L72,VQA_classifier_results_7!L72,VQA_classifier_results_6!L72,VQA_classifier_results_5!L72,VQA_classifier_results_4!L72,VQA_classifier_results_3!L72,VQA_classifier_results_2!L72,VQA_classifier_results_1!L72,VQA_classifier_results_0!L72)</f>
        <v>0.7564090437388914</v>
      </c>
      <c r="M72">
        <f>AVERAGE(VQA_classifier_results_9!M72,VQA_classifier_results_8!M72,VQA_classifier_results_7!M72,VQA_classifier_results_6!M72,VQA_classifier_results_5!M72,VQA_classifier_results_4!M72,VQA_classifier_results_3!M72,VQA_classifier_results_2!M72,VQA_classifier_results_1!M72,VQA_classifier_results_0!M72)</f>
        <v>0.74527897061589998</v>
      </c>
      <c r="N72">
        <f>_xlfn.STDEV.S(VQA_classifier_results_9!E72,VQA_classifier_results_8!E72,VQA_classifier_results_7!E72,VQA_classifier_results_6!E72,VQA_classifier_results_5!E72,VQA_classifier_results_4!E72,VQA_classifier_results_3!E72,VQA_classifier_results_2!E72,VQA_classifier_results_1!E72,VQA_classifier_results_0!E72)</f>
        <v>7.5579244652366189</v>
      </c>
      <c r="O72">
        <f>_xlfn.STDEV.S(VQA_classifier_results_9!F72,VQA_classifier_results_8!F72,VQA_classifier_results_7!F72,VQA_classifier_results_6!F72,VQA_classifier_results_5!F72,VQA_classifier_results_4!F72,VQA_classifier_results_3!F72,VQA_classifier_results_2!F72,VQA_classifier_results_1!F72,VQA_classifier_results_0!F72)</f>
        <v>5.9823815398960383</v>
      </c>
      <c r="P72">
        <f>_xlfn.STDEV.S(VQA_classifier_results_9!G72,VQA_classifier_results_8!G72,VQA_classifier_results_7!G72,VQA_classifier_results_6!G72,VQA_classifier_results_5!G72,VQA_classifier_results_4!G72,VQA_classifier_results_3!G72,VQA_classifier_results_2!G72,VQA_classifier_results_1!G72,VQA_classifier_results_0!G72)</f>
        <v>5.9823815398960241</v>
      </c>
      <c r="Q72">
        <f>_xlfn.STDEV.S(VQA_classifier_results_9!H72,VQA_classifier_results_8!H72,VQA_classifier_results_7!H72,VQA_classifier_results_6!H72,VQA_classifier_results_5!H72,VQA_classifier_results_4!H72,VQA_classifier_results_3!H72,VQA_classifier_results_2!H72,VQA_classifier_results_1!H72,VQA_classifier_results_0!H72)</f>
        <v>7.5579244652366082</v>
      </c>
      <c r="R72">
        <f>_xlfn.STDEV.S(VQA_classifier_results_9!I72,VQA_classifier_results_8!I72,VQA_classifier_results_7!I72,VQA_classifier_results_6!I72,VQA_classifier_results_5!I72,VQA_classifier_results_4!I72,VQA_classifier_results_3!I72,VQA_classifier_results_2!I72,VQA_classifier_results_1!I72,VQA_classifier_results_0!I72)</f>
        <v>1.5243988769283122E-2</v>
      </c>
      <c r="S72">
        <f>_xlfn.STDEV.S(VQA_classifier_results_9!J72,VQA_classifier_results_8!J72,VQA_classifier_results_7!J72,VQA_classifier_results_6!J72,VQA_classifier_results_5!J72,VQA_classifier_results_4!J72,VQA_classifier_results_3!J72,VQA_classifier_results_2!J72,VQA_classifier_results_1!J72,VQA_classifier_results_0!J72)</f>
        <v>2.0775728508371897E-2</v>
      </c>
      <c r="T72">
        <f>_xlfn.STDEV.S(VQA_classifier_results_9!K72,VQA_classifier_results_8!K72,VQA_classifier_results_7!K72,VQA_classifier_results_6!K72,VQA_classifier_results_5!K72,VQA_classifier_results_4!K72,VQA_classifier_results_3!K72,VQA_classifier_results_2!K72,VQA_classifier_results_1!K72,VQA_classifier_results_0!K72)</f>
        <v>3.9778549817034832E-2</v>
      </c>
      <c r="U72">
        <f>_xlfn.STDEV.S(VQA_classifier_results_9!L72,VQA_classifier_results_8!L72,VQA_classifier_results_7!L72,VQA_classifier_results_6!L72,VQA_classifier_results_5!L72,VQA_classifier_results_4!L72,VQA_classifier_results_3!L72,VQA_classifier_results_2!L72,VQA_classifier_results_1!L72,VQA_classifier_results_0!L72)</f>
        <v>1.549065330289731E-2</v>
      </c>
      <c r="V72">
        <f>_xlfn.STDEV.S(VQA_classifier_results_9!M72,VQA_classifier_results_8!M72,VQA_classifier_results_7!M72,VQA_classifier_results_6!M72,VQA_classifier_results_5!M72,VQA_classifier_results_4!M72,VQA_classifier_results_3!M72,VQA_classifier_results_2!M72,VQA_classifier_results_1!M72,VQA_classifier_results_0!M72)</f>
        <v>2.4612770992085208E-2</v>
      </c>
    </row>
    <row r="73" spans="1:22" x14ac:dyDescent="0.3">
      <c r="A73" s="5">
        <v>71</v>
      </c>
      <c r="B73" t="s">
        <v>27</v>
      </c>
      <c r="C73" t="s">
        <v>14</v>
      </c>
      <c r="D73" t="s">
        <v>16</v>
      </c>
      <c r="E73">
        <f>AVERAGE(VQA_classifier_results_9!E73,VQA_classifier_results_8!E73,VQA_classifier_results_7!E73,VQA_classifier_results_6!E73,VQA_classifier_results_5!E73,VQA_classifier_results_4!E73,VQA_classifier_results_3!E73,VQA_classifier_results_2!E73,VQA_classifier_results_1!E73,VQA_classifier_results_0!E73)</f>
        <v>143.6</v>
      </c>
      <c r="F73">
        <f>AVERAGE(VQA_classifier_results_9!F73,VQA_classifier_results_8!F73,VQA_classifier_results_7!F73,VQA_classifier_results_6!F73,VQA_classifier_results_5!F73,VQA_classifier_results_4!F73,VQA_classifier_results_3!F73,VQA_classifier_results_2!F73,VQA_classifier_results_1!F73,VQA_classifier_results_0!F73)</f>
        <v>151.69999999999999</v>
      </c>
      <c r="G73">
        <f>AVERAGE(VQA_classifier_results_9!G73,VQA_classifier_results_8!G73,VQA_classifier_results_7!G73,VQA_classifier_results_6!G73,VQA_classifier_results_5!G73,VQA_classifier_results_4!G73,VQA_classifier_results_3!G73,VQA_classifier_results_2!G73,VQA_classifier_results_1!G73,VQA_classifier_results_0!G73)</f>
        <v>38.299999999999997</v>
      </c>
      <c r="H73">
        <f>AVERAGE(VQA_classifier_results_9!H73,VQA_classifier_results_8!H73,VQA_classifier_results_7!H73,VQA_classifier_results_6!H73,VQA_classifier_results_5!H73,VQA_classifier_results_4!H73,VQA_classifier_results_3!H73,VQA_classifier_results_2!H73,VQA_classifier_results_1!H73,VQA_classifier_results_0!H73)</f>
        <v>46.4</v>
      </c>
      <c r="I73">
        <f>AVERAGE(VQA_classifier_results_9!I73,VQA_classifier_results_8!I73,VQA_classifier_results_7!I73,VQA_classifier_results_6!I73,VQA_classifier_results_5!I73,VQA_classifier_results_4!I73,VQA_classifier_results_3!I73,VQA_classifier_results_2!I73,VQA_classifier_results_1!I73,VQA_classifier_results_0!I73)</f>
        <v>0.77710526315789463</v>
      </c>
      <c r="J73">
        <f>AVERAGE(VQA_classifier_results_9!J73,VQA_classifier_results_8!J73,VQA_classifier_results_7!J73,VQA_classifier_results_6!J73,VQA_classifier_results_5!J73,VQA_classifier_results_4!J73,VQA_classifier_results_3!J73,VQA_classifier_results_2!J73,VQA_classifier_results_1!J73,VQA_classifier_results_0!J73)</f>
        <v>0.78970019632754429</v>
      </c>
      <c r="K73">
        <f>AVERAGE(VQA_classifier_results_9!K73,VQA_classifier_results_8!K73,VQA_classifier_results_7!K73,VQA_classifier_results_6!K73,VQA_classifier_results_5!K73,VQA_classifier_results_4!K73,VQA_classifier_results_3!K73,VQA_classifier_results_2!K73,VQA_classifier_results_1!K73,VQA_classifier_results_0!K73)</f>
        <v>0.75578947368421034</v>
      </c>
      <c r="L73">
        <f>AVERAGE(VQA_classifier_results_9!L73,VQA_classifier_results_8!L73,VQA_classifier_results_7!L73,VQA_classifier_results_6!L73,VQA_classifier_results_5!L73,VQA_classifier_results_4!L73,VQA_classifier_results_3!L73,VQA_classifier_results_2!L73,VQA_classifier_results_1!L73,VQA_classifier_results_0!L73)</f>
        <v>0.78249378089157839</v>
      </c>
      <c r="M73">
        <f>AVERAGE(VQA_classifier_results_9!M73,VQA_classifier_results_8!M73,VQA_classifier_results_7!M73,VQA_classifier_results_6!M73,VQA_classifier_results_5!M73,VQA_classifier_results_4!M73,VQA_classifier_results_3!M73,VQA_classifier_results_2!M73,VQA_classifier_results_1!M73,VQA_classifier_results_0!M73)</f>
        <v>0.76624861720792714</v>
      </c>
      <c r="N73">
        <f>_xlfn.STDEV.S(VQA_classifier_results_9!E73,VQA_classifier_results_8!E73,VQA_classifier_results_7!E73,VQA_classifier_results_6!E73,VQA_classifier_results_5!E73,VQA_classifier_results_4!E73,VQA_classifier_results_3!E73,VQA_classifier_results_2!E73,VQA_classifier_results_1!E73,VQA_classifier_results_0!E73)</f>
        <v>5.2957005621961333</v>
      </c>
      <c r="O73">
        <f>_xlfn.STDEV.S(VQA_classifier_results_9!F73,VQA_classifier_results_8!F73,VQA_classifier_results_7!F73,VQA_classifier_results_6!F73,VQA_classifier_results_5!F73,VQA_classifier_results_4!F73,VQA_classifier_results_3!F73,VQA_classifier_results_2!F73,VQA_classifier_results_1!F73,VQA_classifier_results_0!F73)</f>
        <v>4.0013886478460332</v>
      </c>
      <c r="P73">
        <f>_xlfn.STDEV.S(VQA_classifier_results_9!G73,VQA_classifier_results_8!G73,VQA_classifier_results_7!G73,VQA_classifier_results_6!G73,VQA_classifier_results_5!G73,VQA_classifier_results_4!G73,VQA_classifier_results_3!G73,VQA_classifier_results_2!G73,VQA_classifier_results_1!G73,VQA_classifier_results_0!G73)</f>
        <v>4.0013886478460341</v>
      </c>
      <c r="Q73">
        <f>_xlfn.STDEV.S(VQA_classifier_results_9!H73,VQA_classifier_results_8!H73,VQA_classifier_results_7!H73,VQA_classifier_results_6!H73,VQA_classifier_results_5!H73,VQA_classifier_results_4!H73,VQA_classifier_results_3!H73,VQA_classifier_results_2!H73,VQA_classifier_results_1!H73,VQA_classifier_results_0!H73)</f>
        <v>5.2957005621961493</v>
      </c>
      <c r="R73">
        <f>_xlfn.STDEV.S(VQA_classifier_results_9!I73,VQA_classifier_results_8!I73,VQA_classifier_results_7!I73,VQA_classifier_results_6!I73,VQA_classifier_results_5!I73,VQA_classifier_results_4!I73,VQA_classifier_results_3!I73,VQA_classifier_results_2!I73,VQA_classifier_results_1!I73,VQA_classifier_results_0!I73)</f>
        <v>1.5645051000441081E-2</v>
      </c>
      <c r="S73">
        <f>_xlfn.STDEV.S(VQA_classifier_results_9!J73,VQA_classifier_results_8!J73,VQA_classifier_results_7!J73,VQA_classifier_results_6!J73,VQA_classifier_results_5!J73,VQA_classifier_results_4!J73,VQA_classifier_results_3!J73,VQA_classifier_results_2!J73,VQA_classifier_results_1!J73,VQA_classifier_results_0!J73)</f>
        <v>1.7283239599481227E-2</v>
      </c>
      <c r="T73">
        <f>_xlfn.STDEV.S(VQA_classifier_results_9!K73,VQA_classifier_results_8!K73,VQA_classifier_results_7!K73,VQA_classifier_results_6!K73,VQA_classifier_results_5!K73,VQA_classifier_results_4!K73,VQA_classifier_results_3!K73,VQA_classifier_results_2!K73,VQA_classifier_results_1!K73,VQA_classifier_results_0!K73)</f>
        <v>2.7872108222084899E-2</v>
      </c>
      <c r="U73">
        <f>_xlfn.STDEV.S(VQA_classifier_results_9!L73,VQA_classifier_results_8!L73,VQA_classifier_results_7!L73,VQA_classifier_results_6!L73,VQA_classifier_results_5!L73,VQA_classifier_results_4!L73,VQA_classifier_results_3!L73,VQA_classifier_results_2!L73,VQA_classifier_results_1!L73,VQA_classifier_results_0!L73)</f>
        <v>1.5547096533170745E-2</v>
      </c>
      <c r="V73">
        <f>_xlfn.STDEV.S(VQA_classifier_results_9!M73,VQA_classifier_results_8!M73,VQA_classifier_results_7!M73,VQA_classifier_results_6!M73,VQA_classifier_results_5!M73,VQA_classifier_results_4!M73,VQA_classifier_results_3!M73,VQA_classifier_results_2!M73,VQA_classifier_results_1!M73,VQA_classifier_results_0!M73)</f>
        <v>2.0498834895745725E-2</v>
      </c>
    </row>
    <row r="74" spans="1:22" x14ac:dyDescent="0.3">
      <c r="A74" s="5">
        <v>72</v>
      </c>
      <c r="B74" t="s">
        <v>27</v>
      </c>
      <c r="C74" t="s">
        <v>17</v>
      </c>
      <c r="D74" t="s">
        <v>15</v>
      </c>
      <c r="E74">
        <f>AVERAGE(VQA_classifier_results_9!E74,VQA_classifier_results_8!E74,VQA_classifier_results_7!E74,VQA_classifier_results_6!E74,VQA_classifier_results_5!E74,VQA_classifier_results_4!E74,VQA_classifier_results_3!E74,VQA_classifier_results_2!E74,VQA_classifier_results_1!E74,VQA_classifier_results_0!E74)</f>
        <v>177.5</v>
      </c>
      <c r="F74">
        <f>AVERAGE(VQA_classifier_results_9!F74,VQA_classifier_results_8!F74,VQA_classifier_results_7!F74,VQA_classifier_results_6!F74,VQA_classifier_results_5!F74,VQA_classifier_results_4!F74,VQA_classifier_results_3!F74,VQA_classifier_results_2!F74,VQA_classifier_results_1!F74,VQA_classifier_results_0!F74)</f>
        <v>171.1</v>
      </c>
      <c r="G74">
        <f>AVERAGE(VQA_classifier_results_9!G74,VQA_classifier_results_8!G74,VQA_classifier_results_7!G74,VQA_classifier_results_6!G74,VQA_classifier_results_5!G74,VQA_classifier_results_4!G74,VQA_classifier_results_3!G74,VQA_classifier_results_2!G74,VQA_classifier_results_1!G74,VQA_classifier_results_0!G74)</f>
        <v>57.9</v>
      </c>
      <c r="H74">
        <f>AVERAGE(VQA_classifier_results_9!H74,VQA_classifier_results_8!H74,VQA_classifier_results_7!H74,VQA_classifier_results_6!H74,VQA_classifier_results_5!H74,VQA_classifier_results_4!H74,VQA_classifier_results_3!H74,VQA_classifier_results_2!H74,VQA_classifier_results_1!H74,VQA_classifier_results_0!H74)</f>
        <v>51.5</v>
      </c>
      <c r="I74">
        <f>AVERAGE(VQA_classifier_results_9!I74,VQA_classifier_results_8!I74,VQA_classifier_results_7!I74,VQA_classifier_results_6!I74,VQA_classifier_results_5!I74,VQA_classifier_results_4!I74,VQA_classifier_results_3!I74,VQA_classifier_results_2!I74,VQA_classifier_results_1!I74,VQA_classifier_results_0!I74)</f>
        <v>0.76113537117903929</v>
      </c>
      <c r="J74">
        <f>AVERAGE(VQA_classifier_results_9!J74,VQA_classifier_results_8!J74,VQA_classifier_results_7!J74,VQA_classifier_results_6!J74,VQA_classifier_results_5!J74,VQA_classifier_results_4!J74,VQA_classifier_results_3!J74,VQA_classifier_results_2!J74,VQA_classifier_results_1!J74,VQA_classifier_results_0!J74)</f>
        <v>0.75480471418375905</v>
      </c>
      <c r="K74">
        <f>AVERAGE(VQA_classifier_results_9!K74,VQA_classifier_results_8!K74,VQA_classifier_results_7!K74,VQA_classifier_results_6!K74,VQA_classifier_results_5!K74,VQA_classifier_results_4!K74,VQA_classifier_results_3!K74,VQA_classifier_results_2!K74,VQA_classifier_results_1!K74,VQA_classifier_results_0!K74)</f>
        <v>0.77510917030567694</v>
      </c>
      <c r="L74">
        <f>AVERAGE(VQA_classifier_results_9!L74,VQA_classifier_results_8!L74,VQA_classifier_results_7!L74,VQA_classifier_results_6!L74,VQA_classifier_results_5!L74,VQA_classifier_results_4!L74,VQA_classifier_results_3!L74,VQA_classifier_results_2!L74,VQA_classifier_results_1!L74,VQA_classifier_results_0!L74)</f>
        <v>0.7586261436333831</v>
      </c>
      <c r="M74">
        <f>AVERAGE(VQA_classifier_results_9!M74,VQA_classifier_results_8!M74,VQA_classifier_results_7!M74,VQA_classifier_results_6!M74,VQA_classifier_results_5!M74,VQA_classifier_results_4!M74,VQA_classifier_results_3!M74,VQA_classifier_results_2!M74,VQA_classifier_results_1!M74,VQA_classifier_results_0!M74)</f>
        <v>0.76852959221628692</v>
      </c>
      <c r="N74">
        <f>_xlfn.STDEV.S(VQA_classifier_results_9!E74,VQA_classifier_results_8!E74,VQA_classifier_results_7!E74,VQA_classifier_results_6!E74,VQA_classifier_results_5!E74,VQA_classifier_results_4!E74,VQA_classifier_results_3!E74,VQA_classifier_results_2!E74,VQA_classifier_results_1!E74,VQA_classifier_results_0!E74)</f>
        <v>4.1699986677322682</v>
      </c>
      <c r="O74">
        <f>_xlfn.STDEV.S(VQA_classifier_results_9!F74,VQA_classifier_results_8!F74,VQA_classifier_results_7!F74,VQA_classifier_results_6!F74,VQA_classifier_results_5!F74,VQA_classifier_results_4!F74,VQA_classifier_results_3!F74,VQA_classifier_results_2!F74,VQA_classifier_results_1!F74,VQA_classifier_results_0!F74)</f>
        <v>8.5173026507483254</v>
      </c>
      <c r="P74">
        <f>_xlfn.STDEV.S(VQA_classifier_results_9!G74,VQA_classifier_results_8!G74,VQA_classifier_results_7!G74,VQA_classifier_results_6!G74,VQA_classifier_results_5!G74,VQA_classifier_results_4!G74,VQA_classifier_results_3!G74,VQA_classifier_results_2!G74,VQA_classifier_results_1!G74,VQA_classifier_results_0!G74)</f>
        <v>8.5173026507483343</v>
      </c>
      <c r="Q74">
        <f>_xlfn.STDEV.S(VQA_classifier_results_9!H74,VQA_classifier_results_8!H74,VQA_classifier_results_7!H74,VQA_classifier_results_6!H74,VQA_classifier_results_5!H74,VQA_classifier_results_4!H74,VQA_classifier_results_3!H74,VQA_classifier_results_2!H74,VQA_classifier_results_1!H74,VQA_classifier_results_0!H74)</f>
        <v>4.1699986677322682</v>
      </c>
      <c r="R74">
        <f>_xlfn.STDEV.S(VQA_classifier_results_9!I74,VQA_classifier_results_8!I74,VQA_classifier_results_7!I74,VQA_classifier_results_6!I74,VQA_classifier_results_5!I74,VQA_classifier_results_4!I74,VQA_classifier_results_3!I74,VQA_classifier_results_2!I74,VQA_classifier_results_1!I74,VQA_classifier_results_0!I74)</f>
        <v>2.1692896402051402E-2</v>
      </c>
      <c r="S74">
        <f>_xlfn.STDEV.S(VQA_classifier_results_9!J74,VQA_classifier_results_8!J74,VQA_classifier_results_7!J74,VQA_classifier_results_6!J74,VQA_classifier_results_5!J74,VQA_classifier_results_4!J74,VQA_classifier_results_3!J74,VQA_classifier_results_2!J74,VQA_classifier_results_1!J74,VQA_classifier_results_0!J74)</f>
        <v>2.776155317690408E-2</v>
      </c>
      <c r="T74">
        <f>_xlfn.STDEV.S(VQA_classifier_results_9!K74,VQA_classifier_results_8!K74,VQA_classifier_results_7!K74,VQA_classifier_results_6!K74,VQA_classifier_results_5!K74,VQA_classifier_results_4!K74,VQA_classifier_results_3!K74,VQA_classifier_results_2!K74,VQA_classifier_results_1!K74,VQA_classifier_results_0!K74)</f>
        <v>1.820960116913654E-2</v>
      </c>
      <c r="U74">
        <f>_xlfn.STDEV.S(VQA_classifier_results_9!L74,VQA_classifier_results_8!L74,VQA_classifier_results_7!L74,VQA_classifier_results_6!L74,VQA_classifier_results_5!L74,VQA_classifier_results_4!L74,VQA_classifier_results_3!L74,VQA_classifier_results_2!L74,VQA_classifier_results_1!L74,VQA_classifier_results_0!L74)</f>
        <v>2.3722821718253545E-2</v>
      </c>
      <c r="V74">
        <f>_xlfn.STDEV.S(VQA_classifier_results_9!M74,VQA_classifier_results_8!M74,VQA_classifier_results_7!M74,VQA_classifier_results_6!M74,VQA_classifier_results_5!M74,VQA_classifier_results_4!M74,VQA_classifier_results_3!M74,VQA_classifier_results_2!M74,VQA_classifier_results_1!M74,VQA_classifier_results_0!M74)</f>
        <v>1.7800706134971363E-2</v>
      </c>
    </row>
    <row r="75" spans="1:22" x14ac:dyDescent="0.3">
      <c r="A75" s="5">
        <v>73</v>
      </c>
      <c r="B75" t="s">
        <v>27</v>
      </c>
      <c r="C75" t="s">
        <v>17</v>
      </c>
      <c r="D75" t="s">
        <v>16</v>
      </c>
      <c r="E75">
        <f>AVERAGE(VQA_classifier_results_9!E75,VQA_classifier_results_8!E75,VQA_classifier_results_7!E75,VQA_classifier_results_6!E75,VQA_classifier_results_5!E75,VQA_classifier_results_4!E75,VQA_classifier_results_3!E75,VQA_classifier_results_2!E75,VQA_classifier_results_1!E75,VQA_classifier_results_0!E75)</f>
        <v>185</v>
      </c>
      <c r="F75">
        <f>AVERAGE(VQA_classifier_results_9!F75,VQA_classifier_results_8!F75,VQA_classifier_results_7!F75,VQA_classifier_results_6!F75,VQA_classifier_results_5!F75,VQA_classifier_results_4!F75,VQA_classifier_results_3!F75,VQA_classifier_results_2!F75,VQA_classifier_results_1!F75,VQA_classifier_results_0!F75)</f>
        <v>182.9</v>
      </c>
      <c r="G75">
        <f>AVERAGE(VQA_classifier_results_9!G75,VQA_classifier_results_8!G75,VQA_classifier_results_7!G75,VQA_classifier_results_6!G75,VQA_classifier_results_5!G75,VQA_classifier_results_4!G75,VQA_classifier_results_3!G75,VQA_classifier_results_2!G75,VQA_classifier_results_1!G75,VQA_classifier_results_0!G75)</f>
        <v>46.1</v>
      </c>
      <c r="H75">
        <f>AVERAGE(VQA_classifier_results_9!H75,VQA_classifier_results_8!H75,VQA_classifier_results_7!H75,VQA_classifier_results_6!H75,VQA_classifier_results_5!H75,VQA_classifier_results_4!H75,VQA_classifier_results_3!H75,VQA_classifier_results_2!H75,VQA_classifier_results_1!H75,VQA_classifier_results_0!H75)</f>
        <v>44</v>
      </c>
      <c r="I75">
        <f>AVERAGE(VQA_classifier_results_9!I75,VQA_classifier_results_8!I75,VQA_classifier_results_7!I75,VQA_classifier_results_6!I75,VQA_classifier_results_5!I75,VQA_classifier_results_4!I75,VQA_classifier_results_3!I75,VQA_classifier_results_2!I75,VQA_classifier_results_1!I75,VQA_classifier_results_0!I75)</f>
        <v>0.80327510917030565</v>
      </c>
      <c r="J75">
        <f>AVERAGE(VQA_classifier_results_9!J75,VQA_classifier_results_8!J75,VQA_classifier_results_7!J75,VQA_classifier_results_6!J75,VQA_classifier_results_5!J75,VQA_classifier_results_4!J75,VQA_classifier_results_3!J75,VQA_classifier_results_2!J75,VQA_classifier_results_1!J75,VQA_classifier_results_0!J75)</f>
        <v>0.80123007631154231</v>
      </c>
      <c r="K75">
        <f>AVERAGE(VQA_classifier_results_9!K75,VQA_classifier_results_8!K75,VQA_classifier_results_7!K75,VQA_classifier_results_6!K75,VQA_classifier_results_5!K75,VQA_classifier_results_4!K75,VQA_classifier_results_3!K75,VQA_classifier_results_2!K75,VQA_classifier_results_1!K75,VQA_classifier_results_0!K75)</f>
        <v>0.80786026200873362</v>
      </c>
      <c r="L75">
        <f>AVERAGE(VQA_classifier_results_9!L75,VQA_classifier_results_8!L75,VQA_classifier_results_7!L75,VQA_classifier_results_6!L75,VQA_classifier_results_5!L75,VQA_classifier_results_4!L75,VQA_classifier_results_3!L75,VQA_classifier_results_2!L75,VQA_classifier_results_1!L75,VQA_classifier_results_0!L75)</f>
        <v>0.80242032818412112</v>
      </c>
      <c r="M75">
        <f>AVERAGE(VQA_classifier_results_9!M75,VQA_classifier_results_8!M75,VQA_classifier_results_7!M75,VQA_classifier_results_6!M75,VQA_classifier_results_5!M75,VQA_classifier_results_4!M75,VQA_classifier_results_3!M75,VQA_classifier_results_2!M75,VQA_classifier_results_1!M75,VQA_classifier_results_0!M75)</f>
        <v>0.80596664711006893</v>
      </c>
      <c r="N75">
        <f>_xlfn.STDEV.S(VQA_classifier_results_9!E75,VQA_classifier_results_8!E75,VQA_classifier_results_7!E75,VQA_classifier_results_6!E75,VQA_classifier_results_5!E75,VQA_classifier_results_4!E75,VQA_classifier_results_3!E75,VQA_classifier_results_2!E75,VQA_classifier_results_1!E75,VQA_classifier_results_0!E75)</f>
        <v>4.737556801183965</v>
      </c>
      <c r="O75">
        <f>_xlfn.STDEV.S(VQA_classifier_results_9!F75,VQA_classifier_results_8!F75,VQA_classifier_results_7!F75,VQA_classifier_results_6!F75,VQA_classifier_results_5!F75,VQA_classifier_results_4!F75,VQA_classifier_results_3!F75,VQA_classifier_results_2!F75,VQA_classifier_results_1!F75,VQA_classifier_results_0!F75)</f>
        <v>8.4386676146836788</v>
      </c>
      <c r="P75">
        <f>_xlfn.STDEV.S(VQA_classifier_results_9!G75,VQA_classifier_results_8!G75,VQA_classifier_results_7!G75,VQA_classifier_results_6!G75,VQA_classifier_results_5!G75,VQA_classifier_results_4!G75,VQA_classifier_results_3!G75,VQA_classifier_results_2!G75,VQA_classifier_results_1!G75,VQA_classifier_results_0!G75)</f>
        <v>8.4386676146836876</v>
      </c>
      <c r="Q75">
        <f>_xlfn.STDEV.S(VQA_classifier_results_9!H75,VQA_classifier_results_8!H75,VQA_classifier_results_7!H75,VQA_classifier_results_6!H75,VQA_classifier_results_5!H75,VQA_classifier_results_4!H75,VQA_classifier_results_3!H75,VQA_classifier_results_2!H75,VQA_classifier_results_1!H75,VQA_classifier_results_0!H75)</f>
        <v>4.737556801183965</v>
      </c>
      <c r="R75">
        <f>_xlfn.STDEV.S(VQA_classifier_results_9!I75,VQA_classifier_results_8!I75,VQA_classifier_results_7!I75,VQA_classifier_results_6!I75,VQA_classifier_results_5!I75,VQA_classifier_results_4!I75,VQA_classifier_results_3!I75,VQA_classifier_results_2!I75,VQA_classifier_results_1!I75,VQA_classifier_results_0!I75)</f>
        <v>2.4797658387936634E-2</v>
      </c>
      <c r="S75">
        <f>_xlfn.STDEV.S(VQA_classifier_results_9!J75,VQA_classifier_results_8!J75,VQA_classifier_results_7!J75,VQA_classifier_results_6!J75,VQA_classifier_results_5!J75,VQA_classifier_results_4!J75,VQA_classifier_results_3!J75,VQA_classifier_results_2!J75,VQA_classifier_results_1!J75,VQA_classifier_results_0!J75)</f>
        <v>3.1348338580584743E-2</v>
      </c>
      <c r="T75">
        <f>_xlfn.STDEV.S(VQA_classifier_results_9!K75,VQA_classifier_results_8!K75,VQA_classifier_results_7!K75,VQA_classifier_results_6!K75,VQA_classifier_results_5!K75,VQA_classifier_results_4!K75,VQA_classifier_results_3!K75,VQA_classifier_results_2!K75,VQA_classifier_results_1!K75,VQA_classifier_results_0!K75)</f>
        <v>2.0688020965868838E-2</v>
      </c>
      <c r="U75">
        <f>_xlfn.STDEV.S(VQA_classifier_results_9!L75,VQA_classifier_results_8!L75,VQA_classifier_results_7!L75,VQA_classifier_results_6!L75,VQA_classifier_results_5!L75,VQA_classifier_results_4!L75,VQA_classifier_results_3!L75,VQA_classifier_results_2!L75,VQA_classifier_results_1!L75,VQA_classifier_results_0!L75)</f>
        <v>2.7565239861090021E-2</v>
      </c>
      <c r="V75">
        <f>_xlfn.STDEV.S(VQA_classifier_results_9!M75,VQA_classifier_results_8!M75,VQA_classifier_results_7!M75,VQA_classifier_results_6!M75,VQA_classifier_results_5!M75,VQA_classifier_results_4!M75,VQA_classifier_results_3!M75,VQA_classifier_results_2!M75,VQA_classifier_results_1!M75,VQA_classifier_results_0!M75)</f>
        <v>2.1070687533848456E-2</v>
      </c>
    </row>
    <row r="76" spans="1:22" x14ac:dyDescent="0.3">
      <c r="A76" s="5">
        <v>74</v>
      </c>
      <c r="B76" t="s">
        <v>27</v>
      </c>
      <c r="C76" t="s">
        <v>18</v>
      </c>
      <c r="D76" t="s">
        <v>15</v>
      </c>
      <c r="E76">
        <f>AVERAGE(VQA_classifier_results_9!E76,VQA_classifier_results_8!E76,VQA_classifier_results_7!E76,VQA_classifier_results_6!E76,VQA_classifier_results_5!E76,VQA_classifier_results_4!E76,VQA_classifier_results_3!E76,VQA_classifier_results_2!E76,VQA_classifier_results_1!E76,VQA_classifier_results_0!E76)</f>
        <v>162.80000000000001</v>
      </c>
      <c r="F76">
        <f>AVERAGE(VQA_classifier_results_9!F76,VQA_classifier_results_8!F76,VQA_classifier_results_7!F76,VQA_classifier_results_6!F76,VQA_classifier_results_5!F76,VQA_classifier_results_4!F76,VQA_classifier_results_3!F76,VQA_classifier_results_2!F76,VQA_classifier_results_1!F76,VQA_classifier_results_0!F76)</f>
        <v>173.7</v>
      </c>
      <c r="G76">
        <f>AVERAGE(VQA_classifier_results_9!G76,VQA_classifier_results_8!G76,VQA_classifier_results_7!G76,VQA_classifier_results_6!G76,VQA_classifier_results_5!G76,VQA_classifier_results_4!G76,VQA_classifier_results_3!G76,VQA_classifier_results_2!G76,VQA_classifier_results_1!G76,VQA_classifier_results_0!G76)</f>
        <v>59.3</v>
      </c>
      <c r="H76">
        <f>AVERAGE(VQA_classifier_results_9!H76,VQA_classifier_results_8!H76,VQA_classifier_results_7!H76,VQA_classifier_results_6!H76,VQA_classifier_results_5!H76,VQA_classifier_results_4!H76,VQA_classifier_results_3!H76,VQA_classifier_results_2!H76,VQA_classifier_results_1!H76,VQA_classifier_results_0!H76)</f>
        <v>70.2</v>
      </c>
      <c r="I76">
        <f>AVERAGE(VQA_classifier_results_9!I76,VQA_classifier_results_8!I76,VQA_classifier_results_7!I76,VQA_classifier_results_6!I76,VQA_classifier_results_5!I76,VQA_classifier_results_4!I76,VQA_classifier_results_3!I76,VQA_classifier_results_2!I76,VQA_classifier_results_1!I76,VQA_classifier_results_0!I76)</f>
        <v>0.72210300429184548</v>
      </c>
      <c r="J76">
        <f>AVERAGE(VQA_classifier_results_9!J76,VQA_classifier_results_8!J76,VQA_classifier_results_7!J76,VQA_classifier_results_6!J76,VQA_classifier_results_5!J76,VQA_classifier_results_4!J76,VQA_classifier_results_3!J76,VQA_classifier_results_2!J76,VQA_classifier_results_1!J76,VQA_classifier_results_0!J76)</f>
        <v>0.7334848828855236</v>
      </c>
      <c r="K76">
        <f>AVERAGE(VQA_classifier_results_9!K76,VQA_classifier_results_8!K76,VQA_classifier_results_7!K76,VQA_classifier_results_6!K76,VQA_classifier_results_5!K76,VQA_classifier_results_4!K76,VQA_classifier_results_3!K76,VQA_classifier_results_2!K76,VQA_classifier_results_1!K76,VQA_classifier_results_0!K76)</f>
        <v>0.6987124463519313</v>
      </c>
      <c r="L76">
        <f>AVERAGE(VQA_classifier_results_9!L76,VQA_classifier_results_8!L76,VQA_classifier_results_7!L76,VQA_classifier_results_6!L76,VQA_classifier_results_5!L76,VQA_classifier_results_4!L76,VQA_classifier_results_3!L76,VQA_classifier_results_2!L76,VQA_classifier_results_1!L76,VQA_classifier_results_0!L76)</f>
        <v>0.72597653592118283</v>
      </c>
      <c r="M76">
        <f>AVERAGE(VQA_classifier_results_9!M76,VQA_classifier_results_8!M76,VQA_classifier_results_7!M76,VQA_classifier_results_6!M76,VQA_classifier_results_5!M76,VQA_classifier_results_4!M76,VQA_classifier_results_3!M76,VQA_classifier_results_2!M76,VQA_classifier_results_1!M76,VQA_classifier_results_0!M76)</f>
        <v>0.71266100581699199</v>
      </c>
      <c r="N76">
        <f>_xlfn.STDEV.S(VQA_classifier_results_9!E76,VQA_classifier_results_8!E76,VQA_classifier_results_7!E76,VQA_classifier_results_6!E76,VQA_classifier_results_5!E76,VQA_classifier_results_4!E76,VQA_classifier_results_3!E76,VQA_classifier_results_2!E76,VQA_classifier_results_1!E76,VQA_classifier_results_0!E76)</f>
        <v>7.1305290437978339</v>
      </c>
      <c r="O76">
        <f>_xlfn.STDEV.S(VQA_classifier_results_9!F76,VQA_classifier_results_8!F76,VQA_classifier_results_7!F76,VQA_classifier_results_6!F76,VQA_classifier_results_5!F76,VQA_classifier_results_4!F76,VQA_classifier_results_3!F76,VQA_classifier_results_2!F76,VQA_classifier_results_1!F76,VQA_classifier_results_0!F76)</f>
        <v>6.6173173483586902</v>
      </c>
      <c r="P76">
        <f>_xlfn.STDEV.S(VQA_classifier_results_9!G76,VQA_classifier_results_8!G76,VQA_classifier_results_7!G76,VQA_classifier_results_6!G76,VQA_classifier_results_5!G76,VQA_classifier_results_4!G76,VQA_classifier_results_3!G76,VQA_classifier_results_2!G76,VQA_classifier_results_1!G76,VQA_classifier_results_0!G76)</f>
        <v>6.6173173483586778</v>
      </c>
      <c r="Q76">
        <f>_xlfn.STDEV.S(VQA_classifier_results_9!H76,VQA_classifier_results_8!H76,VQA_classifier_results_7!H76,VQA_classifier_results_6!H76,VQA_classifier_results_5!H76,VQA_classifier_results_4!H76,VQA_classifier_results_3!H76,VQA_classifier_results_2!H76,VQA_classifier_results_1!H76,VQA_classifier_results_0!H76)</f>
        <v>7.130529043797833</v>
      </c>
      <c r="R76">
        <f>_xlfn.STDEV.S(VQA_classifier_results_9!I76,VQA_classifier_results_8!I76,VQA_classifier_results_7!I76,VQA_classifier_results_6!I76,VQA_classifier_results_5!I76,VQA_classifier_results_4!I76,VQA_classifier_results_3!I76,VQA_classifier_results_2!I76,VQA_classifier_results_1!I76,VQA_classifier_results_0!I76)</f>
        <v>1.6444297471491637E-2</v>
      </c>
      <c r="S76">
        <f>_xlfn.STDEV.S(VQA_classifier_results_9!J76,VQA_classifier_results_8!J76,VQA_classifier_results_7!J76,VQA_classifier_results_6!J76,VQA_classifier_results_5!J76,VQA_classifier_results_4!J76,VQA_classifier_results_3!J76,VQA_classifier_results_2!J76,VQA_classifier_results_1!J76,VQA_classifier_results_0!J76)</f>
        <v>2.0129947287590516E-2</v>
      </c>
      <c r="T76">
        <f>_xlfn.STDEV.S(VQA_classifier_results_9!K76,VQA_classifier_results_8!K76,VQA_classifier_results_7!K76,VQA_classifier_results_6!K76,VQA_classifier_results_5!K76,VQA_classifier_results_4!K76,VQA_classifier_results_3!K76,VQA_classifier_results_2!K76,VQA_classifier_results_1!K76,VQA_classifier_results_0!K76)</f>
        <v>3.0603128943338321E-2</v>
      </c>
      <c r="U76">
        <f>_xlfn.STDEV.S(VQA_classifier_results_9!L76,VQA_classifier_results_8!L76,VQA_classifier_results_7!L76,VQA_classifier_results_6!L76,VQA_classifier_results_5!L76,VQA_classifier_results_4!L76,VQA_classifier_results_3!L76,VQA_classifier_results_2!L76,VQA_classifier_results_1!L76,VQA_classifier_results_0!L76)</f>
        <v>1.7268248030305484E-2</v>
      </c>
      <c r="V76">
        <f>_xlfn.STDEV.S(VQA_classifier_results_9!M76,VQA_classifier_results_8!M76,VQA_classifier_results_7!M76,VQA_classifier_results_6!M76,VQA_classifier_results_5!M76,VQA_classifier_results_4!M76,VQA_classifier_results_3!M76,VQA_classifier_results_2!M76,VQA_classifier_results_1!M76,VQA_classifier_results_0!M76)</f>
        <v>1.9402115361598041E-2</v>
      </c>
    </row>
    <row r="77" spans="1:22" x14ac:dyDescent="0.3">
      <c r="A77" s="5">
        <v>75</v>
      </c>
      <c r="B77" t="s">
        <v>27</v>
      </c>
      <c r="C77" t="s">
        <v>18</v>
      </c>
      <c r="D77" t="s">
        <v>16</v>
      </c>
      <c r="E77">
        <f>AVERAGE(VQA_classifier_results_9!E77,VQA_classifier_results_8!E77,VQA_classifier_results_7!E77,VQA_classifier_results_6!E77,VQA_classifier_results_5!E77,VQA_classifier_results_4!E77,VQA_classifier_results_3!E77,VQA_classifier_results_2!E77,VQA_classifier_results_1!E77,VQA_classifier_results_0!E77)</f>
        <v>171.5</v>
      </c>
      <c r="F77">
        <f>AVERAGE(VQA_classifier_results_9!F77,VQA_classifier_results_8!F77,VQA_classifier_results_7!F77,VQA_classifier_results_6!F77,VQA_classifier_results_5!F77,VQA_classifier_results_4!F77,VQA_classifier_results_3!F77,VQA_classifier_results_2!F77,VQA_classifier_results_1!F77,VQA_classifier_results_0!F77)</f>
        <v>197.9</v>
      </c>
      <c r="G77">
        <f>AVERAGE(VQA_classifier_results_9!G77,VQA_classifier_results_8!G77,VQA_classifier_results_7!G77,VQA_classifier_results_6!G77,VQA_classifier_results_5!G77,VQA_classifier_results_4!G77,VQA_classifier_results_3!G77,VQA_classifier_results_2!G77,VQA_classifier_results_1!G77,VQA_classifier_results_0!G77)</f>
        <v>35.1</v>
      </c>
      <c r="H77">
        <f>AVERAGE(VQA_classifier_results_9!H77,VQA_classifier_results_8!H77,VQA_classifier_results_7!H77,VQA_classifier_results_6!H77,VQA_classifier_results_5!H77,VQA_classifier_results_4!H77,VQA_classifier_results_3!H77,VQA_classifier_results_2!H77,VQA_classifier_results_1!H77,VQA_classifier_results_0!H77)</f>
        <v>61.5</v>
      </c>
      <c r="I77">
        <f>AVERAGE(VQA_classifier_results_9!I77,VQA_classifier_results_8!I77,VQA_classifier_results_7!I77,VQA_classifier_results_6!I77,VQA_classifier_results_5!I77,VQA_classifier_results_4!I77,VQA_classifier_results_3!I77,VQA_classifier_results_2!I77,VQA_classifier_results_1!I77,VQA_classifier_results_0!I77)</f>
        <v>0.79270386266094417</v>
      </c>
      <c r="J77">
        <f>AVERAGE(VQA_classifier_results_9!J77,VQA_classifier_results_8!J77,VQA_classifier_results_7!J77,VQA_classifier_results_6!J77,VQA_classifier_results_5!J77,VQA_classifier_results_4!J77,VQA_classifier_results_3!J77,VQA_classifier_results_2!J77,VQA_classifier_results_1!J77,VQA_classifier_results_0!J77)</f>
        <v>0.83060616174743596</v>
      </c>
      <c r="K77">
        <f>AVERAGE(VQA_classifier_results_9!K77,VQA_classifier_results_8!K77,VQA_classifier_results_7!K77,VQA_classifier_results_6!K77,VQA_classifier_results_5!K77,VQA_classifier_results_4!K77,VQA_classifier_results_3!K77,VQA_classifier_results_2!K77,VQA_classifier_results_1!K77,VQA_classifier_results_0!K77)</f>
        <v>0.73605150214592274</v>
      </c>
      <c r="L77">
        <f>AVERAGE(VQA_classifier_results_9!L77,VQA_classifier_results_8!L77,VQA_classifier_results_7!L77,VQA_classifier_results_6!L77,VQA_classifier_results_5!L77,VQA_classifier_results_4!L77,VQA_classifier_results_3!L77,VQA_classifier_results_2!L77,VQA_classifier_results_1!L77,VQA_classifier_results_0!L77)</f>
        <v>0.80957751968173175</v>
      </c>
      <c r="M77">
        <f>AVERAGE(VQA_classifier_results_9!M77,VQA_classifier_results_8!M77,VQA_classifier_results_7!M77,VQA_classifier_results_6!M77,VQA_classifier_results_5!M77,VQA_classifier_results_4!M77,VQA_classifier_results_3!M77,VQA_classifier_results_2!M77,VQA_classifier_results_1!M77,VQA_classifier_results_0!M77)</f>
        <v>0.76319110567541781</v>
      </c>
      <c r="N77">
        <f>_xlfn.STDEV.S(VQA_classifier_results_9!E77,VQA_classifier_results_8!E77,VQA_classifier_results_7!E77,VQA_classifier_results_6!E77,VQA_classifier_results_5!E77,VQA_classifier_results_4!E77,VQA_classifier_results_3!E77,VQA_classifier_results_2!E77,VQA_classifier_results_1!E77,VQA_classifier_results_0!E77)</f>
        <v>5.1908038341324785</v>
      </c>
      <c r="O77">
        <f>_xlfn.STDEV.S(VQA_classifier_results_9!F77,VQA_classifier_results_8!F77,VQA_classifier_results_7!F77,VQA_classifier_results_6!F77,VQA_classifier_results_5!F77,VQA_classifier_results_4!F77,VQA_classifier_results_3!F77,VQA_classifier_results_2!F77,VQA_classifier_results_1!F77,VQA_classifier_results_0!F77)</f>
        <v>4.9317565047579368</v>
      </c>
      <c r="P77">
        <f>_xlfn.STDEV.S(VQA_classifier_results_9!G77,VQA_classifier_results_8!G77,VQA_classifier_results_7!G77,VQA_classifier_results_6!G77,VQA_classifier_results_5!G77,VQA_classifier_results_4!G77,VQA_classifier_results_3!G77,VQA_classifier_results_2!G77,VQA_classifier_results_1!G77,VQA_classifier_results_0!G77)</f>
        <v>4.9317565047579324</v>
      </c>
      <c r="Q77">
        <f>_xlfn.STDEV.S(VQA_classifier_results_9!H77,VQA_classifier_results_8!H77,VQA_classifier_results_7!H77,VQA_classifier_results_6!H77,VQA_classifier_results_5!H77,VQA_classifier_results_4!H77,VQA_classifier_results_3!H77,VQA_classifier_results_2!H77,VQA_classifier_results_1!H77,VQA_classifier_results_0!H77)</f>
        <v>5.1908038341324785</v>
      </c>
      <c r="R77">
        <f>_xlfn.STDEV.S(VQA_classifier_results_9!I77,VQA_classifier_results_8!I77,VQA_classifier_results_7!I77,VQA_classifier_results_6!I77,VQA_classifier_results_5!I77,VQA_classifier_results_4!I77,VQA_classifier_results_3!I77,VQA_classifier_results_2!I77,VQA_classifier_results_1!I77,VQA_classifier_results_0!I77)</f>
        <v>1.1364164296558231E-2</v>
      </c>
      <c r="S77">
        <f>_xlfn.STDEV.S(VQA_classifier_results_9!J77,VQA_classifier_results_8!J77,VQA_classifier_results_7!J77,VQA_classifier_results_6!J77,VQA_classifier_results_5!J77,VQA_classifier_results_4!J77,VQA_classifier_results_3!J77,VQA_classifier_results_2!J77,VQA_classifier_results_1!J77,VQA_classifier_results_0!J77)</f>
        <v>1.8444937525733302E-2</v>
      </c>
      <c r="T77">
        <f>_xlfn.STDEV.S(VQA_classifier_results_9!K77,VQA_classifier_results_8!K77,VQA_classifier_results_7!K77,VQA_classifier_results_6!K77,VQA_classifier_results_5!K77,VQA_classifier_results_4!K77,VQA_classifier_results_3!K77,VQA_classifier_results_2!K77,VQA_classifier_results_1!K77,VQA_classifier_results_0!K77)</f>
        <v>2.2278128043487024E-2</v>
      </c>
      <c r="U77">
        <f>_xlfn.STDEV.S(VQA_classifier_results_9!L77,VQA_classifier_results_8!L77,VQA_classifier_results_7!L77,VQA_classifier_results_6!L77,VQA_classifier_results_5!L77,VQA_classifier_results_4!L77,VQA_classifier_results_3!L77,VQA_classifier_results_2!L77,VQA_classifier_results_1!L77,VQA_classifier_results_0!L77)</f>
        <v>1.3564120382399691E-2</v>
      </c>
      <c r="V77">
        <f>_xlfn.STDEV.S(VQA_classifier_results_9!M77,VQA_classifier_results_8!M77,VQA_classifier_results_7!M77,VQA_classifier_results_6!M77,VQA_classifier_results_5!M77,VQA_classifier_results_4!M77,VQA_classifier_results_3!M77,VQA_classifier_results_2!M77,VQA_classifier_results_1!M77,VQA_classifier_results_0!M77)</f>
        <v>1.3762412155800827E-2</v>
      </c>
    </row>
    <row r="78" spans="1:22" x14ac:dyDescent="0.3">
      <c r="A78" s="5">
        <v>76</v>
      </c>
      <c r="B78" t="s">
        <v>27</v>
      </c>
      <c r="C78" t="s">
        <v>19</v>
      </c>
      <c r="D78" t="s">
        <v>15</v>
      </c>
      <c r="E78">
        <f>AVERAGE(VQA_classifier_results_9!E78,VQA_classifier_results_8!E78,VQA_classifier_results_7!E78,VQA_classifier_results_6!E78,VQA_classifier_results_5!E78,VQA_classifier_results_4!E78,VQA_classifier_results_3!E78,VQA_classifier_results_2!E78,VQA_classifier_results_1!E78,VQA_classifier_results_0!E78)</f>
        <v>132.9</v>
      </c>
      <c r="F78">
        <f>AVERAGE(VQA_classifier_results_9!F78,VQA_classifier_results_8!F78,VQA_classifier_results_7!F78,VQA_classifier_results_6!F78,VQA_classifier_results_5!F78,VQA_classifier_results_4!F78,VQA_classifier_results_3!F78,VQA_classifier_results_2!F78,VQA_classifier_results_1!F78,VQA_classifier_results_0!F78)</f>
        <v>127.1</v>
      </c>
      <c r="G78">
        <f>AVERAGE(VQA_classifier_results_9!G78,VQA_classifier_results_8!G78,VQA_classifier_results_7!G78,VQA_classifier_results_6!G78,VQA_classifier_results_5!G78,VQA_classifier_results_4!G78,VQA_classifier_results_3!G78,VQA_classifier_results_2!G78,VQA_classifier_results_1!G78,VQA_classifier_results_0!G78)</f>
        <v>52.9</v>
      </c>
      <c r="H78">
        <f>AVERAGE(VQA_classifier_results_9!H78,VQA_classifier_results_8!H78,VQA_classifier_results_7!H78,VQA_classifier_results_6!H78,VQA_classifier_results_5!H78,VQA_classifier_results_4!H78,VQA_classifier_results_3!H78,VQA_classifier_results_2!H78,VQA_classifier_results_1!H78,VQA_classifier_results_0!H78)</f>
        <v>47.1</v>
      </c>
      <c r="I78">
        <f>AVERAGE(VQA_classifier_results_9!I78,VQA_classifier_results_8!I78,VQA_classifier_results_7!I78,VQA_classifier_results_6!I78,VQA_classifier_results_5!I78,VQA_classifier_results_4!I78,VQA_classifier_results_3!I78,VQA_classifier_results_2!I78,VQA_classifier_results_1!I78,VQA_classifier_results_0!I78)</f>
        <v>0.72222222222222221</v>
      </c>
      <c r="J78">
        <f>AVERAGE(VQA_classifier_results_9!J78,VQA_classifier_results_8!J78,VQA_classifier_results_7!J78,VQA_classifier_results_6!J78,VQA_classifier_results_5!J78,VQA_classifier_results_4!J78,VQA_classifier_results_3!J78,VQA_classifier_results_2!J78,VQA_classifier_results_1!J78,VQA_classifier_results_0!J78)</f>
        <v>0.71596104278191552</v>
      </c>
      <c r="K78">
        <f>AVERAGE(VQA_classifier_results_9!K78,VQA_classifier_results_8!K78,VQA_classifier_results_7!K78,VQA_classifier_results_6!K78,VQA_classifier_results_5!K78,VQA_classifier_results_4!K78,VQA_classifier_results_3!K78,VQA_classifier_results_2!K78,VQA_classifier_results_1!K78,VQA_classifier_results_0!K78)</f>
        <v>0.7383333333333334</v>
      </c>
      <c r="L78">
        <f>AVERAGE(VQA_classifier_results_9!L78,VQA_classifier_results_8!L78,VQA_classifier_results_7!L78,VQA_classifier_results_6!L78,VQA_classifier_results_5!L78,VQA_classifier_results_4!L78,VQA_classifier_results_3!L78,VQA_classifier_results_2!L78,VQA_classifier_results_1!L78,VQA_classifier_results_0!L78)</f>
        <v>0.72012922124788725</v>
      </c>
      <c r="M78">
        <f>AVERAGE(VQA_classifier_results_9!M78,VQA_classifier_results_8!M78,VQA_classifier_results_7!M78,VQA_classifier_results_6!M78,VQA_classifier_results_5!M78,VQA_classifier_results_4!M78,VQA_classifier_results_3!M78,VQA_classifier_results_2!M78,VQA_classifier_results_1!M78,VQA_classifier_results_0!M78)</f>
        <v>0.72974871836967581</v>
      </c>
      <c r="N78">
        <f>_xlfn.STDEV.S(VQA_classifier_results_9!E78,VQA_classifier_results_8!E78,VQA_classifier_results_7!E78,VQA_classifier_results_6!E78,VQA_classifier_results_5!E78,VQA_classifier_results_4!E78,VQA_classifier_results_3!E78,VQA_classifier_results_2!E78,VQA_classifier_results_1!E78,VQA_classifier_results_0!E78)</f>
        <v>5.8963265400303824</v>
      </c>
      <c r="O78">
        <f>_xlfn.STDEV.S(VQA_classifier_results_9!F78,VQA_classifier_results_8!F78,VQA_classifier_results_7!F78,VQA_classifier_results_6!F78,VQA_classifier_results_5!F78,VQA_classifier_results_4!F78,VQA_classifier_results_3!F78,VQA_classifier_results_2!F78,VQA_classifier_results_1!F78,VQA_classifier_results_0!F78)</f>
        <v>7.5196040084863807</v>
      </c>
      <c r="P78">
        <f>_xlfn.STDEV.S(VQA_classifier_results_9!G78,VQA_classifier_results_8!G78,VQA_classifier_results_7!G78,VQA_classifier_results_6!G78,VQA_classifier_results_5!G78,VQA_classifier_results_4!G78,VQA_classifier_results_3!G78,VQA_classifier_results_2!G78,VQA_classifier_results_1!G78,VQA_classifier_results_0!G78)</f>
        <v>7.5196040084863913</v>
      </c>
      <c r="Q78">
        <f>_xlfn.STDEV.S(VQA_classifier_results_9!H78,VQA_classifier_results_8!H78,VQA_classifier_results_7!H78,VQA_classifier_results_6!H78,VQA_classifier_results_5!H78,VQA_classifier_results_4!H78,VQA_classifier_results_3!H78,VQA_classifier_results_2!H78,VQA_classifier_results_1!H78,VQA_classifier_results_0!H78)</f>
        <v>5.8963265400303966</v>
      </c>
      <c r="R78">
        <f>_xlfn.STDEV.S(VQA_classifier_results_9!I78,VQA_classifier_results_8!I78,VQA_classifier_results_7!I78,VQA_classifier_results_6!I78,VQA_classifier_results_5!I78,VQA_classifier_results_4!I78,VQA_classifier_results_3!I78,VQA_classifier_results_2!I78,VQA_classifier_results_1!I78,VQA_classifier_results_0!I78)</f>
        <v>3.0316121377305365E-2</v>
      </c>
      <c r="S78">
        <f>_xlfn.STDEV.S(VQA_classifier_results_9!J78,VQA_classifier_results_8!J78,VQA_classifier_results_7!J78,VQA_classifier_results_6!J78,VQA_classifier_results_5!J78,VQA_classifier_results_4!J78,VQA_classifier_results_3!J78,VQA_classifier_results_2!J78,VQA_classifier_results_1!J78,VQA_classifier_results_0!J78)</f>
        <v>3.2821252744717741E-2</v>
      </c>
      <c r="T78">
        <f>_xlfn.STDEV.S(VQA_classifier_results_9!K78,VQA_classifier_results_8!K78,VQA_classifier_results_7!K78,VQA_classifier_results_6!K78,VQA_classifier_results_5!K78,VQA_classifier_results_4!K78,VQA_classifier_results_3!K78,VQA_classifier_results_2!K78,VQA_classifier_results_1!K78,VQA_classifier_results_0!K78)</f>
        <v>3.2757369666835442E-2</v>
      </c>
      <c r="U78">
        <f>_xlfn.STDEV.S(VQA_classifier_results_9!L78,VQA_classifier_results_8!L78,VQA_classifier_results_7!L78,VQA_classifier_results_6!L78,VQA_classifier_results_5!L78,VQA_classifier_results_4!L78,VQA_classifier_results_3!L78,VQA_classifier_results_2!L78,VQA_classifier_results_1!L78,VQA_classifier_results_0!L78)</f>
        <v>3.0165410998695293E-2</v>
      </c>
      <c r="V78">
        <f>_xlfn.STDEV.S(VQA_classifier_results_9!M78,VQA_classifier_results_8!M78,VQA_classifier_results_7!M78,VQA_classifier_results_6!M78,VQA_classifier_results_5!M78,VQA_classifier_results_4!M78,VQA_classifier_results_3!M78,VQA_classifier_results_2!M78,VQA_classifier_results_1!M78,VQA_classifier_results_0!M78)</f>
        <v>3.1737574148234818E-2</v>
      </c>
    </row>
    <row r="79" spans="1:22" x14ac:dyDescent="0.3">
      <c r="A79" s="5">
        <v>77</v>
      </c>
      <c r="B79" t="s">
        <v>27</v>
      </c>
      <c r="C79" t="s">
        <v>19</v>
      </c>
      <c r="D79" t="s">
        <v>16</v>
      </c>
      <c r="E79">
        <f>AVERAGE(VQA_classifier_results_9!E79,VQA_classifier_results_8!E79,VQA_classifier_results_7!E79,VQA_classifier_results_6!E79,VQA_classifier_results_5!E79,VQA_classifier_results_4!E79,VQA_classifier_results_3!E79,VQA_classifier_results_2!E79,VQA_classifier_results_1!E79,VQA_classifier_results_0!E79)</f>
        <v>139.5</v>
      </c>
      <c r="F79">
        <f>AVERAGE(VQA_classifier_results_9!F79,VQA_classifier_results_8!F79,VQA_classifier_results_7!F79,VQA_classifier_results_6!F79,VQA_classifier_results_5!F79,VQA_classifier_results_4!F79,VQA_classifier_results_3!F79,VQA_classifier_results_2!F79,VQA_classifier_results_1!F79,VQA_classifier_results_0!F79)</f>
        <v>145.9</v>
      </c>
      <c r="G79">
        <f>AVERAGE(VQA_classifier_results_9!G79,VQA_classifier_results_8!G79,VQA_classifier_results_7!G79,VQA_classifier_results_6!G79,VQA_classifier_results_5!G79,VQA_classifier_results_4!G79,VQA_classifier_results_3!G79,VQA_classifier_results_2!G79,VQA_classifier_results_1!G79,VQA_classifier_results_0!G79)</f>
        <v>34.1</v>
      </c>
      <c r="H79">
        <f>AVERAGE(VQA_classifier_results_9!H79,VQA_classifier_results_8!H79,VQA_classifier_results_7!H79,VQA_classifier_results_6!H79,VQA_classifier_results_5!H79,VQA_classifier_results_4!H79,VQA_classifier_results_3!H79,VQA_classifier_results_2!H79,VQA_classifier_results_1!H79,VQA_classifier_results_0!H79)</f>
        <v>40.5</v>
      </c>
      <c r="I79">
        <f>AVERAGE(VQA_classifier_results_9!I79,VQA_classifier_results_8!I79,VQA_classifier_results_7!I79,VQA_classifier_results_6!I79,VQA_classifier_results_5!I79,VQA_classifier_results_4!I79,VQA_classifier_results_3!I79,VQA_classifier_results_2!I79,VQA_classifier_results_1!I79,VQA_classifier_results_0!I79)</f>
        <v>0.79277777777777769</v>
      </c>
      <c r="J79">
        <f>AVERAGE(VQA_classifier_results_9!J79,VQA_classifier_results_8!J79,VQA_classifier_results_7!J79,VQA_classifier_results_6!J79,VQA_classifier_results_5!J79,VQA_classifier_results_4!J79,VQA_classifier_results_3!J79,VQA_classifier_results_2!J79,VQA_classifier_results_1!J79,VQA_classifier_results_0!J79)</f>
        <v>0.80391502774121959</v>
      </c>
      <c r="K79">
        <f>AVERAGE(VQA_classifier_results_9!K79,VQA_classifier_results_8!K79,VQA_classifier_results_7!K79,VQA_classifier_results_6!K79,VQA_classifier_results_5!K79,VQA_classifier_results_4!K79,VQA_classifier_results_3!K79,VQA_classifier_results_2!K79,VQA_classifier_results_1!K79,VQA_classifier_results_0!K79)</f>
        <v>0.77499999999999991</v>
      </c>
      <c r="L79">
        <f>AVERAGE(VQA_classifier_results_9!L79,VQA_classifier_results_8!L79,VQA_classifier_results_7!L79,VQA_classifier_results_6!L79,VQA_classifier_results_5!L79,VQA_classifier_results_4!L79,VQA_classifier_results_3!L79,VQA_classifier_results_2!L79,VQA_classifier_results_1!L79,VQA_classifier_results_0!L79)</f>
        <v>0.79767600981760567</v>
      </c>
      <c r="M79">
        <f>AVERAGE(VQA_classifier_results_9!M79,VQA_classifier_results_8!M79,VQA_classifier_results_7!M79,VQA_classifier_results_6!M79,VQA_classifier_results_5!M79,VQA_classifier_results_4!M79,VQA_classifier_results_3!M79,VQA_classifier_results_2!M79,VQA_classifier_results_1!M79,VQA_classifier_results_0!M79)</f>
        <v>0.7834899521527301</v>
      </c>
      <c r="N79">
        <f>_xlfn.STDEV.S(VQA_classifier_results_9!E79,VQA_classifier_results_8!E79,VQA_classifier_results_7!E79,VQA_classifier_results_6!E79,VQA_classifier_results_5!E79,VQA_classifier_results_4!E79,VQA_classifier_results_3!E79,VQA_classifier_results_2!E79,VQA_classifier_results_1!E79,VQA_classifier_results_0!E79)</f>
        <v>7.3219608788295991</v>
      </c>
      <c r="O79">
        <f>_xlfn.STDEV.S(VQA_classifier_results_9!F79,VQA_classifier_results_8!F79,VQA_classifier_results_7!F79,VQA_classifier_results_6!F79,VQA_classifier_results_5!F79,VQA_classifier_results_4!F79,VQA_classifier_results_3!F79,VQA_classifier_results_2!F79,VQA_classifier_results_1!F79,VQA_classifier_results_0!F79)</f>
        <v>5.7821564604681299</v>
      </c>
      <c r="P79">
        <f>_xlfn.STDEV.S(VQA_classifier_results_9!G79,VQA_classifier_results_8!G79,VQA_classifier_results_7!G79,VQA_classifier_results_6!G79,VQA_classifier_results_5!G79,VQA_classifier_results_4!G79,VQA_classifier_results_3!G79,VQA_classifier_results_2!G79,VQA_classifier_results_1!G79,VQA_classifier_results_0!G79)</f>
        <v>5.7821564604681264</v>
      </c>
      <c r="Q79">
        <f>_xlfn.STDEV.S(VQA_classifier_results_9!H79,VQA_classifier_results_8!H79,VQA_classifier_results_7!H79,VQA_classifier_results_6!H79,VQA_classifier_results_5!H79,VQA_classifier_results_4!H79,VQA_classifier_results_3!H79,VQA_classifier_results_2!H79,VQA_classifier_results_1!H79,VQA_classifier_results_0!H79)</f>
        <v>7.3219608788295991</v>
      </c>
      <c r="R79">
        <f>_xlfn.STDEV.S(VQA_classifier_results_9!I79,VQA_classifier_results_8!I79,VQA_classifier_results_7!I79,VQA_classifier_results_6!I79,VQA_classifier_results_5!I79,VQA_classifier_results_4!I79,VQA_classifier_results_3!I79,VQA_classifier_results_2!I79,VQA_classifier_results_1!I79,VQA_classifier_results_0!I79)</f>
        <v>2.8060291740556759E-2</v>
      </c>
      <c r="S79">
        <f>_xlfn.STDEV.S(VQA_classifier_results_9!J79,VQA_classifier_results_8!J79,VQA_classifier_results_7!J79,VQA_classifier_results_6!J79,VQA_classifier_results_5!J79,VQA_classifier_results_4!J79,VQA_classifier_results_3!J79,VQA_classifier_results_2!J79,VQA_classifier_results_1!J79,VQA_classifier_results_0!J79)</f>
        <v>2.8957273531392831E-2</v>
      </c>
      <c r="T79">
        <f>_xlfn.STDEV.S(VQA_classifier_results_9!K79,VQA_classifier_results_8!K79,VQA_classifier_results_7!K79,VQA_classifier_results_6!K79,VQA_classifier_results_5!K79,VQA_classifier_results_4!K79,VQA_classifier_results_3!K79,VQA_classifier_results_2!K79,VQA_classifier_results_1!K79,VQA_classifier_results_0!K79)</f>
        <v>4.0677560437942219E-2</v>
      </c>
      <c r="U79">
        <f>_xlfn.STDEV.S(VQA_classifier_results_9!L79,VQA_classifier_results_8!L79,VQA_classifier_results_7!L79,VQA_classifier_results_6!L79,VQA_classifier_results_5!L79,VQA_classifier_results_4!L79,VQA_classifier_results_3!L79,VQA_classifier_results_2!L79,VQA_classifier_results_1!L79,VQA_classifier_results_0!L79)</f>
        <v>2.7839344497354944E-2</v>
      </c>
      <c r="V79">
        <f>_xlfn.STDEV.S(VQA_classifier_results_9!M79,VQA_classifier_results_8!M79,VQA_classifier_results_7!M79,VQA_classifier_results_6!M79,VQA_classifier_results_5!M79,VQA_classifier_results_4!M79,VQA_classifier_results_3!M79,VQA_classifier_results_2!M79,VQA_classifier_results_1!M79,VQA_classifier_results_0!M79)</f>
        <v>3.2453339498808964E-2</v>
      </c>
    </row>
    <row r="80" spans="1:22" x14ac:dyDescent="0.3">
      <c r="A80" s="5">
        <v>78</v>
      </c>
      <c r="B80" t="s">
        <v>27</v>
      </c>
      <c r="C80" t="s">
        <v>20</v>
      </c>
      <c r="D80" t="s">
        <v>15</v>
      </c>
      <c r="E80">
        <f>AVERAGE(VQA_classifier_results_9!E80,VQA_classifier_results_8!E80,VQA_classifier_results_7!E80,VQA_classifier_results_6!E80,VQA_classifier_results_5!E80,VQA_classifier_results_4!E80,VQA_classifier_results_3!E80,VQA_classifier_results_2!E80,VQA_classifier_results_1!E80,VQA_classifier_results_0!E80)</f>
        <v>605.4</v>
      </c>
      <c r="F80">
        <f>AVERAGE(VQA_classifier_results_9!F80,VQA_classifier_results_8!F80,VQA_classifier_results_7!F80,VQA_classifier_results_6!F80,VQA_classifier_results_5!F80,VQA_classifier_results_4!F80,VQA_classifier_results_3!F80,VQA_classifier_results_2!F80,VQA_classifier_results_1!F80,VQA_classifier_results_0!F80)</f>
        <v>601.9</v>
      </c>
      <c r="G80">
        <f>AVERAGE(VQA_classifier_results_9!G80,VQA_classifier_results_8!G80,VQA_classifier_results_7!G80,VQA_classifier_results_6!G80,VQA_classifier_results_5!G80,VQA_classifier_results_4!G80,VQA_classifier_results_3!G80,VQA_classifier_results_2!G80,VQA_classifier_results_1!G80,VQA_classifier_results_0!G80)</f>
        <v>231.1</v>
      </c>
      <c r="H80">
        <f>AVERAGE(VQA_classifier_results_9!H80,VQA_classifier_results_8!H80,VQA_classifier_results_7!H80,VQA_classifier_results_6!H80,VQA_classifier_results_5!H80,VQA_classifier_results_4!H80,VQA_classifier_results_3!H80,VQA_classifier_results_2!H80,VQA_classifier_results_1!H80,VQA_classifier_results_0!H80)</f>
        <v>227.6</v>
      </c>
      <c r="I80">
        <f>AVERAGE(VQA_classifier_results_9!I80,VQA_classifier_results_8!I80,VQA_classifier_results_7!I80,VQA_classifier_results_6!I80,VQA_classifier_results_5!I80,VQA_classifier_results_4!I80,VQA_classifier_results_3!I80,VQA_classifier_results_2!I80,VQA_classifier_results_1!I80,VQA_classifier_results_0!I80)</f>
        <v>0.7246698679471788</v>
      </c>
      <c r="J80">
        <f>AVERAGE(VQA_classifier_results_9!J80,VQA_classifier_results_8!J80,VQA_classifier_results_7!J80,VQA_classifier_results_6!J80,VQA_classifier_results_5!J80,VQA_classifier_results_4!J80,VQA_classifier_results_3!J80,VQA_classifier_results_2!J80,VQA_classifier_results_1!J80,VQA_classifier_results_0!J80)</f>
        <v>0.72379712522561523</v>
      </c>
      <c r="K80">
        <f>AVERAGE(VQA_classifier_results_9!K80,VQA_classifier_results_8!K80,VQA_classifier_results_7!K80,VQA_classifier_results_6!K80,VQA_classifier_results_5!K80,VQA_classifier_results_4!K80,VQA_classifier_results_3!K80,VQA_classifier_results_2!K80,VQA_classifier_results_1!K80,VQA_classifier_results_0!K80)</f>
        <v>0.72677070828331325</v>
      </c>
      <c r="L80">
        <f>AVERAGE(VQA_classifier_results_9!L80,VQA_classifier_results_8!L80,VQA_classifier_results_7!L80,VQA_classifier_results_6!L80,VQA_classifier_results_5!L80,VQA_classifier_results_4!L80,VQA_classifier_results_3!L80,VQA_classifier_results_2!L80,VQA_classifier_results_1!L80,VQA_classifier_results_0!L80)</f>
        <v>0.72435930202906307</v>
      </c>
      <c r="M80">
        <f>AVERAGE(VQA_classifier_results_9!M80,VQA_classifier_results_8!M80,VQA_classifier_results_7!M80,VQA_classifier_results_6!M80,VQA_classifier_results_5!M80,VQA_classifier_results_4!M80,VQA_classifier_results_3!M80,VQA_classifier_results_2!M80,VQA_classifier_results_1!M80,VQA_classifier_results_0!M80)</f>
        <v>0.72567343285836849</v>
      </c>
      <c r="N80">
        <f>_xlfn.STDEV.S(VQA_classifier_results_9!E80,VQA_classifier_results_8!E80,VQA_classifier_results_7!E80,VQA_classifier_results_6!E80,VQA_classifier_results_5!E80,VQA_classifier_results_4!E80,VQA_classifier_results_3!E80,VQA_classifier_results_2!E80,VQA_classifier_results_1!E80,VQA_classifier_results_0!E80)</f>
        <v>9.3238046597584461</v>
      </c>
      <c r="O80">
        <f>_xlfn.STDEV.S(VQA_classifier_results_9!F80,VQA_classifier_results_8!F80,VQA_classifier_results_7!F80,VQA_classifier_results_6!F80,VQA_classifier_results_5!F80,VQA_classifier_results_4!F80,VQA_classifier_results_3!F80,VQA_classifier_results_2!F80,VQA_classifier_results_1!F80,VQA_classifier_results_0!F80)</f>
        <v>9.9045444115315071</v>
      </c>
      <c r="P80">
        <f>_xlfn.STDEV.S(VQA_classifier_results_9!G80,VQA_classifier_results_8!G80,VQA_classifier_results_7!G80,VQA_classifier_results_6!G80,VQA_classifier_results_5!G80,VQA_classifier_results_4!G80,VQA_classifier_results_3!G80,VQA_classifier_results_2!G80,VQA_classifier_results_1!G80,VQA_classifier_results_0!G80)</f>
        <v>9.9045444115315071</v>
      </c>
      <c r="Q80">
        <f>_xlfn.STDEV.S(VQA_classifier_results_9!H80,VQA_classifier_results_8!H80,VQA_classifier_results_7!H80,VQA_classifier_results_6!H80,VQA_classifier_results_5!H80,VQA_classifier_results_4!H80,VQA_classifier_results_3!H80,VQA_classifier_results_2!H80,VQA_classifier_results_1!H80,VQA_classifier_results_0!H80)</f>
        <v>9.3238046597584461</v>
      </c>
      <c r="R80">
        <f>_xlfn.STDEV.S(VQA_classifier_results_9!I80,VQA_classifier_results_8!I80,VQA_classifier_results_7!I80,VQA_classifier_results_6!I80,VQA_classifier_results_5!I80,VQA_classifier_results_4!I80,VQA_classifier_results_3!I80,VQA_classifier_results_2!I80,VQA_classifier_results_1!I80,VQA_classifier_results_0!I80)</f>
        <v>7.6766617405876151E-3</v>
      </c>
      <c r="S80">
        <f>_xlfn.STDEV.S(VQA_classifier_results_9!J80,VQA_classifier_results_8!J80,VQA_classifier_results_7!J80,VQA_classifier_results_6!J80,VQA_classifier_results_5!J80,VQA_classifier_results_4!J80,VQA_classifier_results_3!J80,VQA_classifier_results_2!J80,VQA_classifier_results_1!J80,VQA_classifier_results_0!J80)</f>
        <v>8.788395688225285E-3</v>
      </c>
      <c r="T80">
        <f>_xlfn.STDEV.S(VQA_classifier_results_9!K80,VQA_classifier_results_8!K80,VQA_classifier_results_7!K80,VQA_classifier_results_6!K80,VQA_classifier_results_5!K80,VQA_classifier_results_4!K80,VQA_classifier_results_3!K80,VQA_classifier_results_2!K80,VQA_classifier_results_1!K80,VQA_classifier_results_0!K80)</f>
        <v>1.1193042808833677E-2</v>
      </c>
      <c r="U80">
        <f>_xlfn.STDEV.S(VQA_classifier_results_9!L80,VQA_classifier_results_8!L80,VQA_classifier_results_7!L80,VQA_classifier_results_6!L80,VQA_classifier_results_5!L80,VQA_classifier_results_4!L80,VQA_classifier_results_3!L80,VQA_classifier_results_2!L80,VQA_classifier_results_1!L80,VQA_classifier_results_0!L80)</f>
        <v>7.8479142489019608E-3</v>
      </c>
      <c r="V80">
        <f>_xlfn.STDEV.S(VQA_classifier_results_9!M80,VQA_classifier_results_8!M80,VQA_classifier_results_7!M80,VQA_classifier_results_6!M80,VQA_classifier_results_5!M80,VQA_classifier_results_4!M80,VQA_classifier_results_3!M80,VQA_classifier_results_2!M80,VQA_classifier_results_1!M80,VQA_classifier_results_0!M80)</f>
        <v>8.563511304903652E-3</v>
      </c>
    </row>
    <row r="81" spans="1:22" x14ac:dyDescent="0.3">
      <c r="A81" s="5">
        <v>79</v>
      </c>
      <c r="B81" t="s">
        <v>27</v>
      </c>
      <c r="C81" t="s">
        <v>20</v>
      </c>
      <c r="D81" t="s">
        <v>16</v>
      </c>
      <c r="E81">
        <f>AVERAGE(VQA_classifier_results_9!E81,VQA_classifier_results_8!E81,VQA_classifier_results_7!E81,VQA_classifier_results_6!E81,VQA_classifier_results_5!E81,VQA_classifier_results_4!E81,VQA_classifier_results_3!E81,VQA_classifier_results_2!E81,VQA_classifier_results_1!E81,VQA_classifier_results_0!E81)</f>
        <v>632.79999999999995</v>
      </c>
      <c r="F81">
        <f>AVERAGE(VQA_classifier_results_9!F81,VQA_classifier_results_8!F81,VQA_classifier_results_7!F81,VQA_classifier_results_6!F81,VQA_classifier_results_5!F81,VQA_classifier_results_4!F81,VQA_classifier_results_3!F81,VQA_classifier_results_2!F81,VQA_classifier_results_1!F81,VQA_classifier_results_0!F81)</f>
        <v>659.2</v>
      </c>
      <c r="G81">
        <f>AVERAGE(VQA_classifier_results_9!G81,VQA_classifier_results_8!G81,VQA_classifier_results_7!G81,VQA_classifier_results_6!G81,VQA_classifier_results_5!G81,VQA_classifier_results_4!G81,VQA_classifier_results_3!G81,VQA_classifier_results_2!G81,VQA_classifier_results_1!G81,VQA_classifier_results_0!G81)</f>
        <v>173.8</v>
      </c>
      <c r="H81">
        <f>AVERAGE(VQA_classifier_results_9!H81,VQA_classifier_results_8!H81,VQA_classifier_results_7!H81,VQA_classifier_results_6!H81,VQA_classifier_results_5!H81,VQA_classifier_results_4!H81,VQA_classifier_results_3!H81,VQA_classifier_results_2!H81,VQA_classifier_results_1!H81,VQA_classifier_results_0!H81)</f>
        <v>200.2</v>
      </c>
      <c r="I81">
        <f>AVERAGE(VQA_classifier_results_9!I81,VQA_classifier_results_8!I81,VQA_classifier_results_7!I81,VQA_classifier_results_6!I81,VQA_classifier_results_5!I81,VQA_classifier_results_4!I81,VQA_classifier_results_3!I81,VQA_classifier_results_2!I81,VQA_classifier_results_1!I81,VQA_classifier_results_0!I81)</f>
        <v>0.77551020408163274</v>
      </c>
      <c r="J81">
        <f>AVERAGE(VQA_classifier_results_9!J81,VQA_classifier_results_8!J81,VQA_classifier_results_7!J81,VQA_classifier_results_6!J81,VQA_classifier_results_5!J81,VQA_classifier_results_4!J81,VQA_classifier_results_3!J81,VQA_classifier_results_2!J81,VQA_classifier_results_1!J81,VQA_classifier_results_0!J81)</f>
        <v>0.7847381110345405</v>
      </c>
      <c r="K81">
        <f>AVERAGE(VQA_classifier_results_9!K81,VQA_classifier_results_8!K81,VQA_classifier_results_7!K81,VQA_classifier_results_6!K81,VQA_classifier_results_5!K81,VQA_classifier_results_4!K81,VQA_classifier_results_3!K81,VQA_classifier_results_2!K81,VQA_classifier_results_1!K81,VQA_classifier_results_0!K81)</f>
        <v>0.75966386554621856</v>
      </c>
      <c r="L81">
        <f>AVERAGE(VQA_classifier_results_9!L81,VQA_classifier_results_8!L81,VQA_classifier_results_7!L81,VQA_classifier_results_6!L81,VQA_classifier_results_5!L81,VQA_classifier_results_4!L81,VQA_classifier_results_3!L81,VQA_classifier_results_2!L81,VQA_classifier_results_1!L81,VQA_classifier_results_0!L81)</f>
        <v>0.77942909262415472</v>
      </c>
      <c r="M81">
        <f>AVERAGE(VQA_classifier_results_9!M81,VQA_classifier_results_8!M81,VQA_classifier_results_7!M81,VQA_classifier_results_6!M81,VQA_classifier_results_5!M81,VQA_classifier_results_4!M81,VQA_classifier_results_3!M81,VQA_classifier_results_2!M81,VQA_classifier_results_1!M81,VQA_classifier_results_0!M81)</f>
        <v>0.76751092582895153</v>
      </c>
      <c r="N81">
        <f>_xlfn.STDEV.S(VQA_classifier_results_9!E81,VQA_classifier_results_8!E81,VQA_classifier_results_7!E81,VQA_classifier_results_6!E81,VQA_classifier_results_5!E81,VQA_classifier_results_4!E81,VQA_classifier_results_3!E81,VQA_classifier_results_2!E81,VQA_classifier_results_1!E81,VQA_classifier_results_0!E81)</f>
        <v>20.509076581412</v>
      </c>
      <c r="O81">
        <f>_xlfn.STDEV.S(VQA_classifier_results_9!F81,VQA_classifier_results_8!F81,VQA_classifier_results_7!F81,VQA_classifier_results_6!F81,VQA_classifier_results_5!F81,VQA_classifier_results_4!F81,VQA_classifier_results_3!F81,VQA_classifier_results_2!F81,VQA_classifier_results_1!F81,VQA_classifier_results_0!F81)</f>
        <v>13.950706871776145</v>
      </c>
      <c r="P81">
        <f>_xlfn.STDEV.S(VQA_classifier_results_9!G81,VQA_classifier_results_8!G81,VQA_classifier_results_7!G81,VQA_classifier_results_6!G81,VQA_classifier_results_5!G81,VQA_classifier_results_4!G81,VQA_classifier_results_3!G81,VQA_classifier_results_2!G81,VQA_classifier_results_1!G81,VQA_classifier_results_0!G81)</f>
        <v>13.950706871776148</v>
      </c>
      <c r="Q81">
        <f>_xlfn.STDEV.S(VQA_classifier_results_9!H81,VQA_classifier_results_8!H81,VQA_classifier_results_7!H81,VQA_classifier_results_6!H81,VQA_classifier_results_5!H81,VQA_classifier_results_4!H81,VQA_classifier_results_3!H81,VQA_classifier_results_2!H81,VQA_classifier_results_1!H81,VQA_classifier_results_0!H81)</f>
        <v>20.509076581412003</v>
      </c>
      <c r="R81">
        <f>_xlfn.STDEV.S(VQA_classifier_results_9!I81,VQA_classifier_results_8!I81,VQA_classifier_results_7!I81,VQA_classifier_results_6!I81,VQA_classifier_results_5!I81,VQA_classifier_results_4!I81,VQA_classifier_results_3!I81,VQA_classifier_results_2!I81,VQA_classifier_results_1!I81,VQA_classifier_results_0!I81)</f>
        <v>9.8791731857771053E-3</v>
      </c>
      <c r="S81">
        <f>_xlfn.STDEV.S(VQA_classifier_results_9!J81,VQA_classifier_results_8!J81,VQA_classifier_results_7!J81,VQA_classifier_results_6!J81,VQA_classifier_results_5!J81,VQA_classifier_results_4!J81,VQA_classifier_results_3!J81,VQA_classifier_results_2!J81,VQA_classifier_results_1!J81,VQA_classifier_results_0!J81)</f>
        <v>1.1153603969185553E-2</v>
      </c>
      <c r="T81">
        <f>_xlfn.STDEV.S(VQA_classifier_results_9!K81,VQA_classifier_results_8!K81,VQA_classifier_results_7!K81,VQA_classifier_results_6!K81,VQA_classifier_results_5!K81,VQA_classifier_results_4!K81,VQA_classifier_results_3!K81,VQA_classifier_results_2!K81,VQA_classifier_results_1!K81,VQA_classifier_results_0!K81)</f>
        <v>2.462074019377191E-2</v>
      </c>
      <c r="U81">
        <f>_xlfn.STDEV.S(VQA_classifier_results_9!L81,VQA_classifier_results_8!L81,VQA_classifier_results_7!L81,VQA_classifier_results_6!L81,VQA_classifier_results_5!L81,VQA_classifier_results_4!L81,VQA_classifier_results_3!L81,VQA_classifier_results_2!L81,VQA_classifier_results_1!L81,VQA_classifier_results_0!L81)</f>
        <v>9.2969398250069887E-3</v>
      </c>
      <c r="V81">
        <f>_xlfn.STDEV.S(VQA_classifier_results_9!M81,VQA_classifier_results_8!M81,VQA_classifier_results_7!M81,VQA_classifier_results_6!M81,VQA_classifier_results_5!M81,VQA_classifier_results_4!M81,VQA_classifier_results_3!M81,VQA_classifier_results_2!M81,VQA_classifier_results_1!M81,VQA_classifier_results_0!M81)</f>
        <v>1.6502406614446328E-2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99</v>
      </c>
      <c r="F2">
        <v>138</v>
      </c>
      <c r="G2">
        <v>52</v>
      </c>
      <c r="H2">
        <v>91</v>
      </c>
      <c r="I2">
        <v>0.62368421052631584</v>
      </c>
      <c r="J2">
        <v>0.6556291390728477</v>
      </c>
      <c r="K2">
        <v>0.52105263157894732</v>
      </c>
      <c r="L2">
        <v>0.62342569269521408</v>
      </c>
      <c r="M2">
        <v>0.6026200873362445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101</v>
      </c>
      <c r="F3">
        <v>137</v>
      </c>
      <c r="G3">
        <v>53</v>
      </c>
      <c r="H3">
        <v>89</v>
      </c>
      <c r="I3">
        <v>0.62631578947368416</v>
      </c>
      <c r="J3">
        <v>0.6558441558441559</v>
      </c>
      <c r="K3">
        <v>0.53157894736842104</v>
      </c>
      <c r="L3">
        <v>0.62655086848635244</v>
      </c>
      <c r="M3">
        <v>0.60619469026548678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119</v>
      </c>
      <c r="F4">
        <v>173</v>
      </c>
      <c r="G4">
        <v>56</v>
      </c>
      <c r="H4">
        <v>110</v>
      </c>
      <c r="I4">
        <v>0.63755458515283847</v>
      </c>
      <c r="J4">
        <v>0.68</v>
      </c>
      <c r="K4">
        <v>0.51965065502183405</v>
      </c>
      <c r="L4">
        <v>0.64047362755651238</v>
      </c>
      <c r="M4">
        <v>0.61130742049469966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120</v>
      </c>
      <c r="F5">
        <v>169</v>
      </c>
      <c r="G5">
        <v>60</v>
      </c>
      <c r="H5">
        <v>109</v>
      </c>
      <c r="I5">
        <v>0.63100436681222705</v>
      </c>
      <c r="J5">
        <v>0.66666666666666663</v>
      </c>
      <c r="K5">
        <v>0.5240174672489083</v>
      </c>
      <c r="L5">
        <v>0.63224446786090616</v>
      </c>
      <c r="M5">
        <v>0.6079136690647482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109</v>
      </c>
      <c r="F6">
        <v>189</v>
      </c>
      <c r="G6">
        <v>44</v>
      </c>
      <c r="H6">
        <v>124</v>
      </c>
      <c r="I6">
        <v>0.63948497854077258</v>
      </c>
      <c r="J6">
        <v>0.71241830065359479</v>
      </c>
      <c r="K6">
        <v>0.46781115879828328</v>
      </c>
      <c r="L6">
        <v>0.64497041420118351</v>
      </c>
      <c r="M6">
        <v>0.60383386581469645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108</v>
      </c>
      <c r="F7">
        <v>190</v>
      </c>
      <c r="G7">
        <v>43</v>
      </c>
      <c r="H7">
        <v>125</v>
      </c>
      <c r="I7">
        <v>0.63948497854077258</v>
      </c>
      <c r="J7">
        <v>0.71523178807947019</v>
      </c>
      <c r="K7">
        <v>0.46351931330472101</v>
      </c>
      <c r="L7">
        <v>0.64516129032258074</v>
      </c>
      <c r="M7">
        <v>0.60317460317460314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113</v>
      </c>
      <c r="F8">
        <v>132</v>
      </c>
      <c r="G8">
        <v>48</v>
      </c>
      <c r="H8">
        <v>67</v>
      </c>
      <c r="I8">
        <v>0.68055555555555558</v>
      </c>
      <c r="J8">
        <v>0.70186335403726707</v>
      </c>
      <c r="K8">
        <v>0.62777777777777777</v>
      </c>
      <c r="L8">
        <v>0.68567961165048552</v>
      </c>
      <c r="M8">
        <v>0.66331658291457285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113</v>
      </c>
      <c r="F9">
        <v>132</v>
      </c>
      <c r="G9">
        <v>48</v>
      </c>
      <c r="H9">
        <v>67</v>
      </c>
      <c r="I9">
        <v>0.68055555555555558</v>
      </c>
      <c r="J9">
        <v>0.70186335403726707</v>
      </c>
      <c r="K9">
        <v>0.62777777777777777</v>
      </c>
      <c r="L9">
        <v>0.68567961165048552</v>
      </c>
      <c r="M9">
        <v>0.66331658291457285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453</v>
      </c>
      <c r="F10">
        <v>601</v>
      </c>
      <c r="G10">
        <v>232</v>
      </c>
      <c r="H10">
        <v>380</v>
      </c>
      <c r="I10">
        <v>0.63265306122448983</v>
      </c>
      <c r="J10">
        <v>0.66131386861313868</v>
      </c>
      <c r="K10">
        <v>0.54381752701080432</v>
      </c>
      <c r="L10">
        <v>0.63392107472712</v>
      </c>
      <c r="M10">
        <v>0.6126401630988787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456</v>
      </c>
      <c r="F11">
        <v>594</v>
      </c>
      <c r="G11">
        <v>239</v>
      </c>
      <c r="H11">
        <v>377</v>
      </c>
      <c r="I11">
        <v>0.63025210084033612</v>
      </c>
      <c r="J11">
        <v>0.65611510791366912</v>
      </c>
      <c r="K11">
        <v>0.54741896758703479</v>
      </c>
      <c r="L11">
        <v>0.63105452532521444</v>
      </c>
      <c r="M11">
        <v>0.611740473738414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85</v>
      </c>
      <c r="F12">
        <v>164</v>
      </c>
      <c r="G12">
        <v>26</v>
      </c>
      <c r="H12">
        <v>105</v>
      </c>
      <c r="I12">
        <v>0.65526315789473688</v>
      </c>
      <c r="J12">
        <v>0.76576576576576572</v>
      </c>
      <c r="K12">
        <v>0.44736842105263158</v>
      </c>
      <c r="L12">
        <v>0.67034700315457407</v>
      </c>
      <c r="M12">
        <v>0.60966542750929364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94</v>
      </c>
      <c r="F13">
        <v>156</v>
      </c>
      <c r="G13">
        <v>34</v>
      </c>
      <c r="H13">
        <v>96</v>
      </c>
      <c r="I13">
        <v>0.65789473684210531</v>
      </c>
      <c r="J13">
        <v>0.734375</v>
      </c>
      <c r="K13">
        <v>0.49473684210526309</v>
      </c>
      <c r="L13">
        <v>0.66951566951566954</v>
      </c>
      <c r="M13">
        <v>0.61904761904761907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121</v>
      </c>
      <c r="F14">
        <v>199</v>
      </c>
      <c r="G14">
        <v>30</v>
      </c>
      <c r="H14">
        <v>108</v>
      </c>
      <c r="I14">
        <v>0.69868995633187769</v>
      </c>
      <c r="J14">
        <v>0.80132450331125826</v>
      </c>
      <c r="K14">
        <v>0.52838427947598254</v>
      </c>
      <c r="L14">
        <v>0.72629051620648255</v>
      </c>
      <c r="M14">
        <v>0.64820846905537455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126</v>
      </c>
      <c r="F15">
        <v>194</v>
      </c>
      <c r="G15">
        <v>35</v>
      </c>
      <c r="H15">
        <v>103</v>
      </c>
      <c r="I15">
        <v>0.69868995633187769</v>
      </c>
      <c r="J15">
        <v>0.78260869565217395</v>
      </c>
      <c r="K15">
        <v>0.55021834061135366</v>
      </c>
      <c r="L15">
        <v>0.72164948453608257</v>
      </c>
      <c r="M15">
        <v>0.65319865319865322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113</v>
      </c>
      <c r="F16">
        <v>199</v>
      </c>
      <c r="G16">
        <v>34</v>
      </c>
      <c r="H16">
        <v>120</v>
      </c>
      <c r="I16">
        <v>0.66952789699570814</v>
      </c>
      <c r="J16">
        <v>0.76870748299319724</v>
      </c>
      <c r="K16">
        <v>0.48497854077253211</v>
      </c>
      <c r="L16">
        <v>0.68818514007308162</v>
      </c>
      <c r="M16">
        <v>0.62382445141065834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113</v>
      </c>
      <c r="F17">
        <v>201</v>
      </c>
      <c r="G17">
        <v>32</v>
      </c>
      <c r="H17">
        <v>120</v>
      </c>
      <c r="I17">
        <v>0.67381974248927035</v>
      </c>
      <c r="J17">
        <v>0.77931034482758621</v>
      </c>
      <c r="K17">
        <v>0.48497854077253211</v>
      </c>
      <c r="L17">
        <v>0.69495694956949572</v>
      </c>
      <c r="M17">
        <v>0.62616822429906538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112</v>
      </c>
      <c r="F18">
        <v>139</v>
      </c>
      <c r="G18">
        <v>41</v>
      </c>
      <c r="H18">
        <v>68</v>
      </c>
      <c r="I18">
        <v>0.69722222222222219</v>
      </c>
      <c r="J18">
        <v>0.73202614379084963</v>
      </c>
      <c r="K18">
        <v>0.62222222222222223</v>
      </c>
      <c r="L18">
        <v>0.70707070707070707</v>
      </c>
      <c r="M18">
        <v>0.67149758454106279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107</v>
      </c>
      <c r="F19">
        <v>145</v>
      </c>
      <c r="G19">
        <v>35</v>
      </c>
      <c r="H19">
        <v>73</v>
      </c>
      <c r="I19">
        <v>0.7</v>
      </c>
      <c r="J19">
        <v>0.75352112676056338</v>
      </c>
      <c r="K19">
        <v>0.59444444444444444</v>
      </c>
      <c r="L19">
        <v>0.71524064171123003</v>
      </c>
      <c r="M19">
        <v>0.66513761467889909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459</v>
      </c>
      <c r="F20">
        <v>677</v>
      </c>
      <c r="G20">
        <v>156</v>
      </c>
      <c r="H20">
        <v>374</v>
      </c>
      <c r="I20">
        <v>0.68187274909963991</v>
      </c>
      <c r="J20">
        <v>0.74634146341463414</v>
      </c>
      <c r="K20">
        <v>0.55102040816326525</v>
      </c>
      <c r="L20">
        <v>0.69693288794412389</v>
      </c>
      <c r="M20">
        <v>0.64414843006660327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441</v>
      </c>
      <c r="F21">
        <v>693</v>
      </c>
      <c r="G21">
        <v>140</v>
      </c>
      <c r="H21">
        <v>392</v>
      </c>
      <c r="I21">
        <v>0.68067226890756305</v>
      </c>
      <c r="J21">
        <v>0.75903614457831325</v>
      </c>
      <c r="K21">
        <v>0.52941176470588236</v>
      </c>
      <c r="L21">
        <v>0.69844789356984471</v>
      </c>
      <c r="M21">
        <v>0.6387096774193548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90</v>
      </c>
      <c r="F22">
        <v>152</v>
      </c>
      <c r="G22">
        <v>38</v>
      </c>
      <c r="H22">
        <v>100</v>
      </c>
      <c r="I22">
        <v>0.63684210526315788</v>
      </c>
      <c r="J22">
        <v>0.703125</v>
      </c>
      <c r="K22">
        <v>0.47368421052631571</v>
      </c>
      <c r="L22">
        <v>0.64102564102564108</v>
      </c>
      <c r="M22">
        <v>0.60317460317460314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93</v>
      </c>
      <c r="F23">
        <v>147</v>
      </c>
      <c r="G23">
        <v>43</v>
      </c>
      <c r="H23">
        <v>97</v>
      </c>
      <c r="I23">
        <v>0.63157894736842102</v>
      </c>
      <c r="J23">
        <v>0.68382352941176472</v>
      </c>
      <c r="K23">
        <v>0.48947368421052628</v>
      </c>
      <c r="L23">
        <v>0.63351498637602177</v>
      </c>
      <c r="M23">
        <v>0.60245901639344257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118</v>
      </c>
      <c r="F24">
        <v>186</v>
      </c>
      <c r="G24">
        <v>43</v>
      </c>
      <c r="H24">
        <v>111</v>
      </c>
      <c r="I24">
        <v>0.66375545851528384</v>
      </c>
      <c r="J24">
        <v>0.73291925465838514</v>
      </c>
      <c r="K24">
        <v>0.51528384279475981</v>
      </c>
      <c r="L24">
        <v>0.67583046964490268</v>
      </c>
      <c r="M24">
        <v>0.6262626262626263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119</v>
      </c>
      <c r="F25">
        <v>185</v>
      </c>
      <c r="G25">
        <v>44</v>
      </c>
      <c r="H25">
        <v>110</v>
      </c>
      <c r="I25">
        <v>0.66375545851528384</v>
      </c>
      <c r="J25">
        <v>0.73006134969325154</v>
      </c>
      <c r="K25">
        <v>0.51965065502183405</v>
      </c>
      <c r="L25">
        <v>0.67536889897843377</v>
      </c>
      <c r="M25">
        <v>0.6271186440677966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106</v>
      </c>
      <c r="F26">
        <v>196</v>
      </c>
      <c r="G26">
        <v>37</v>
      </c>
      <c r="H26">
        <v>127</v>
      </c>
      <c r="I26">
        <v>0.64806866952789699</v>
      </c>
      <c r="J26">
        <v>0.74125874125874125</v>
      </c>
      <c r="K26">
        <v>0.45493562231759649</v>
      </c>
      <c r="L26">
        <v>0.65838509316770188</v>
      </c>
      <c r="M26">
        <v>0.60681114551083593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106</v>
      </c>
      <c r="F27">
        <v>196</v>
      </c>
      <c r="G27">
        <v>37</v>
      </c>
      <c r="H27">
        <v>127</v>
      </c>
      <c r="I27">
        <v>0.64806866952789699</v>
      </c>
      <c r="J27">
        <v>0.74125874125874125</v>
      </c>
      <c r="K27">
        <v>0.45493562231759649</v>
      </c>
      <c r="L27">
        <v>0.65838509316770188</v>
      </c>
      <c r="M27">
        <v>0.60681114551083593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114</v>
      </c>
      <c r="F28">
        <v>135</v>
      </c>
      <c r="G28">
        <v>45</v>
      </c>
      <c r="H28">
        <v>66</v>
      </c>
      <c r="I28">
        <v>0.69166666666666665</v>
      </c>
      <c r="J28">
        <v>0.71698113207547165</v>
      </c>
      <c r="K28">
        <v>0.6333333333333333</v>
      </c>
      <c r="L28">
        <v>0.69852941176470584</v>
      </c>
      <c r="M28">
        <v>0.67164179104477617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112</v>
      </c>
      <c r="F29">
        <v>135</v>
      </c>
      <c r="G29">
        <v>45</v>
      </c>
      <c r="H29">
        <v>68</v>
      </c>
      <c r="I29">
        <v>0.68611111111111112</v>
      </c>
      <c r="J29">
        <v>0.7133757961783439</v>
      </c>
      <c r="K29">
        <v>0.62222222222222223</v>
      </c>
      <c r="L29">
        <v>0.69306930693069302</v>
      </c>
      <c r="M29">
        <v>0.66502463054187189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450</v>
      </c>
      <c r="F30">
        <v>641</v>
      </c>
      <c r="G30">
        <v>192</v>
      </c>
      <c r="H30">
        <v>383</v>
      </c>
      <c r="I30">
        <v>0.65486194477791115</v>
      </c>
      <c r="J30">
        <v>0.7009345794392523</v>
      </c>
      <c r="K30">
        <v>0.54021608643457386</v>
      </c>
      <c r="L30">
        <v>0.66157012643340185</v>
      </c>
      <c r="M30">
        <v>0.6259765625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487</v>
      </c>
      <c r="F31">
        <v>624</v>
      </c>
      <c r="G31">
        <v>209</v>
      </c>
      <c r="H31">
        <v>346</v>
      </c>
      <c r="I31">
        <v>0.66686674669867951</v>
      </c>
      <c r="J31">
        <v>0.69971264367816088</v>
      </c>
      <c r="K31">
        <v>0.58463385354141661</v>
      </c>
      <c r="L31">
        <v>0.6732098424108377</v>
      </c>
      <c r="M31">
        <v>0.64329896907216499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108</v>
      </c>
      <c r="F32">
        <v>122</v>
      </c>
      <c r="G32">
        <v>68</v>
      </c>
      <c r="H32">
        <v>82</v>
      </c>
      <c r="I32">
        <v>0.60526315789473684</v>
      </c>
      <c r="J32">
        <v>0.61363636363636365</v>
      </c>
      <c r="K32">
        <v>0.56842105263157894</v>
      </c>
      <c r="L32">
        <v>0.60402684563758391</v>
      </c>
      <c r="M32">
        <v>0.59803921568627449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108</v>
      </c>
      <c r="F33">
        <v>122</v>
      </c>
      <c r="G33">
        <v>68</v>
      </c>
      <c r="H33">
        <v>82</v>
      </c>
      <c r="I33">
        <v>0.60526315789473684</v>
      </c>
      <c r="J33">
        <v>0.61363636363636365</v>
      </c>
      <c r="K33">
        <v>0.56842105263157894</v>
      </c>
      <c r="L33">
        <v>0.60402684563758391</v>
      </c>
      <c r="M33">
        <v>0.59803921568627449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170</v>
      </c>
      <c r="F34">
        <v>177</v>
      </c>
      <c r="G34">
        <v>52</v>
      </c>
      <c r="H34">
        <v>59</v>
      </c>
      <c r="I34">
        <v>0.75764192139737996</v>
      </c>
      <c r="J34">
        <v>0.76576576576576572</v>
      </c>
      <c r="K34">
        <v>0.74235807860262004</v>
      </c>
      <c r="L34">
        <v>0.76096687555953446</v>
      </c>
      <c r="M34">
        <v>0.75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170</v>
      </c>
      <c r="F35">
        <v>177</v>
      </c>
      <c r="G35">
        <v>52</v>
      </c>
      <c r="H35">
        <v>59</v>
      </c>
      <c r="I35">
        <v>0.75764192139737996</v>
      </c>
      <c r="J35">
        <v>0.76576576576576572</v>
      </c>
      <c r="K35">
        <v>0.74235807860262004</v>
      </c>
      <c r="L35">
        <v>0.76096687555953446</v>
      </c>
      <c r="M35">
        <v>0.75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162</v>
      </c>
      <c r="F36">
        <v>141</v>
      </c>
      <c r="G36">
        <v>92</v>
      </c>
      <c r="H36">
        <v>71</v>
      </c>
      <c r="I36">
        <v>0.65021459227467815</v>
      </c>
      <c r="J36">
        <v>0.63779527559055116</v>
      </c>
      <c r="K36">
        <v>0.69527896995708149</v>
      </c>
      <c r="L36">
        <v>0.64851881505204156</v>
      </c>
      <c r="M36">
        <v>0.66509433962264153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149</v>
      </c>
      <c r="F37">
        <v>160</v>
      </c>
      <c r="G37">
        <v>73</v>
      </c>
      <c r="H37">
        <v>84</v>
      </c>
      <c r="I37">
        <v>0.66309012875536477</v>
      </c>
      <c r="J37">
        <v>0.6711711711711712</v>
      </c>
      <c r="K37">
        <v>0.63948497854077258</v>
      </c>
      <c r="L37">
        <v>0.66458519179304198</v>
      </c>
      <c r="M37">
        <v>0.65573770491803274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131</v>
      </c>
      <c r="F38">
        <v>116</v>
      </c>
      <c r="G38">
        <v>64</v>
      </c>
      <c r="H38">
        <v>49</v>
      </c>
      <c r="I38">
        <v>0.68611111111111112</v>
      </c>
      <c r="J38">
        <v>0.67179487179487174</v>
      </c>
      <c r="K38">
        <v>0.72777777777777775</v>
      </c>
      <c r="L38">
        <v>0.68229166666666674</v>
      </c>
      <c r="M38">
        <v>0.70303030303030301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131</v>
      </c>
      <c r="F39">
        <v>116</v>
      </c>
      <c r="G39">
        <v>64</v>
      </c>
      <c r="H39">
        <v>49</v>
      </c>
      <c r="I39">
        <v>0.68611111111111112</v>
      </c>
      <c r="J39">
        <v>0.67179487179487174</v>
      </c>
      <c r="K39">
        <v>0.72777777777777775</v>
      </c>
      <c r="L39">
        <v>0.68229166666666674</v>
      </c>
      <c r="M39">
        <v>0.70303030303030301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578</v>
      </c>
      <c r="F40">
        <v>572</v>
      </c>
      <c r="G40">
        <v>261</v>
      </c>
      <c r="H40">
        <v>255</v>
      </c>
      <c r="I40">
        <v>0.69027611044417769</v>
      </c>
      <c r="J40">
        <v>0.68891537544696069</v>
      </c>
      <c r="K40">
        <v>0.69387755102040816</v>
      </c>
      <c r="L40">
        <v>0.68990212461207934</v>
      </c>
      <c r="M40">
        <v>0.69165659008464331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578</v>
      </c>
      <c r="F41">
        <v>572</v>
      </c>
      <c r="G41">
        <v>261</v>
      </c>
      <c r="H41">
        <v>255</v>
      </c>
      <c r="I41">
        <v>0.69027611044417769</v>
      </c>
      <c r="J41">
        <v>0.68891537544696069</v>
      </c>
      <c r="K41">
        <v>0.69387755102040816</v>
      </c>
      <c r="L41">
        <v>0.68990212461207934</v>
      </c>
      <c r="M41">
        <v>0.69165659008464331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118</v>
      </c>
      <c r="F42">
        <v>138</v>
      </c>
      <c r="G42">
        <v>52</v>
      </c>
      <c r="H42">
        <v>72</v>
      </c>
      <c r="I42">
        <v>0.67368421052631577</v>
      </c>
      <c r="J42">
        <v>0.69411764705882351</v>
      </c>
      <c r="K42">
        <v>0.62105263157894741</v>
      </c>
      <c r="L42">
        <v>0.67816091954022995</v>
      </c>
      <c r="M42">
        <v>0.65714285714285714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116</v>
      </c>
      <c r="F43">
        <v>144</v>
      </c>
      <c r="G43">
        <v>46</v>
      </c>
      <c r="H43">
        <v>74</v>
      </c>
      <c r="I43">
        <v>0.68421052631578949</v>
      </c>
      <c r="J43">
        <v>0.71604938271604934</v>
      </c>
      <c r="K43">
        <v>0.61052631578947369</v>
      </c>
      <c r="L43">
        <v>0.69212410501193322</v>
      </c>
      <c r="M43">
        <v>0.66055045871559637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168</v>
      </c>
      <c r="F44">
        <v>171</v>
      </c>
      <c r="G44">
        <v>58</v>
      </c>
      <c r="H44">
        <v>61</v>
      </c>
      <c r="I44">
        <v>0.74017467248908297</v>
      </c>
      <c r="J44">
        <v>0.74336283185840712</v>
      </c>
      <c r="K44">
        <v>0.73362445414847166</v>
      </c>
      <c r="L44">
        <v>0.74139452780229487</v>
      </c>
      <c r="M44">
        <v>0.73706896551724133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169</v>
      </c>
      <c r="F45">
        <v>172</v>
      </c>
      <c r="G45">
        <v>57</v>
      </c>
      <c r="H45">
        <v>60</v>
      </c>
      <c r="I45">
        <v>0.74454148471615722</v>
      </c>
      <c r="J45">
        <v>0.74778761061946908</v>
      </c>
      <c r="K45">
        <v>0.73799126637554591</v>
      </c>
      <c r="L45">
        <v>0.74580759046778478</v>
      </c>
      <c r="M45">
        <v>0.74137931034482762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148</v>
      </c>
      <c r="F46">
        <v>179</v>
      </c>
      <c r="G46">
        <v>54</v>
      </c>
      <c r="H46">
        <v>85</v>
      </c>
      <c r="I46">
        <v>0.70171673819742486</v>
      </c>
      <c r="J46">
        <v>0.73267326732673266</v>
      </c>
      <c r="K46">
        <v>0.63519313304721026</v>
      </c>
      <c r="L46">
        <v>0.71085494716618636</v>
      </c>
      <c r="M46">
        <v>0.67803030303030298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129</v>
      </c>
      <c r="F47">
        <v>204</v>
      </c>
      <c r="G47">
        <v>29</v>
      </c>
      <c r="H47">
        <v>104</v>
      </c>
      <c r="I47">
        <v>0.71459227467811159</v>
      </c>
      <c r="J47">
        <v>0.81645569620253167</v>
      </c>
      <c r="K47">
        <v>0.55364806866952787</v>
      </c>
      <c r="L47">
        <v>0.74566473988439308</v>
      </c>
      <c r="M47">
        <v>0.66233766233766234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125</v>
      </c>
      <c r="F48">
        <v>120</v>
      </c>
      <c r="G48">
        <v>60</v>
      </c>
      <c r="H48">
        <v>55</v>
      </c>
      <c r="I48">
        <v>0.68055555555555558</v>
      </c>
      <c r="J48">
        <v>0.67567567567567566</v>
      </c>
      <c r="K48">
        <v>0.69444444444444442</v>
      </c>
      <c r="L48">
        <v>0.67934782608695643</v>
      </c>
      <c r="M48">
        <v>0.68571428571428572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120</v>
      </c>
      <c r="F49">
        <v>139</v>
      </c>
      <c r="G49">
        <v>41</v>
      </c>
      <c r="H49">
        <v>60</v>
      </c>
      <c r="I49">
        <v>0.71944444444444444</v>
      </c>
      <c r="J49">
        <v>0.74534161490683226</v>
      </c>
      <c r="K49">
        <v>0.66666666666666663</v>
      </c>
      <c r="L49">
        <v>0.72815533980582525</v>
      </c>
      <c r="M49">
        <v>0.69849246231155782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588</v>
      </c>
      <c r="F50">
        <v>574</v>
      </c>
      <c r="G50">
        <v>259</v>
      </c>
      <c r="H50">
        <v>245</v>
      </c>
      <c r="I50">
        <v>0.69747899159663862</v>
      </c>
      <c r="J50">
        <v>0.69421487603305787</v>
      </c>
      <c r="K50">
        <v>0.70588235294117652</v>
      </c>
      <c r="L50">
        <v>0.69651741293532343</v>
      </c>
      <c r="M50">
        <v>0.70085470085470081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560</v>
      </c>
      <c r="F51">
        <v>622</v>
      </c>
      <c r="G51">
        <v>211</v>
      </c>
      <c r="H51">
        <v>273</v>
      </c>
      <c r="I51">
        <v>0.70948379351740698</v>
      </c>
      <c r="J51">
        <v>0.72632944228274965</v>
      </c>
      <c r="K51">
        <v>0.67226890756302526</v>
      </c>
      <c r="L51">
        <v>0.71483278018892005</v>
      </c>
      <c r="M51">
        <v>0.69497206703910619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134</v>
      </c>
      <c r="F52">
        <v>141</v>
      </c>
      <c r="G52">
        <v>49</v>
      </c>
      <c r="H52">
        <v>56</v>
      </c>
      <c r="I52">
        <v>0.72368421052631582</v>
      </c>
      <c r="J52">
        <v>0.73224043715846998</v>
      </c>
      <c r="K52">
        <v>0.70526315789473681</v>
      </c>
      <c r="L52">
        <v>0.72668112798264639</v>
      </c>
      <c r="M52">
        <v>0.71573604060913709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136</v>
      </c>
      <c r="F53">
        <v>140</v>
      </c>
      <c r="G53">
        <v>50</v>
      </c>
      <c r="H53">
        <v>54</v>
      </c>
      <c r="I53">
        <v>0.72631578947368425</v>
      </c>
      <c r="J53">
        <v>0.73118279569892475</v>
      </c>
      <c r="K53">
        <v>0.71578947368421053</v>
      </c>
      <c r="L53">
        <v>0.72805139186295498</v>
      </c>
      <c r="M53">
        <v>0.72164948453608246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170</v>
      </c>
      <c r="F54">
        <v>180</v>
      </c>
      <c r="G54">
        <v>49</v>
      </c>
      <c r="H54">
        <v>59</v>
      </c>
      <c r="I54">
        <v>0.76419213973799127</v>
      </c>
      <c r="J54">
        <v>0.77625570776255703</v>
      </c>
      <c r="K54">
        <v>0.74235807860262004</v>
      </c>
      <c r="L54">
        <v>0.76923076923076927</v>
      </c>
      <c r="M54">
        <v>0.7531380753138075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170</v>
      </c>
      <c r="F55">
        <v>181</v>
      </c>
      <c r="G55">
        <v>48</v>
      </c>
      <c r="H55">
        <v>59</v>
      </c>
      <c r="I55">
        <v>0.76637554585152834</v>
      </c>
      <c r="J55">
        <v>0.77981651376146788</v>
      </c>
      <c r="K55">
        <v>0.74235807860262004</v>
      </c>
      <c r="L55">
        <v>0.77202543142597635</v>
      </c>
      <c r="M55">
        <v>0.75416666666666665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159</v>
      </c>
      <c r="F56">
        <v>166</v>
      </c>
      <c r="G56">
        <v>67</v>
      </c>
      <c r="H56">
        <v>74</v>
      </c>
      <c r="I56">
        <v>0.69742489270386265</v>
      </c>
      <c r="J56">
        <v>0.70353982300884954</v>
      </c>
      <c r="K56">
        <v>0.68240343347639487</v>
      </c>
      <c r="L56">
        <v>0.6992084432717679</v>
      </c>
      <c r="M56">
        <v>0.69166666666666665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160</v>
      </c>
      <c r="F57">
        <v>177</v>
      </c>
      <c r="G57">
        <v>56</v>
      </c>
      <c r="H57">
        <v>73</v>
      </c>
      <c r="I57">
        <v>0.72317596566523601</v>
      </c>
      <c r="J57">
        <v>0.7407407407407407</v>
      </c>
      <c r="K57">
        <v>0.68669527896995708</v>
      </c>
      <c r="L57">
        <v>0.72926162260711014</v>
      </c>
      <c r="M57">
        <v>0.70799999999999996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140</v>
      </c>
      <c r="F58">
        <v>113</v>
      </c>
      <c r="G58">
        <v>67</v>
      </c>
      <c r="H58">
        <v>40</v>
      </c>
      <c r="I58">
        <v>0.70277777777777772</v>
      </c>
      <c r="J58">
        <v>0.67632850241545894</v>
      </c>
      <c r="K58">
        <v>0.77777777777777779</v>
      </c>
      <c r="L58">
        <v>0.69444444444444453</v>
      </c>
      <c r="M58">
        <v>0.73856209150326801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125</v>
      </c>
      <c r="F59">
        <v>139</v>
      </c>
      <c r="G59">
        <v>41</v>
      </c>
      <c r="H59">
        <v>55</v>
      </c>
      <c r="I59">
        <v>0.73333333333333328</v>
      </c>
      <c r="J59">
        <v>0.75301204819277112</v>
      </c>
      <c r="K59">
        <v>0.69444444444444442</v>
      </c>
      <c r="L59">
        <v>0.74052132701421802</v>
      </c>
      <c r="M59">
        <v>0.71649484536082475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588</v>
      </c>
      <c r="F60">
        <v>558</v>
      </c>
      <c r="G60">
        <v>275</v>
      </c>
      <c r="H60">
        <v>245</v>
      </c>
      <c r="I60">
        <v>0.68787515006002398</v>
      </c>
      <c r="J60">
        <v>0.6813441483198146</v>
      </c>
      <c r="K60">
        <v>0.70588235294117652</v>
      </c>
      <c r="L60">
        <v>0.68611435239206531</v>
      </c>
      <c r="M60">
        <v>0.69489414694894147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601</v>
      </c>
      <c r="F61">
        <v>628</v>
      </c>
      <c r="G61">
        <v>205</v>
      </c>
      <c r="H61">
        <v>232</v>
      </c>
      <c r="I61">
        <v>0.73769507803121248</v>
      </c>
      <c r="J61">
        <v>0.74565756823821339</v>
      </c>
      <c r="K61">
        <v>0.72148859543817523</v>
      </c>
      <c r="L61">
        <v>0.74069509489770768</v>
      </c>
      <c r="M61">
        <v>0.73023255813953492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130</v>
      </c>
      <c r="F62">
        <v>143</v>
      </c>
      <c r="G62">
        <v>47</v>
      </c>
      <c r="H62">
        <v>60</v>
      </c>
      <c r="I62">
        <v>0.71842105263157896</v>
      </c>
      <c r="J62">
        <v>0.7344632768361582</v>
      </c>
      <c r="K62">
        <v>0.68421052631578949</v>
      </c>
      <c r="L62">
        <v>0.72383073496659234</v>
      </c>
      <c r="M62">
        <v>0.70443349753694584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138</v>
      </c>
      <c r="F63">
        <v>147</v>
      </c>
      <c r="G63">
        <v>43</v>
      </c>
      <c r="H63">
        <v>52</v>
      </c>
      <c r="I63">
        <v>0.75</v>
      </c>
      <c r="J63">
        <v>0.76243093922651939</v>
      </c>
      <c r="K63">
        <v>0.72631578947368425</v>
      </c>
      <c r="L63">
        <v>0.75492341356673953</v>
      </c>
      <c r="M63">
        <v>0.7386934673366834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177</v>
      </c>
      <c r="F64">
        <v>179</v>
      </c>
      <c r="G64">
        <v>50</v>
      </c>
      <c r="H64">
        <v>52</v>
      </c>
      <c r="I64">
        <v>0.77729257641921401</v>
      </c>
      <c r="J64">
        <v>0.77973568281938321</v>
      </c>
      <c r="K64">
        <v>0.77292576419213976</v>
      </c>
      <c r="L64">
        <v>0.77836411609498679</v>
      </c>
      <c r="M64">
        <v>0.77489177489177485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189</v>
      </c>
      <c r="F65">
        <v>189</v>
      </c>
      <c r="G65">
        <v>40</v>
      </c>
      <c r="H65">
        <v>40</v>
      </c>
      <c r="I65">
        <v>0.8253275109170306</v>
      </c>
      <c r="J65">
        <v>0.8253275109170306</v>
      </c>
      <c r="K65">
        <v>0.8253275109170306</v>
      </c>
      <c r="L65">
        <v>0.82532751091703049</v>
      </c>
      <c r="M65">
        <v>0.8253275109170306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154</v>
      </c>
      <c r="F66">
        <v>183</v>
      </c>
      <c r="G66">
        <v>50</v>
      </c>
      <c r="H66">
        <v>79</v>
      </c>
      <c r="I66">
        <v>0.72317596566523601</v>
      </c>
      <c r="J66">
        <v>0.75490196078431371</v>
      </c>
      <c r="K66">
        <v>0.66094420600858372</v>
      </c>
      <c r="L66">
        <v>0.73403241182078161</v>
      </c>
      <c r="M66">
        <v>0.69847328244274809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156</v>
      </c>
      <c r="F67">
        <v>194</v>
      </c>
      <c r="G67">
        <v>39</v>
      </c>
      <c r="H67">
        <v>77</v>
      </c>
      <c r="I67">
        <v>0.75107296137339052</v>
      </c>
      <c r="J67">
        <v>0.8</v>
      </c>
      <c r="K67">
        <v>0.66952789699570814</v>
      </c>
      <c r="L67">
        <v>0.76999012833168812</v>
      </c>
      <c r="M67">
        <v>0.71586715867158668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136</v>
      </c>
      <c r="F68">
        <v>126</v>
      </c>
      <c r="G68">
        <v>54</v>
      </c>
      <c r="H68">
        <v>44</v>
      </c>
      <c r="I68">
        <v>0.72777777777777775</v>
      </c>
      <c r="J68">
        <v>0.71578947368421053</v>
      </c>
      <c r="K68">
        <v>0.75555555555555554</v>
      </c>
      <c r="L68">
        <v>0.72340425531914898</v>
      </c>
      <c r="M68">
        <v>0.74117647058823533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142</v>
      </c>
      <c r="F69">
        <v>140</v>
      </c>
      <c r="G69">
        <v>40</v>
      </c>
      <c r="H69">
        <v>38</v>
      </c>
      <c r="I69">
        <v>0.78333333333333333</v>
      </c>
      <c r="J69">
        <v>0.78021978021978022</v>
      </c>
      <c r="K69">
        <v>0.78888888888888886</v>
      </c>
      <c r="L69">
        <v>0.78193832599118951</v>
      </c>
      <c r="M69">
        <v>0.7865168539325843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597</v>
      </c>
      <c r="F70">
        <v>588</v>
      </c>
      <c r="G70">
        <v>245</v>
      </c>
      <c r="H70">
        <v>236</v>
      </c>
      <c r="I70">
        <v>0.71128451380552216</v>
      </c>
      <c r="J70">
        <v>0.70902612826603328</v>
      </c>
      <c r="K70">
        <v>0.71668667466986791</v>
      </c>
      <c r="L70">
        <v>0.71054510830754591</v>
      </c>
      <c r="M70">
        <v>0.71359223300970875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620</v>
      </c>
      <c r="F71">
        <v>672</v>
      </c>
      <c r="G71">
        <v>161</v>
      </c>
      <c r="H71">
        <v>213</v>
      </c>
      <c r="I71">
        <v>0.77551020408163263</v>
      </c>
      <c r="J71">
        <v>0.79385403329065296</v>
      </c>
      <c r="K71">
        <v>0.74429771908763509</v>
      </c>
      <c r="L71">
        <v>0.78342178417993424</v>
      </c>
      <c r="M71">
        <v>0.7593220338983051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130</v>
      </c>
      <c r="F72">
        <v>143</v>
      </c>
      <c r="G72">
        <v>47</v>
      </c>
      <c r="H72">
        <v>60</v>
      </c>
      <c r="I72">
        <v>0.71842105263157896</v>
      </c>
      <c r="J72">
        <v>0.7344632768361582</v>
      </c>
      <c r="K72">
        <v>0.68421052631578949</v>
      </c>
      <c r="L72">
        <v>0.72383073496659234</v>
      </c>
      <c r="M72">
        <v>0.70443349753694584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141</v>
      </c>
      <c r="F73">
        <v>146</v>
      </c>
      <c r="G73">
        <v>44</v>
      </c>
      <c r="H73">
        <v>49</v>
      </c>
      <c r="I73">
        <v>0.75526315789473686</v>
      </c>
      <c r="J73">
        <v>0.76216216216216215</v>
      </c>
      <c r="K73">
        <v>0.74210526315789471</v>
      </c>
      <c r="L73">
        <v>0.75806451612903214</v>
      </c>
      <c r="M73">
        <v>0.74871794871794872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177</v>
      </c>
      <c r="F74">
        <v>179</v>
      </c>
      <c r="G74">
        <v>50</v>
      </c>
      <c r="H74">
        <v>52</v>
      </c>
      <c r="I74">
        <v>0.77729257641921401</v>
      </c>
      <c r="J74">
        <v>0.77973568281938321</v>
      </c>
      <c r="K74">
        <v>0.77292576419213976</v>
      </c>
      <c r="L74">
        <v>0.77836411609498679</v>
      </c>
      <c r="M74">
        <v>0.77489177489177485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191</v>
      </c>
      <c r="F75">
        <v>184</v>
      </c>
      <c r="G75">
        <v>45</v>
      </c>
      <c r="H75">
        <v>38</v>
      </c>
      <c r="I75">
        <v>0.81877729257641918</v>
      </c>
      <c r="J75">
        <v>0.80932203389830504</v>
      </c>
      <c r="K75">
        <v>0.83406113537117899</v>
      </c>
      <c r="L75">
        <v>0.81415174765558385</v>
      </c>
      <c r="M75">
        <v>0.8288288288288288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154</v>
      </c>
      <c r="F76">
        <v>181</v>
      </c>
      <c r="G76">
        <v>52</v>
      </c>
      <c r="H76">
        <v>79</v>
      </c>
      <c r="I76">
        <v>0.7188841201716738</v>
      </c>
      <c r="J76">
        <v>0.74757281553398058</v>
      </c>
      <c r="K76">
        <v>0.66094420600858372</v>
      </c>
      <c r="L76">
        <v>0.72847682119205304</v>
      </c>
      <c r="M76">
        <v>0.69615384615384612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165</v>
      </c>
      <c r="F77">
        <v>193</v>
      </c>
      <c r="G77">
        <v>40</v>
      </c>
      <c r="H77">
        <v>68</v>
      </c>
      <c r="I77">
        <v>0.76824034334763946</v>
      </c>
      <c r="J77">
        <v>0.80487804878048785</v>
      </c>
      <c r="K77">
        <v>0.70815450643776823</v>
      </c>
      <c r="L77">
        <v>0.7834757834757835</v>
      </c>
      <c r="M77">
        <v>0.73946360153256707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137</v>
      </c>
      <c r="F78">
        <v>125</v>
      </c>
      <c r="G78">
        <v>55</v>
      </c>
      <c r="H78">
        <v>43</v>
      </c>
      <c r="I78">
        <v>0.72777777777777775</v>
      </c>
      <c r="J78">
        <v>0.71354166666666663</v>
      </c>
      <c r="K78">
        <v>0.76111111111111107</v>
      </c>
      <c r="L78">
        <v>0.72257383966244737</v>
      </c>
      <c r="M78">
        <v>0.74404761904761907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145</v>
      </c>
      <c r="F79">
        <v>141</v>
      </c>
      <c r="G79">
        <v>39</v>
      </c>
      <c r="H79">
        <v>35</v>
      </c>
      <c r="I79">
        <v>0.7944444444444444</v>
      </c>
      <c r="J79">
        <v>0.78804347826086951</v>
      </c>
      <c r="K79">
        <v>0.80555555555555558</v>
      </c>
      <c r="L79">
        <v>0.79148471615720517</v>
      </c>
      <c r="M79">
        <v>0.80113636363636365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606</v>
      </c>
      <c r="F80">
        <v>599</v>
      </c>
      <c r="G80">
        <v>234</v>
      </c>
      <c r="H80">
        <v>227</v>
      </c>
      <c r="I80">
        <v>0.72328931572629052</v>
      </c>
      <c r="J80">
        <v>0.72142857142857142</v>
      </c>
      <c r="K80">
        <v>0.72749099639855941</v>
      </c>
      <c r="L80">
        <v>0.72263295969472918</v>
      </c>
      <c r="M80">
        <v>0.72518159806295401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634</v>
      </c>
      <c r="F81">
        <v>666</v>
      </c>
      <c r="G81">
        <v>167</v>
      </c>
      <c r="H81">
        <v>199</v>
      </c>
      <c r="I81">
        <v>0.78031212484993995</v>
      </c>
      <c r="J81">
        <v>0.79151061173533088</v>
      </c>
      <c r="K81">
        <v>0.76110444177671066</v>
      </c>
      <c r="L81">
        <v>0.78523656180331913</v>
      </c>
      <c r="M81">
        <v>0.76994219653179186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109</v>
      </c>
      <c r="F2">
        <v>143</v>
      </c>
      <c r="G2">
        <v>47</v>
      </c>
      <c r="H2">
        <v>81</v>
      </c>
      <c r="I2">
        <v>0.66315789473684206</v>
      </c>
      <c r="J2">
        <v>0.69871794871794868</v>
      </c>
      <c r="K2">
        <v>0.5736842105263158</v>
      </c>
      <c r="L2">
        <v>0.66953316953316944</v>
      </c>
      <c r="M2">
        <v>0.6383928571428571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110</v>
      </c>
      <c r="F3">
        <v>142</v>
      </c>
      <c r="G3">
        <v>48</v>
      </c>
      <c r="H3">
        <v>80</v>
      </c>
      <c r="I3">
        <v>0.66315789473684206</v>
      </c>
      <c r="J3">
        <v>0.69620253164556967</v>
      </c>
      <c r="K3">
        <v>0.57894736842105265</v>
      </c>
      <c r="L3">
        <v>0.66909975669099764</v>
      </c>
      <c r="M3">
        <v>0.63963963963963966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117</v>
      </c>
      <c r="F4">
        <v>171</v>
      </c>
      <c r="G4">
        <v>58</v>
      </c>
      <c r="H4">
        <v>112</v>
      </c>
      <c r="I4">
        <v>0.62882096069868998</v>
      </c>
      <c r="J4">
        <v>0.66857142857142859</v>
      </c>
      <c r="K4">
        <v>0.51091703056768556</v>
      </c>
      <c r="L4">
        <v>0.62970936490850382</v>
      </c>
      <c r="M4">
        <v>0.60424028268551233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122</v>
      </c>
      <c r="F5">
        <v>168</v>
      </c>
      <c r="G5">
        <v>61</v>
      </c>
      <c r="H5">
        <v>107</v>
      </c>
      <c r="I5">
        <v>0.63318777292576423</v>
      </c>
      <c r="J5">
        <v>0.66666666666666663</v>
      </c>
      <c r="K5">
        <v>0.53275109170305679</v>
      </c>
      <c r="L5">
        <v>0.63475546305931319</v>
      </c>
      <c r="M5">
        <v>0.61090909090909096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123</v>
      </c>
      <c r="F6">
        <v>170</v>
      </c>
      <c r="G6">
        <v>63</v>
      </c>
      <c r="H6">
        <v>110</v>
      </c>
      <c r="I6">
        <v>0.628755364806867</v>
      </c>
      <c r="J6">
        <v>0.66129032258064513</v>
      </c>
      <c r="K6">
        <v>0.52789699570815452</v>
      </c>
      <c r="L6">
        <v>0.62947799385875125</v>
      </c>
      <c r="M6">
        <v>0.6071428571428571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123</v>
      </c>
      <c r="F7">
        <v>172</v>
      </c>
      <c r="G7">
        <v>61</v>
      </c>
      <c r="H7">
        <v>110</v>
      </c>
      <c r="I7">
        <v>0.63304721030042921</v>
      </c>
      <c r="J7">
        <v>0.66847826086956519</v>
      </c>
      <c r="K7">
        <v>0.52789699570815452</v>
      </c>
      <c r="L7">
        <v>0.63467492260061908</v>
      </c>
      <c r="M7">
        <v>0.60992907801418439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111</v>
      </c>
      <c r="F8">
        <v>129</v>
      </c>
      <c r="G8">
        <v>51</v>
      </c>
      <c r="H8">
        <v>69</v>
      </c>
      <c r="I8">
        <v>0.66666666666666663</v>
      </c>
      <c r="J8">
        <v>0.68518518518518523</v>
      </c>
      <c r="K8">
        <v>0.6166666666666667</v>
      </c>
      <c r="L8">
        <v>0.67028985507246375</v>
      </c>
      <c r="M8">
        <v>0.65151515151515149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109</v>
      </c>
      <c r="F9">
        <v>129</v>
      </c>
      <c r="G9">
        <v>51</v>
      </c>
      <c r="H9">
        <v>71</v>
      </c>
      <c r="I9">
        <v>0.66111111111111109</v>
      </c>
      <c r="J9">
        <v>0.68125000000000002</v>
      </c>
      <c r="K9">
        <v>0.60555555555555551</v>
      </c>
      <c r="L9">
        <v>0.66463414634146356</v>
      </c>
      <c r="M9">
        <v>0.64500000000000002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443</v>
      </c>
      <c r="F10">
        <v>604</v>
      </c>
      <c r="G10">
        <v>229</v>
      </c>
      <c r="H10">
        <v>390</v>
      </c>
      <c r="I10">
        <v>0.62845138055222094</v>
      </c>
      <c r="J10">
        <v>0.65922619047619047</v>
      </c>
      <c r="K10">
        <v>0.53181272509003596</v>
      </c>
      <c r="L10">
        <v>0.62908264697529104</v>
      </c>
      <c r="M10">
        <v>0.60764587525150904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456</v>
      </c>
      <c r="F11">
        <v>593</v>
      </c>
      <c r="G11">
        <v>240</v>
      </c>
      <c r="H11">
        <v>377</v>
      </c>
      <c r="I11">
        <v>0.62965186074429769</v>
      </c>
      <c r="J11">
        <v>0.65517241379310343</v>
      </c>
      <c r="K11">
        <v>0.54741896758703479</v>
      </c>
      <c r="L11">
        <v>0.6303566491567596</v>
      </c>
      <c r="M11">
        <v>0.61134020618556706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102</v>
      </c>
      <c r="F12">
        <v>165</v>
      </c>
      <c r="G12">
        <v>25</v>
      </c>
      <c r="H12">
        <v>88</v>
      </c>
      <c r="I12">
        <v>0.70263157894736838</v>
      </c>
      <c r="J12">
        <v>0.80314960629921262</v>
      </c>
      <c r="K12">
        <v>0.5368421052631579</v>
      </c>
      <c r="L12">
        <v>0.73065902578796571</v>
      </c>
      <c r="M12">
        <v>0.65217391304347827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106</v>
      </c>
      <c r="F13">
        <v>162</v>
      </c>
      <c r="G13">
        <v>28</v>
      </c>
      <c r="H13">
        <v>84</v>
      </c>
      <c r="I13">
        <v>0.70526315789473681</v>
      </c>
      <c r="J13">
        <v>0.79104477611940294</v>
      </c>
      <c r="K13">
        <v>0.55789473684210522</v>
      </c>
      <c r="L13">
        <v>0.73002754820936644</v>
      </c>
      <c r="M13">
        <v>0.65853658536585369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115</v>
      </c>
      <c r="F14">
        <v>199</v>
      </c>
      <c r="G14">
        <v>30</v>
      </c>
      <c r="H14">
        <v>114</v>
      </c>
      <c r="I14">
        <v>0.68558951965065507</v>
      </c>
      <c r="J14">
        <v>0.7931034482758621</v>
      </c>
      <c r="K14">
        <v>0.50218340611353707</v>
      </c>
      <c r="L14">
        <v>0.71075401730531518</v>
      </c>
      <c r="M14">
        <v>0.63578274760383391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120</v>
      </c>
      <c r="F15">
        <v>194</v>
      </c>
      <c r="G15">
        <v>35</v>
      </c>
      <c r="H15">
        <v>109</v>
      </c>
      <c r="I15">
        <v>0.68558951965065507</v>
      </c>
      <c r="J15">
        <v>0.77419354838709675</v>
      </c>
      <c r="K15">
        <v>0.5240174672489083</v>
      </c>
      <c r="L15">
        <v>0.70671378091872794</v>
      </c>
      <c r="M15">
        <v>0.64026402640264024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126</v>
      </c>
      <c r="F16">
        <v>196</v>
      </c>
      <c r="G16">
        <v>37</v>
      </c>
      <c r="H16">
        <v>107</v>
      </c>
      <c r="I16">
        <v>0.69098712446351929</v>
      </c>
      <c r="J16">
        <v>0.77300613496932513</v>
      </c>
      <c r="K16">
        <v>0.54077253218884125</v>
      </c>
      <c r="L16">
        <v>0.71186440677966101</v>
      </c>
      <c r="M16">
        <v>0.64686468646864681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126</v>
      </c>
      <c r="F17">
        <v>196</v>
      </c>
      <c r="G17">
        <v>37</v>
      </c>
      <c r="H17">
        <v>107</v>
      </c>
      <c r="I17">
        <v>0.69098712446351929</v>
      </c>
      <c r="J17">
        <v>0.77300613496932513</v>
      </c>
      <c r="K17">
        <v>0.54077253218884125</v>
      </c>
      <c r="L17">
        <v>0.71186440677966101</v>
      </c>
      <c r="M17">
        <v>0.64686468646864681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105</v>
      </c>
      <c r="F18">
        <v>145</v>
      </c>
      <c r="G18">
        <v>35</v>
      </c>
      <c r="H18">
        <v>75</v>
      </c>
      <c r="I18">
        <v>0.69444444444444442</v>
      </c>
      <c r="J18">
        <v>0.75</v>
      </c>
      <c r="K18">
        <v>0.58333333333333337</v>
      </c>
      <c r="L18">
        <v>0.70945945945945943</v>
      </c>
      <c r="M18">
        <v>0.65909090909090906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101</v>
      </c>
      <c r="F19">
        <v>148</v>
      </c>
      <c r="G19">
        <v>32</v>
      </c>
      <c r="H19">
        <v>79</v>
      </c>
      <c r="I19">
        <v>0.69166666666666665</v>
      </c>
      <c r="J19">
        <v>0.75939849624060152</v>
      </c>
      <c r="K19">
        <v>0.56111111111111112</v>
      </c>
      <c r="L19">
        <v>0.70926966292134841</v>
      </c>
      <c r="M19">
        <v>0.65198237885462551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431</v>
      </c>
      <c r="F20">
        <v>677</v>
      </c>
      <c r="G20">
        <v>156</v>
      </c>
      <c r="H20">
        <v>402</v>
      </c>
      <c r="I20">
        <v>0.66506602641056423</v>
      </c>
      <c r="J20">
        <v>0.73424190800681433</v>
      </c>
      <c r="K20">
        <v>0.517406962785114</v>
      </c>
      <c r="L20">
        <v>0.67745991826469665</v>
      </c>
      <c r="M20">
        <v>0.62743280815569968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427</v>
      </c>
      <c r="F21">
        <v>679</v>
      </c>
      <c r="G21">
        <v>154</v>
      </c>
      <c r="H21">
        <v>406</v>
      </c>
      <c r="I21">
        <v>0.66386554621848737</v>
      </c>
      <c r="J21">
        <v>0.73493975903614461</v>
      </c>
      <c r="K21">
        <v>0.51260504201680668</v>
      </c>
      <c r="L21">
        <v>0.67627494456762738</v>
      </c>
      <c r="M21">
        <v>0.62580645161290327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102</v>
      </c>
      <c r="F22">
        <v>160</v>
      </c>
      <c r="G22">
        <v>30</v>
      </c>
      <c r="H22">
        <v>88</v>
      </c>
      <c r="I22">
        <v>0.68947368421052635</v>
      </c>
      <c r="J22">
        <v>0.77272727272727271</v>
      </c>
      <c r="K22">
        <v>0.5368421052631579</v>
      </c>
      <c r="L22">
        <v>0.7103064066852367</v>
      </c>
      <c r="M22">
        <v>0.64516129032258063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105</v>
      </c>
      <c r="F23">
        <v>160</v>
      </c>
      <c r="G23">
        <v>30</v>
      </c>
      <c r="H23">
        <v>85</v>
      </c>
      <c r="I23">
        <v>0.69736842105263153</v>
      </c>
      <c r="J23">
        <v>0.77777777777777779</v>
      </c>
      <c r="K23">
        <v>0.55263157894736847</v>
      </c>
      <c r="L23">
        <v>0.71917808219178092</v>
      </c>
      <c r="M23">
        <v>0.65306122448979587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114</v>
      </c>
      <c r="F24">
        <v>181</v>
      </c>
      <c r="G24">
        <v>48</v>
      </c>
      <c r="H24">
        <v>115</v>
      </c>
      <c r="I24">
        <v>0.64410480349344978</v>
      </c>
      <c r="J24">
        <v>0.70370370370370372</v>
      </c>
      <c r="K24">
        <v>0.49781659388646288</v>
      </c>
      <c r="L24">
        <v>0.64994298745724066</v>
      </c>
      <c r="M24">
        <v>0.61148648648648651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120</v>
      </c>
      <c r="F25">
        <v>174</v>
      </c>
      <c r="G25">
        <v>55</v>
      </c>
      <c r="H25">
        <v>109</v>
      </c>
      <c r="I25">
        <v>0.64192139737991272</v>
      </c>
      <c r="J25">
        <v>0.68571428571428572</v>
      </c>
      <c r="K25">
        <v>0.5240174672489083</v>
      </c>
      <c r="L25">
        <v>0.64585575888051672</v>
      </c>
      <c r="M25">
        <v>0.61484098939929333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124</v>
      </c>
      <c r="F26">
        <v>182</v>
      </c>
      <c r="G26">
        <v>51</v>
      </c>
      <c r="H26">
        <v>109</v>
      </c>
      <c r="I26">
        <v>0.6566523605150214</v>
      </c>
      <c r="J26">
        <v>0.70857142857142852</v>
      </c>
      <c r="K26">
        <v>0.53218884120171672</v>
      </c>
      <c r="L26">
        <v>0.66452304394426576</v>
      </c>
      <c r="M26">
        <v>0.62542955326460481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123</v>
      </c>
      <c r="F27">
        <v>182</v>
      </c>
      <c r="G27">
        <v>51</v>
      </c>
      <c r="H27">
        <v>110</v>
      </c>
      <c r="I27">
        <v>0.65450643776824036</v>
      </c>
      <c r="J27">
        <v>0.7068965517241379</v>
      </c>
      <c r="K27">
        <v>0.52789699570815452</v>
      </c>
      <c r="L27">
        <v>0.66200215285252961</v>
      </c>
      <c r="M27">
        <v>0.62328767123287676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113</v>
      </c>
      <c r="F28">
        <v>138</v>
      </c>
      <c r="G28">
        <v>42</v>
      </c>
      <c r="H28">
        <v>67</v>
      </c>
      <c r="I28">
        <v>0.69722222222222219</v>
      </c>
      <c r="J28">
        <v>0.7290322580645161</v>
      </c>
      <c r="K28">
        <v>0.62777777777777777</v>
      </c>
      <c r="L28">
        <v>0.70624999999999993</v>
      </c>
      <c r="M28">
        <v>0.67317073170731712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112</v>
      </c>
      <c r="F29">
        <v>138</v>
      </c>
      <c r="G29">
        <v>42</v>
      </c>
      <c r="H29">
        <v>68</v>
      </c>
      <c r="I29">
        <v>0.69444444444444442</v>
      </c>
      <c r="J29">
        <v>0.72727272727272729</v>
      </c>
      <c r="K29">
        <v>0.62222222222222223</v>
      </c>
      <c r="L29">
        <v>0.70351758793969854</v>
      </c>
      <c r="M29">
        <v>0.66990291262135926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438</v>
      </c>
      <c r="F30">
        <v>644</v>
      </c>
      <c r="G30">
        <v>189</v>
      </c>
      <c r="H30">
        <v>395</v>
      </c>
      <c r="I30">
        <v>0.6494597839135654</v>
      </c>
      <c r="J30">
        <v>0.69856459330143539</v>
      </c>
      <c r="K30">
        <v>0.5258103241296519</v>
      </c>
      <c r="L30">
        <v>0.65549236755462437</v>
      </c>
      <c r="M30">
        <v>0.61982675649663133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455</v>
      </c>
      <c r="F31">
        <v>632</v>
      </c>
      <c r="G31">
        <v>201</v>
      </c>
      <c r="H31">
        <v>378</v>
      </c>
      <c r="I31">
        <v>0.65246098439375755</v>
      </c>
      <c r="J31">
        <v>0.69359756097560976</v>
      </c>
      <c r="K31">
        <v>0.54621848739495793</v>
      </c>
      <c r="L31">
        <v>0.65808504483656349</v>
      </c>
      <c r="M31">
        <v>0.62574257425742574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129</v>
      </c>
      <c r="F32">
        <v>127</v>
      </c>
      <c r="G32">
        <v>63</v>
      </c>
      <c r="H32">
        <v>61</v>
      </c>
      <c r="I32">
        <v>0.67368421052631577</v>
      </c>
      <c r="J32">
        <v>0.671875</v>
      </c>
      <c r="K32">
        <v>0.67894736842105263</v>
      </c>
      <c r="L32">
        <v>0.67327766179540716</v>
      </c>
      <c r="M32">
        <v>0.67553191489361697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129</v>
      </c>
      <c r="F33">
        <v>127</v>
      </c>
      <c r="G33">
        <v>63</v>
      </c>
      <c r="H33">
        <v>61</v>
      </c>
      <c r="I33">
        <v>0.67368421052631577</v>
      </c>
      <c r="J33">
        <v>0.671875</v>
      </c>
      <c r="K33">
        <v>0.67894736842105263</v>
      </c>
      <c r="L33">
        <v>0.67327766179540716</v>
      </c>
      <c r="M33">
        <v>0.67553191489361697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163</v>
      </c>
      <c r="F34">
        <v>171</v>
      </c>
      <c r="G34">
        <v>58</v>
      </c>
      <c r="H34">
        <v>66</v>
      </c>
      <c r="I34">
        <v>0.72925764192139741</v>
      </c>
      <c r="J34">
        <v>0.73755656108597289</v>
      </c>
      <c r="K34">
        <v>0.71179039301310043</v>
      </c>
      <c r="L34">
        <v>0.73225516621743048</v>
      </c>
      <c r="M34">
        <v>0.72151898734177211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163</v>
      </c>
      <c r="F35">
        <v>171</v>
      </c>
      <c r="G35">
        <v>58</v>
      </c>
      <c r="H35">
        <v>66</v>
      </c>
      <c r="I35">
        <v>0.72925764192139741</v>
      </c>
      <c r="J35">
        <v>0.73755656108597289</v>
      </c>
      <c r="K35">
        <v>0.71179039301310043</v>
      </c>
      <c r="L35">
        <v>0.73225516621743048</v>
      </c>
      <c r="M35">
        <v>0.72151898734177211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146</v>
      </c>
      <c r="F36">
        <v>154</v>
      </c>
      <c r="G36">
        <v>79</v>
      </c>
      <c r="H36">
        <v>87</v>
      </c>
      <c r="I36">
        <v>0.64377682403433478</v>
      </c>
      <c r="J36">
        <v>0.64888888888888885</v>
      </c>
      <c r="K36">
        <v>0.62660944206008584</v>
      </c>
      <c r="L36">
        <v>0.64430714916151799</v>
      </c>
      <c r="M36">
        <v>0.63900414937759331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146</v>
      </c>
      <c r="F37">
        <v>154</v>
      </c>
      <c r="G37">
        <v>79</v>
      </c>
      <c r="H37">
        <v>87</v>
      </c>
      <c r="I37">
        <v>0.64377682403433478</v>
      </c>
      <c r="J37">
        <v>0.64888888888888885</v>
      </c>
      <c r="K37">
        <v>0.62660944206008584</v>
      </c>
      <c r="L37">
        <v>0.64430714916151799</v>
      </c>
      <c r="M37">
        <v>0.63900414937759331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121</v>
      </c>
      <c r="F38">
        <v>120</v>
      </c>
      <c r="G38">
        <v>60</v>
      </c>
      <c r="H38">
        <v>59</v>
      </c>
      <c r="I38">
        <v>0.6694444444444444</v>
      </c>
      <c r="J38">
        <v>0.66850828729281764</v>
      </c>
      <c r="K38">
        <v>0.67222222222222228</v>
      </c>
      <c r="L38">
        <v>0.66924778761061943</v>
      </c>
      <c r="M38">
        <v>0.67039106145251393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121</v>
      </c>
      <c r="F39">
        <v>120</v>
      </c>
      <c r="G39">
        <v>60</v>
      </c>
      <c r="H39">
        <v>59</v>
      </c>
      <c r="I39">
        <v>0.6694444444444444</v>
      </c>
      <c r="J39">
        <v>0.66850828729281764</v>
      </c>
      <c r="K39">
        <v>0.67222222222222228</v>
      </c>
      <c r="L39">
        <v>0.66924778761061943</v>
      </c>
      <c r="M39">
        <v>0.67039106145251393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556</v>
      </c>
      <c r="F40">
        <v>561</v>
      </c>
      <c r="G40">
        <v>272</v>
      </c>
      <c r="H40">
        <v>277</v>
      </c>
      <c r="I40">
        <v>0.67046818727490998</v>
      </c>
      <c r="J40">
        <v>0.67149758454106279</v>
      </c>
      <c r="K40">
        <v>0.66746698679471794</v>
      </c>
      <c r="L40">
        <v>0.6706875753920386</v>
      </c>
      <c r="M40">
        <v>0.66945107398568016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556</v>
      </c>
      <c r="F41">
        <v>561</v>
      </c>
      <c r="G41">
        <v>272</v>
      </c>
      <c r="H41">
        <v>277</v>
      </c>
      <c r="I41">
        <v>0.67046818727490998</v>
      </c>
      <c r="J41">
        <v>0.67149758454106279</v>
      </c>
      <c r="K41">
        <v>0.66746698679471794</v>
      </c>
      <c r="L41">
        <v>0.6706875753920386</v>
      </c>
      <c r="M41">
        <v>0.66945107398568016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135</v>
      </c>
      <c r="F42">
        <v>144</v>
      </c>
      <c r="G42">
        <v>46</v>
      </c>
      <c r="H42">
        <v>55</v>
      </c>
      <c r="I42">
        <v>0.73421052631578942</v>
      </c>
      <c r="J42">
        <v>0.7458563535911602</v>
      </c>
      <c r="K42">
        <v>0.71052631578947367</v>
      </c>
      <c r="L42">
        <v>0.73851203501094098</v>
      </c>
      <c r="M42">
        <v>0.72361809045226133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133</v>
      </c>
      <c r="F43">
        <v>147</v>
      </c>
      <c r="G43">
        <v>43</v>
      </c>
      <c r="H43">
        <v>57</v>
      </c>
      <c r="I43">
        <v>0.73684210526315785</v>
      </c>
      <c r="J43">
        <v>0.75568181818181823</v>
      </c>
      <c r="K43">
        <v>0.7</v>
      </c>
      <c r="L43">
        <v>0.74384787472035785</v>
      </c>
      <c r="M43">
        <v>0.72058823529411764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159</v>
      </c>
      <c r="F44">
        <v>160</v>
      </c>
      <c r="G44">
        <v>69</v>
      </c>
      <c r="H44">
        <v>70</v>
      </c>
      <c r="I44">
        <v>0.69650655021834063</v>
      </c>
      <c r="J44">
        <v>0.69736842105263153</v>
      </c>
      <c r="K44">
        <v>0.69432314410480345</v>
      </c>
      <c r="L44">
        <v>0.69675723049956173</v>
      </c>
      <c r="M44">
        <v>0.69565217391304346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155</v>
      </c>
      <c r="F45">
        <v>161</v>
      </c>
      <c r="G45">
        <v>68</v>
      </c>
      <c r="H45">
        <v>74</v>
      </c>
      <c r="I45">
        <v>0.68995633187772931</v>
      </c>
      <c r="J45">
        <v>0.69506726457399104</v>
      </c>
      <c r="K45">
        <v>0.67685589519650657</v>
      </c>
      <c r="L45">
        <v>0.69134701159678869</v>
      </c>
      <c r="M45">
        <v>0.68510638297872339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148</v>
      </c>
      <c r="F46">
        <v>176</v>
      </c>
      <c r="G46">
        <v>57</v>
      </c>
      <c r="H46">
        <v>85</v>
      </c>
      <c r="I46">
        <v>0.69527896995708149</v>
      </c>
      <c r="J46">
        <v>0.7219512195121951</v>
      </c>
      <c r="K46">
        <v>0.63519313304721026</v>
      </c>
      <c r="L46">
        <v>0.70275403608736942</v>
      </c>
      <c r="M46">
        <v>0.67432950191570884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135</v>
      </c>
      <c r="F47">
        <v>199</v>
      </c>
      <c r="G47">
        <v>34</v>
      </c>
      <c r="H47">
        <v>98</v>
      </c>
      <c r="I47">
        <v>0.71673819742489275</v>
      </c>
      <c r="J47">
        <v>0.79881656804733725</v>
      </c>
      <c r="K47">
        <v>0.57939914163090134</v>
      </c>
      <c r="L47">
        <v>0.74257425742574257</v>
      </c>
      <c r="M47">
        <v>0.67003367003366998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122</v>
      </c>
      <c r="F48">
        <v>135</v>
      </c>
      <c r="G48">
        <v>45</v>
      </c>
      <c r="H48">
        <v>58</v>
      </c>
      <c r="I48">
        <v>0.71388888888888891</v>
      </c>
      <c r="J48">
        <v>0.73053892215568861</v>
      </c>
      <c r="K48">
        <v>0.67777777777777781</v>
      </c>
      <c r="L48">
        <v>0.71933962264150941</v>
      </c>
      <c r="M48">
        <v>0.69948186528497414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114</v>
      </c>
      <c r="F49">
        <v>149</v>
      </c>
      <c r="G49">
        <v>31</v>
      </c>
      <c r="H49">
        <v>66</v>
      </c>
      <c r="I49">
        <v>0.73055555555555551</v>
      </c>
      <c r="J49">
        <v>0.78620689655172415</v>
      </c>
      <c r="K49">
        <v>0.6333333333333333</v>
      </c>
      <c r="L49">
        <v>0.74999999999999989</v>
      </c>
      <c r="M49">
        <v>0.69302325581395352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574</v>
      </c>
      <c r="F50">
        <v>573</v>
      </c>
      <c r="G50">
        <v>260</v>
      </c>
      <c r="H50">
        <v>259</v>
      </c>
      <c r="I50">
        <v>0.68847539015606241</v>
      </c>
      <c r="J50">
        <v>0.68824940047961636</v>
      </c>
      <c r="K50">
        <v>0.68907563025210083</v>
      </c>
      <c r="L50">
        <v>0.6884144878867835</v>
      </c>
      <c r="M50">
        <v>0.68870192307692313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507</v>
      </c>
      <c r="F51">
        <v>659</v>
      </c>
      <c r="G51">
        <v>174</v>
      </c>
      <c r="H51">
        <v>326</v>
      </c>
      <c r="I51">
        <v>0.69987995198079234</v>
      </c>
      <c r="J51">
        <v>0.74449339207048459</v>
      </c>
      <c r="K51">
        <v>0.60864345738295322</v>
      </c>
      <c r="L51">
        <v>0.71267922406522355</v>
      </c>
      <c r="M51">
        <v>0.66903553299492391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149</v>
      </c>
      <c r="F52">
        <v>128</v>
      </c>
      <c r="G52">
        <v>62</v>
      </c>
      <c r="H52">
        <v>41</v>
      </c>
      <c r="I52">
        <v>0.72894736842105268</v>
      </c>
      <c r="J52">
        <v>0.70616113744075826</v>
      </c>
      <c r="K52">
        <v>0.78421052631578947</v>
      </c>
      <c r="L52">
        <v>0.72050290135396522</v>
      </c>
      <c r="M52">
        <v>0.75739644970414199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149</v>
      </c>
      <c r="F53">
        <v>148</v>
      </c>
      <c r="G53">
        <v>42</v>
      </c>
      <c r="H53">
        <v>41</v>
      </c>
      <c r="I53">
        <v>0.78157894736842104</v>
      </c>
      <c r="J53">
        <v>0.78010471204188481</v>
      </c>
      <c r="K53">
        <v>0.78421052631578947</v>
      </c>
      <c r="L53">
        <v>0.7809224318658281</v>
      </c>
      <c r="M53">
        <v>0.78306878306878303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176</v>
      </c>
      <c r="F54">
        <v>174</v>
      </c>
      <c r="G54">
        <v>55</v>
      </c>
      <c r="H54">
        <v>53</v>
      </c>
      <c r="I54">
        <v>0.76419213973799127</v>
      </c>
      <c r="J54">
        <v>0.76190476190476186</v>
      </c>
      <c r="K54">
        <v>0.76855895196506552</v>
      </c>
      <c r="L54">
        <v>0.76322636600173455</v>
      </c>
      <c r="M54">
        <v>0.76651982378854622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167</v>
      </c>
      <c r="F55">
        <v>183</v>
      </c>
      <c r="G55">
        <v>46</v>
      </c>
      <c r="H55">
        <v>62</v>
      </c>
      <c r="I55">
        <v>0.76419213973799127</v>
      </c>
      <c r="J55">
        <v>0.784037558685446</v>
      </c>
      <c r="K55">
        <v>0.72925764192139741</v>
      </c>
      <c r="L55">
        <v>0.77243293246993527</v>
      </c>
      <c r="M55">
        <v>0.74693877551020404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153</v>
      </c>
      <c r="F56">
        <v>168</v>
      </c>
      <c r="G56">
        <v>65</v>
      </c>
      <c r="H56">
        <v>80</v>
      </c>
      <c r="I56">
        <v>0.68884120171673824</v>
      </c>
      <c r="J56">
        <v>0.70183486238532111</v>
      </c>
      <c r="K56">
        <v>0.6566523605150214</v>
      </c>
      <c r="L56">
        <v>0.69230769230769229</v>
      </c>
      <c r="M56">
        <v>0.67741935483870963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160</v>
      </c>
      <c r="F57">
        <v>187</v>
      </c>
      <c r="G57">
        <v>46</v>
      </c>
      <c r="H57">
        <v>73</v>
      </c>
      <c r="I57">
        <v>0.74463519313304716</v>
      </c>
      <c r="J57">
        <v>0.77669902912621358</v>
      </c>
      <c r="K57">
        <v>0.68669527896995708</v>
      </c>
      <c r="L57">
        <v>0.75685903500473017</v>
      </c>
      <c r="M57">
        <v>0.71923076923076923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130</v>
      </c>
      <c r="F58">
        <v>125</v>
      </c>
      <c r="G58">
        <v>55</v>
      </c>
      <c r="H58">
        <v>50</v>
      </c>
      <c r="I58">
        <v>0.70833333333333337</v>
      </c>
      <c r="J58">
        <v>0.70270270270270274</v>
      </c>
      <c r="K58">
        <v>0.72222222222222221</v>
      </c>
      <c r="L58">
        <v>0.70652173913043481</v>
      </c>
      <c r="M58">
        <v>0.7142857142857143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136</v>
      </c>
      <c r="F59">
        <v>135</v>
      </c>
      <c r="G59">
        <v>45</v>
      </c>
      <c r="H59">
        <v>44</v>
      </c>
      <c r="I59">
        <v>0.75277777777777777</v>
      </c>
      <c r="J59">
        <v>0.75138121546961323</v>
      </c>
      <c r="K59">
        <v>0.75555555555555554</v>
      </c>
      <c r="L59">
        <v>0.75221238938053103</v>
      </c>
      <c r="M59">
        <v>0.75418994413407825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583</v>
      </c>
      <c r="F60">
        <v>567</v>
      </c>
      <c r="G60">
        <v>266</v>
      </c>
      <c r="H60">
        <v>250</v>
      </c>
      <c r="I60">
        <v>0.69027611044417769</v>
      </c>
      <c r="J60">
        <v>0.68669022379269729</v>
      </c>
      <c r="K60">
        <v>0.69987995198079234</v>
      </c>
      <c r="L60">
        <v>0.68928824781272169</v>
      </c>
      <c r="M60">
        <v>0.6940024479804161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591</v>
      </c>
      <c r="F61">
        <v>636</v>
      </c>
      <c r="G61">
        <v>197</v>
      </c>
      <c r="H61">
        <v>242</v>
      </c>
      <c r="I61">
        <v>0.73649459783913562</v>
      </c>
      <c r="J61">
        <v>0.75</v>
      </c>
      <c r="K61">
        <v>0.70948379351740698</v>
      </c>
      <c r="L61">
        <v>0.74153074027603516</v>
      </c>
      <c r="M61">
        <v>0.72437357630979504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144</v>
      </c>
      <c r="F62">
        <v>142</v>
      </c>
      <c r="G62">
        <v>48</v>
      </c>
      <c r="H62">
        <v>46</v>
      </c>
      <c r="I62">
        <v>0.75263157894736843</v>
      </c>
      <c r="J62">
        <v>0.75</v>
      </c>
      <c r="K62">
        <v>0.75789473684210529</v>
      </c>
      <c r="L62">
        <v>0.75156576200417535</v>
      </c>
      <c r="M62">
        <v>0.75531914893617025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140</v>
      </c>
      <c r="F63">
        <v>154</v>
      </c>
      <c r="G63">
        <v>36</v>
      </c>
      <c r="H63">
        <v>50</v>
      </c>
      <c r="I63">
        <v>0.77368421052631575</v>
      </c>
      <c r="J63">
        <v>0.79545454545454541</v>
      </c>
      <c r="K63">
        <v>0.73684210526315785</v>
      </c>
      <c r="L63">
        <v>0.78299776286353451</v>
      </c>
      <c r="M63">
        <v>0.75490196078431371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180</v>
      </c>
      <c r="F64">
        <v>175</v>
      </c>
      <c r="G64">
        <v>54</v>
      </c>
      <c r="H64">
        <v>49</v>
      </c>
      <c r="I64">
        <v>0.77510917030567683</v>
      </c>
      <c r="J64">
        <v>0.76923076923076927</v>
      </c>
      <c r="K64">
        <v>0.78602620087336239</v>
      </c>
      <c r="L64">
        <v>0.77253218884120178</v>
      </c>
      <c r="M64">
        <v>0.78125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175</v>
      </c>
      <c r="F65">
        <v>184</v>
      </c>
      <c r="G65">
        <v>45</v>
      </c>
      <c r="H65">
        <v>54</v>
      </c>
      <c r="I65">
        <v>0.78384279475982532</v>
      </c>
      <c r="J65">
        <v>0.79545454545454541</v>
      </c>
      <c r="K65">
        <v>0.76419213973799127</v>
      </c>
      <c r="L65">
        <v>0.78899909828674486</v>
      </c>
      <c r="M65">
        <v>0.77310924369747902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163</v>
      </c>
      <c r="F66">
        <v>166</v>
      </c>
      <c r="G66">
        <v>67</v>
      </c>
      <c r="H66">
        <v>70</v>
      </c>
      <c r="I66">
        <v>0.70600858369098718</v>
      </c>
      <c r="J66">
        <v>0.70869565217391306</v>
      </c>
      <c r="K66">
        <v>0.69957081545064381</v>
      </c>
      <c r="L66">
        <v>0.70685169124024294</v>
      </c>
      <c r="M66">
        <v>0.70338983050847459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156</v>
      </c>
      <c r="F67">
        <v>203</v>
      </c>
      <c r="G67">
        <v>30</v>
      </c>
      <c r="H67">
        <v>77</v>
      </c>
      <c r="I67">
        <v>0.77038626609442062</v>
      </c>
      <c r="J67">
        <v>0.83870967741935487</v>
      </c>
      <c r="K67">
        <v>0.66952789699570814</v>
      </c>
      <c r="L67">
        <v>0.79836233367451381</v>
      </c>
      <c r="M67">
        <v>0.72499999999999998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132</v>
      </c>
      <c r="F68">
        <v>139</v>
      </c>
      <c r="G68">
        <v>41</v>
      </c>
      <c r="H68">
        <v>48</v>
      </c>
      <c r="I68">
        <v>0.75277777777777777</v>
      </c>
      <c r="J68">
        <v>0.76300578034682076</v>
      </c>
      <c r="K68">
        <v>0.73333333333333328</v>
      </c>
      <c r="L68">
        <v>0.75688073394495414</v>
      </c>
      <c r="M68">
        <v>0.74331550802139035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137</v>
      </c>
      <c r="F69">
        <v>148</v>
      </c>
      <c r="G69">
        <v>32</v>
      </c>
      <c r="H69">
        <v>43</v>
      </c>
      <c r="I69">
        <v>0.79166666666666663</v>
      </c>
      <c r="J69">
        <v>0.81065088757396453</v>
      </c>
      <c r="K69">
        <v>0.76111111111111107</v>
      </c>
      <c r="L69">
        <v>0.80023364485981308</v>
      </c>
      <c r="M69">
        <v>0.77486910994764402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601</v>
      </c>
      <c r="F70">
        <v>600</v>
      </c>
      <c r="G70">
        <v>233</v>
      </c>
      <c r="H70">
        <v>232</v>
      </c>
      <c r="I70">
        <v>0.7208883553421368</v>
      </c>
      <c r="J70">
        <v>0.72062350119904073</v>
      </c>
      <c r="K70">
        <v>0.72148859543817523</v>
      </c>
      <c r="L70">
        <v>0.7207963540417367</v>
      </c>
      <c r="M70">
        <v>0.72115384615384615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611</v>
      </c>
      <c r="F71">
        <v>643</v>
      </c>
      <c r="G71">
        <v>190</v>
      </c>
      <c r="H71">
        <v>222</v>
      </c>
      <c r="I71">
        <v>0.75270108043217288</v>
      </c>
      <c r="J71">
        <v>0.76279650436953805</v>
      </c>
      <c r="K71">
        <v>0.73349339735894359</v>
      </c>
      <c r="L71">
        <v>0.75675006192717376</v>
      </c>
      <c r="M71">
        <v>0.74335260115606938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144</v>
      </c>
      <c r="F72">
        <v>142</v>
      </c>
      <c r="G72">
        <v>48</v>
      </c>
      <c r="H72">
        <v>46</v>
      </c>
      <c r="I72">
        <v>0.75263157894736843</v>
      </c>
      <c r="J72">
        <v>0.75</v>
      </c>
      <c r="K72">
        <v>0.75789473684210529</v>
      </c>
      <c r="L72">
        <v>0.75156576200417535</v>
      </c>
      <c r="M72">
        <v>0.75531914893617025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143</v>
      </c>
      <c r="F73">
        <v>150</v>
      </c>
      <c r="G73">
        <v>40</v>
      </c>
      <c r="H73">
        <v>47</v>
      </c>
      <c r="I73">
        <v>0.77105263157894732</v>
      </c>
      <c r="J73">
        <v>0.78142076502732238</v>
      </c>
      <c r="K73">
        <v>0.75263157894736843</v>
      </c>
      <c r="L73">
        <v>0.77548806941431658</v>
      </c>
      <c r="M73">
        <v>0.76142131979695427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179</v>
      </c>
      <c r="F74">
        <v>175</v>
      </c>
      <c r="G74">
        <v>54</v>
      </c>
      <c r="H74">
        <v>50</v>
      </c>
      <c r="I74">
        <v>0.77292576419213976</v>
      </c>
      <c r="J74">
        <v>0.76824034334763946</v>
      </c>
      <c r="K74">
        <v>0.78165938864628826</v>
      </c>
      <c r="L74">
        <v>0.77088716623600351</v>
      </c>
      <c r="M74">
        <v>0.77777777777777779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178</v>
      </c>
      <c r="F75">
        <v>186</v>
      </c>
      <c r="G75">
        <v>43</v>
      </c>
      <c r="H75">
        <v>51</v>
      </c>
      <c r="I75">
        <v>0.79475982532751088</v>
      </c>
      <c r="J75">
        <v>0.80542986425339369</v>
      </c>
      <c r="K75">
        <v>0.77729257641921401</v>
      </c>
      <c r="L75">
        <v>0.79964061096136574</v>
      </c>
      <c r="M75">
        <v>0.78481012658227844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161</v>
      </c>
      <c r="F76">
        <v>178</v>
      </c>
      <c r="G76">
        <v>55</v>
      </c>
      <c r="H76">
        <v>72</v>
      </c>
      <c r="I76">
        <v>0.72746781115879833</v>
      </c>
      <c r="J76">
        <v>0.74537037037037035</v>
      </c>
      <c r="K76">
        <v>0.69098712446351929</v>
      </c>
      <c r="L76">
        <v>0.73381950774840465</v>
      </c>
      <c r="M76">
        <v>0.71199999999999997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163</v>
      </c>
      <c r="F77">
        <v>206</v>
      </c>
      <c r="G77">
        <v>27</v>
      </c>
      <c r="H77">
        <v>70</v>
      </c>
      <c r="I77">
        <v>0.79184549356223177</v>
      </c>
      <c r="J77">
        <v>0.85789473684210527</v>
      </c>
      <c r="K77">
        <v>0.69957081545064381</v>
      </c>
      <c r="L77">
        <v>0.82074521651560939</v>
      </c>
      <c r="M77">
        <v>0.74637681159420288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133</v>
      </c>
      <c r="F78">
        <v>139</v>
      </c>
      <c r="G78">
        <v>41</v>
      </c>
      <c r="H78">
        <v>47</v>
      </c>
      <c r="I78">
        <v>0.75555555555555554</v>
      </c>
      <c r="J78">
        <v>0.76436781609195403</v>
      </c>
      <c r="K78">
        <v>0.73888888888888893</v>
      </c>
      <c r="L78">
        <v>0.75913242009132409</v>
      </c>
      <c r="M78">
        <v>0.74731182795698925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148</v>
      </c>
      <c r="F79">
        <v>148</v>
      </c>
      <c r="G79">
        <v>32</v>
      </c>
      <c r="H79">
        <v>32</v>
      </c>
      <c r="I79">
        <v>0.82222222222222219</v>
      </c>
      <c r="J79">
        <v>0.82222222222222219</v>
      </c>
      <c r="K79">
        <v>0.82222222222222219</v>
      </c>
      <c r="L79">
        <v>0.82222222222222219</v>
      </c>
      <c r="M79">
        <v>0.82222222222222219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609</v>
      </c>
      <c r="F80">
        <v>597</v>
      </c>
      <c r="G80">
        <v>236</v>
      </c>
      <c r="H80">
        <v>224</v>
      </c>
      <c r="I80">
        <v>0.72388955582232895</v>
      </c>
      <c r="J80">
        <v>0.72071005917159758</v>
      </c>
      <c r="K80">
        <v>0.73109243697478987</v>
      </c>
      <c r="L80">
        <v>0.72276287680987406</v>
      </c>
      <c r="M80">
        <v>0.72716199756394639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608</v>
      </c>
      <c r="F81">
        <v>665</v>
      </c>
      <c r="G81">
        <v>168</v>
      </c>
      <c r="H81">
        <v>225</v>
      </c>
      <c r="I81">
        <v>0.76410564225690281</v>
      </c>
      <c r="J81">
        <v>0.78350515463917525</v>
      </c>
      <c r="K81">
        <v>0.72989195678271312</v>
      </c>
      <c r="L81">
        <v>0.7721615443230887</v>
      </c>
      <c r="M81">
        <v>0.7471910112359551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103</v>
      </c>
      <c r="F2">
        <v>136</v>
      </c>
      <c r="G2">
        <v>54</v>
      </c>
      <c r="H2">
        <v>87</v>
      </c>
      <c r="I2">
        <v>0.62894736842105259</v>
      </c>
      <c r="J2">
        <v>0.6560509554140127</v>
      </c>
      <c r="K2">
        <v>0.54210526315789476</v>
      </c>
      <c r="L2">
        <v>0.62958435207823948</v>
      </c>
      <c r="M2">
        <v>0.60986547085201792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104</v>
      </c>
      <c r="F3">
        <v>136</v>
      </c>
      <c r="G3">
        <v>54</v>
      </c>
      <c r="H3">
        <v>86</v>
      </c>
      <c r="I3">
        <v>0.63157894736842102</v>
      </c>
      <c r="J3">
        <v>0.65822784810126578</v>
      </c>
      <c r="K3">
        <v>0.54736842105263162</v>
      </c>
      <c r="L3">
        <v>0.63260340632603407</v>
      </c>
      <c r="M3">
        <v>0.61261261261261257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123</v>
      </c>
      <c r="F4">
        <v>176</v>
      </c>
      <c r="G4">
        <v>53</v>
      </c>
      <c r="H4">
        <v>106</v>
      </c>
      <c r="I4">
        <v>0.65283842794759828</v>
      </c>
      <c r="J4">
        <v>0.69886363636363635</v>
      </c>
      <c r="K4">
        <v>0.53711790393013104</v>
      </c>
      <c r="L4">
        <v>0.65916398713826363</v>
      </c>
      <c r="M4">
        <v>0.62411347517730498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124</v>
      </c>
      <c r="F5">
        <v>175</v>
      </c>
      <c r="G5">
        <v>54</v>
      </c>
      <c r="H5">
        <v>105</v>
      </c>
      <c r="I5">
        <v>0.65283842794759828</v>
      </c>
      <c r="J5">
        <v>0.6966292134831461</v>
      </c>
      <c r="K5">
        <v>0.54148471615720528</v>
      </c>
      <c r="L5">
        <v>0.65887353878852295</v>
      </c>
      <c r="M5">
        <v>0.625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120</v>
      </c>
      <c r="F6">
        <v>185</v>
      </c>
      <c r="G6">
        <v>48</v>
      </c>
      <c r="H6">
        <v>113</v>
      </c>
      <c r="I6">
        <v>0.65450643776824036</v>
      </c>
      <c r="J6">
        <v>0.7142857142857143</v>
      </c>
      <c r="K6">
        <v>0.51502145922746778</v>
      </c>
      <c r="L6">
        <v>0.66298342541436461</v>
      </c>
      <c r="M6">
        <v>0.62080536912751683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118</v>
      </c>
      <c r="F7">
        <v>185</v>
      </c>
      <c r="G7">
        <v>48</v>
      </c>
      <c r="H7">
        <v>115</v>
      </c>
      <c r="I7">
        <v>0.65021459227467815</v>
      </c>
      <c r="J7">
        <v>0.71084337349397586</v>
      </c>
      <c r="K7">
        <v>0.50643776824034337</v>
      </c>
      <c r="L7">
        <v>0.65774804905239681</v>
      </c>
      <c r="M7">
        <v>0.6166666666666667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112</v>
      </c>
      <c r="F8">
        <v>125</v>
      </c>
      <c r="G8">
        <v>55</v>
      </c>
      <c r="H8">
        <v>68</v>
      </c>
      <c r="I8">
        <v>0.65833333333333333</v>
      </c>
      <c r="J8">
        <v>0.6706586826347305</v>
      </c>
      <c r="K8">
        <v>0.62222222222222223</v>
      </c>
      <c r="L8">
        <v>0.66037735849056611</v>
      </c>
      <c r="M8">
        <v>0.64766839378238339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114</v>
      </c>
      <c r="F9">
        <v>125</v>
      </c>
      <c r="G9">
        <v>55</v>
      </c>
      <c r="H9">
        <v>66</v>
      </c>
      <c r="I9">
        <v>0.66388888888888886</v>
      </c>
      <c r="J9">
        <v>0.67455621301775148</v>
      </c>
      <c r="K9">
        <v>0.6333333333333333</v>
      </c>
      <c r="L9">
        <v>0.66588785046728982</v>
      </c>
      <c r="M9">
        <v>0.65445026178010468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453</v>
      </c>
      <c r="F10">
        <v>589</v>
      </c>
      <c r="G10">
        <v>244</v>
      </c>
      <c r="H10">
        <v>380</v>
      </c>
      <c r="I10">
        <v>0.62545018007202879</v>
      </c>
      <c r="J10">
        <v>0.64992826398852221</v>
      </c>
      <c r="K10">
        <v>0.54381752701080432</v>
      </c>
      <c r="L10">
        <v>0.62551781275890639</v>
      </c>
      <c r="M10">
        <v>0.60784313725490191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454</v>
      </c>
      <c r="F11">
        <v>587</v>
      </c>
      <c r="G11">
        <v>246</v>
      </c>
      <c r="H11">
        <v>379</v>
      </c>
      <c r="I11">
        <v>0.62484993997599036</v>
      </c>
      <c r="J11">
        <v>0.64857142857142858</v>
      </c>
      <c r="K11">
        <v>0.54501800720288118</v>
      </c>
      <c r="L11">
        <v>0.62482796586842826</v>
      </c>
      <c r="M11">
        <v>0.60766045548654246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93</v>
      </c>
      <c r="F12">
        <v>161</v>
      </c>
      <c r="G12">
        <v>29</v>
      </c>
      <c r="H12">
        <v>97</v>
      </c>
      <c r="I12">
        <v>0.66842105263157892</v>
      </c>
      <c r="J12">
        <v>0.76229508196721307</v>
      </c>
      <c r="K12">
        <v>0.48947368421052628</v>
      </c>
      <c r="L12">
        <v>0.68584070796460173</v>
      </c>
      <c r="M12">
        <v>0.62403100775193798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100</v>
      </c>
      <c r="F13">
        <v>155</v>
      </c>
      <c r="G13">
        <v>35</v>
      </c>
      <c r="H13">
        <v>90</v>
      </c>
      <c r="I13">
        <v>0.67105263157894735</v>
      </c>
      <c r="J13">
        <v>0.7407407407407407</v>
      </c>
      <c r="K13">
        <v>0.52631578947368418</v>
      </c>
      <c r="L13">
        <v>0.68493150684931503</v>
      </c>
      <c r="M13">
        <v>0.63265306122448983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123</v>
      </c>
      <c r="F14">
        <v>207</v>
      </c>
      <c r="G14">
        <v>22</v>
      </c>
      <c r="H14">
        <v>106</v>
      </c>
      <c r="I14">
        <v>0.72052401746724892</v>
      </c>
      <c r="J14">
        <v>0.84827586206896555</v>
      </c>
      <c r="K14">
        <v>0.53711790393013104</v>
      </c>
      <c r="L14">
        <v>0.76019777503090225</v>
      </c>
      <c r="M14">
        <v>0.66134185303514381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127</v>
      </c>
      <c r="F15">
        <v>205</v>
      </c>
      <c r="G15">
        <v>24</v>
      </c>
      <c r="H15">
        <v>102</v>
      </c>
      <c r="I15">
        <v>0.72489082969432317</v>
      </c>
      <c r="J15">
        <v>0.84105960264900659</v>
      </c>
      <c r="K15">
        <v>0.55458515283842791</v>
      </c>
      <c r="L15">
        <v>0.76230492196878741</v>
      </c>
      <c r="M15">
        <v>0.66775244299674263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130</v>
      </c>
      <c r="F16">
        <v>203</v>
      </c>
      <c r="G16">
        <v>30</v>
      </c>
      <c r="H16">
        <v>103</v>
      </c>
      <c r="I16">
        <v>0.71459227467811159</v>
      </c>
      <c r="J16">
        <v>0.8125</v>
      </c>
      <c r="K16">
        <v>0.55793991416309008</v>
      </c>
      <c r="L16">
        <v>0.74455899198167241</v>
      </c>
      <c r="M16">
        <v>0.66339869281045749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129</v>
      </c>
      <c r="F17">
        <v>203</v>
      </c>
      <c r="G17">
        <v>30</v>
      </c>
      <c r="H17">
        <v>104</v>
      </c>
      <c r="I17">
        <v>0.71244635193133043</v>
      </c>
      <c r="J17">
        <v>0.81132075471698117</v>
      </c>
      <c r="K17">
        <v>0.55364806866952787</v>
      </c>
      <c r="L17">
        <v>0.74223245109321057</v>
      </c>
      <c r="M17">
        <v>0.66123778501628661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113</v>
      </c>
      <c r="F18">
        <v>138</v>
      </c>
      <c r="G18">
        <v>42</v>
      </c>
      <c r="H18">
        <v>67</v>
      </c>
      <c r="I18">
        <v>0.69722222222222219</v>
      </c>
      <c r="J18">
        <v>0.7290322580645161</v>
      </c>
      <c r="K18">
        <v>0.62777777777777777</v>
      </c>
      <c r="L18">
        <v>0.70624999999999993</v>
      </c>
      <c r="M18">
        <v>0.67317073170731712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102</v>
      </c>
      <c r="F19">
        <v>148</v>
      </c>
      <c r="G19">
        <v>32</v>
      </c>
      <c r="H19">
        <v>78</v>
      </c>
      <c r="I19">
        <v>0.69444444444444442</v>
      </c>
      <c r="J19">
        <v>0.76119402985074625</v>
      </c>
      <c r="K19">
        <v>0.56666666666666665</v>
      </c>
      <c r="L19">
        <v>0.71229050279329598</v>
      </c>
      <c r="M19">
        <v>0.65486725663716816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449</v>
      </c>
      <c r="F20">
        <v>691</v>
      </c>
      <c r="G20">
        <v>142</v>
      </c>
      <c r="H20">
        <v>384</v>
      </c>
      <c r="I20">
        <v>0.68427370948379351</v>
      </c>
      <c r="J20">
        <v>0.75972927241962773</v>
      </c>
      <c r="K20">
        <v>0.539015606242497</v>
      </c>
      <c r="L20">
        <v>0.70222083203002816</v>
      </c>
      <c r="M20">
        <v>0.64279069767441865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454</v>
      </c>
      <c r="F21">
        <v>683</v>
      </c>
      <c r="G21">
        <v>150</v>
      </c>
      <c r="H21">
        <v>379</v>
      </c>
      <c r="I21">
        <v>0.68247298919567823</v>
      </c>
      <c r="J21">
        <v>0.7516556291390728</v>
      </c>
      <c r="K21">
        <v>0.54501800720288118</v>
      </c>
      <c r="L21">
        <v>0.69867651585103108</v>
      </c>
      <c r="M21">
        <v>0.64312617702448216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95</v>
      </c>
      <c r="F22">
        <v>153</v>
      </c>
      <c r="G22">
        <v>37</v>
      </c>
      <c r="H22">
        <v>95</v>
      </c>
      <c r="I22">
        <v>0.65263157894736845</v>
      </c>
      <c r="J22">
        <v>0.71969696969696972</v>
      </c>
      <c r="K22">
        <v>0.5</v>
      </c>
      <c r="L22">
        <v>0.66155988857938719</v>
      </c>
      <c r="M22">
        <v>0.61693548387096775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102</v>
      </c>
      <c r="F23">
        <v>143</v>
      </c>
      <c r="G23">
        <v>47</v>
      </c>
      <c r="H23">
        <v>88</v>
      </c>
      <c r="I23">
        <v>0.64473684210526316</v>
      </c>
      <c r="J23">
        <v>0.68456375838926176</v>
      </c>
      <c r="K23">
        <v>0.5368421052631579</v>
      </c>
      <c r="L23">
        <v>0.64885496183206104</v>
      </c>
      <c r="M23">
        <v>0.61904761904761907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123</v>
      </c>
      <c r="F24">
        <v>186</v>
      </c>
      <c r="G24">
        <v>43</v>
      </c>
      <c r="H24">
        <v>106</v>
      </c>
      <c r="I24">
        <v>0.6746724890829694</v>
      </c>
      <c r="J24">
        <v>0.74096385542168675</v>
      </c>
      <c r="K24">
        <v>0.53711790393013104</v>
      </c>
      <c r="L24">
        <v>0.68868980963045912</v>
      </c>
      <c r="M24">
        <v>0.63698630136986301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130</v>
      </c>
      <c r="F25">
        <v>182</v>
      </c>
      <c r="G25">
        <v>47</v>
      </c>
      <c r="H25">
        <v>99</v>
      </c>
      <c r="I25">
        <v>0.68122270742358082</v>
      </c>
      <c r="J25">
        <v>0.7344632768361582</v>
      </c>
      <c r="K25">
        <v>0.56768558951965065</v>
      </c>
      <c r="L25">
        <v>0.69370330843116312</v>
      </c>
      <c r="M25">
        <v>0.64768683274021355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120</v>
      </c>
      <c r="F26">
        <v>191</v>
      </c>
      <c r="G26">
        <v>42</v>
      </c>
      <c r="H26">
        <v>113</v>
      </c>
      <c r="I26">
        <v>0.66738197424892709</v>
      </c>
      <c r="J26">
        <v>0.7407407407407407</v>
      </c>
      <c r="K26">
        <v>0.51502145922746778</v>
      </c>
      <c r="L26">
        <v>0.68104426787741201</v>
      </c>
      <c r="M26">
        <v>0.62828947368421051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122</v>
      </c>
      <c r="F27">
        <v>191</v>
      </c>
      <c r="G27">
        <v>42</v>
      </c>
      <c r="H27">
        <v>111</v>
      </c>
      <c r="I27">
        <v>0.6716738197424893</v>
      </c>
      <c r="J27">
        <v>0.74390243902439024</v>
      </c>
      <c r="K27">
        <v>0.52360515021459231</v>
      </c>
      <c r="L27">
        <v>0.68616422947131617</v>
      </c>
      <c r="M27">
        <v>0.63245033112582782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115</v>
      </c>
      <c r="F28">
        <v>127</v>
      </c>
      <c r="G28">
        <v>53</v>
      </c>
      <c r="H28">
        <v>65</v>
      </c>
      <c r="I28">
        <v>0.67222222222222228</v>
      </c>
      <c r="J28">
        <v>0.68452380952380953</v>
      </c>
      <c r="K28">
        <v>0.63888888888888884</v>
      </c>
      <c r="L28">
        <v>0.67488262910798114</v>
      </c>
      <c r="M28">
        <v>0.66145833333333337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115</v>
      </c>
      <c r="F29">
        <v>127</v>
      </c>
      <c r="G29">
        <v>53</v>
      </c>
      <c r="H29">
        <v>65</v>
      </c>
      <c r="I29">
        <v>0.67222222222222228</v>
      </c>
      <c r="J29">
        <v>0.68452380952380953</v>
      </c>
      <c r="K29">
        <v>0.63888888888888884</v>
      </c>
      <c r="L29">
        <v>0.67488262910798114</v>
      </c>
      <c r="M29">
        <v>0.66145833333333337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445</v>
      </c>
      <c r="F30">
        <v>654</v>
      </c>
      <c r="G30">
        <v>179</v>
      </c>
      <c r="H30">
        <v>388</v>
      </c>
      <c r="I30">
        <v>0.65966386554621848</v>
      </c>
      <c r="J30">
        <v>0.71314102564102566</v>
      </c>
      <c r="K30">
        <v>0.53421368547418968</v>
      </c>
      <c r="L30">
        <v>0.6683688795434064</v>
      </c>
      <c r="M30">
        <v>0.62763915547024951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469</v>
      </c>
      <c r="F31">
        <v>634</v>
      </c>
      <c r="G31">
        <v>199</v>
      </c>
      <c r="H31">
        <v>364</v>
      </c>
      <c r="I31">
        <v>0.66206482593037219</v>
      </c>
      <c r="J31">
        <v>0.70209580838323349</v>
      </c>
      <c r="K31">
        <v>0.56302521008403361</v>
      </c>
      <c r="L31">
        <v>0.66904422253922968</v>
      </c>
      <c r="M31">
        <v>0.6352705410821643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128</v>
      </c>
      <c r="F32">
        <v>132</v>
      </c>
      <c r="G32">
        <v>58</v>
      </c>
      <c r="H32">
        <v>62</v>
      </c>
      <c r="I32">
        <v>0.68421052631578949</v>
      </c>
      <c r="J32">
        <v>0.68817204301075274</v>
      </c>
      <c r="K32">
        <v>0.67368421052631577</v>
      </c>
      <c r="L32">
        <v>0.68522483940042833</v>
      </c>
      <c r="M32">
        <v>0.68041237113402064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128</v>
      </c>
      <c r="F33">
        <v>132</v>
      </c>
      <c r="G33">
        <v>58</v>
      </c>
      <c r="H33">
        <v>62</v>
      </c>
      <c r="I33">
        <v>0.68421052631578949</v>
      </c>
      <c r="J33">
        <v>0.68817204301075274</v>
      </c>
      <c r="K33">
        <v>0.67368421052631577</v>
      </c>
      <c r="L33">
        <v>0.68522483940042833</v>
      </c>
      <c r="M33">
        <v>0.68041237113402064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183</v>
      </c>
      <c r="F34">
        <v>171</v>
      </c>
      <c r="G34">
        <v>58</v>
      </c>
      <c r="H34">
        <v>46</v>
      </c>
      <c r="I34">
        <v>0.77292576419213976</v>
      </c>
      <c r="J34">
        <v>0.75933609958506221</v>
      </c>
      <c r="K34">
        <v>0.79912663755458513</v>
      </c>
      <c r="L34">
        <v>0.76697401508801344</v>
      </c>
      <c r="M34">
        <v>0.78801843317972353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183</v>
      </c>
      <c r="F35">
        <v>171</v>
      </c>
      <c r="G35">
        <v>58</v>
      </c>
      <c r="H35">
        <v>46</v>
      </c>
      <c r="I35">
        <v>0.77292576419213976</v>
      </c>
      <c r="J35">
        <v>0.75933609958506221</v>
      </c>
      <c r="K35">
        <v>0.79912663755458513</v>
      </c>
      <c r="L35">
        <v>0.76697401508801344</v>
      </c>
      <c r="M35">
        <v>0.78801843317972353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186</v>
      </c>
      <c r="F36">
        <v>140</v>
      </c>
      <c r="G36">
        <v>93</v>
      </c>
      <c r="H36">
        <v>47</v>
      </c>
      <c r="I36">
        <v>0.69957081545064381</v>
      </c>
      <c r="J36">
        <v>0.66666666666666663</v>
      </c>
      <c r="K36">
        <v>0.79828326180257514</v>
      </c>
      <c r="L36">
        <v>0.68939955522609342</v>
      </c>
      <c r="M36">
        <v>0.74866310160427807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186</v>
      </c>
      <c r="F37">
        <v>140</v>
      </c>
      <c r="G37">
        <v>93</v>
      </c>
      <c r="H37">
        <v>47</v>
      </c>
      <c r="I37">
        <v>0.69957081545064381</v>
      </c>
      <c r="J37">
        <v>0.66666666666666663</v>
      </c>
      <c r="K37">
        <v>0.79828326180257514</v>
      </c>
      <c r="L37">
        <v>0.68939955522609342</v>
      </c>
      <c r="M37">
        <v>0.74866310160427807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131</v>
      </c>
      <c r="F38">
        <v>132</v>
      </c>
      <c r="G38">
        <v>48</v>
      </c>
      <c r="H38">
        <v>49</v>
      </c>
      <c r="I38">
        <v>0.73055555555555551</v>
      </c>
      <c r="J38">
        <v>0.73184357541899436</v>
      </c>
      <c r="K38">
        <v>0.72777777777777775</v>
      </c>
      <c r="L38">
        <v>0.7310267857142857</v>
      </c>
      <c r="M38">
        <v>0.72928176795580113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131</v>
      </c>
      <c r="F39">
        <v>132</v>
      </c>
      <c r="G39">
        <v>48</v>
      </c>
      <c r="H39">
        <v>49</v>
      </c>
      <c r="I39">
        <v>0.73055555555555551</v>
      </c>
      <c r="J39">
        <v>0.73184357541899436</v>
      </c>
      <c r="K39">
        <v>0.72777777777777775</v>
      </c>
      <c r="L39">
        <v>0.7310267857142857</v>
      </c>
      <c r="M39">
        <v>0.72928176795580113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582</v>
      </c>
      <c r="F40">
        <v>585</v>
      </c>
      <c r="G40">
        <v>248</v>
      </c>
      <c r="H40">
        <v>251</v>
      </c>
      <c r="I40">
        <v>0.70048019207683077</v>
      </c>
      <c r="J40">
        <v>0.70120481927710843</v>
      </c>
      <c r="K40">
        <v>0.69867947178871548</v>
      </c>
      <c r="L40">
        <v>0.70069829039248732</v>
      </c>
      <c r="M40">
        <v>0.69976076555023925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582</v>
      </c>
      <c r="F41">
        <v>585</v>
      </c>
      <c r="G41">
        <v>248</v>
      </c>
      <c r="H41">
        <v>251</v>
      </c>
      <c r="I41">
        <v>0.70048019207683077</v>
      </c>
      <c r="J41">
        <v>0.70120481927710843</v>
      </c>
      <c r="K41">
        <v>0.69867947178871548</v>
      </c>
      <c r="L41">
        <v>0.70069829039248732</v>
      </c>
      <c r="M41">
        <v>0.69976076555023925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124</v>
      </c>
      <c r="F42">
        <v>144</v>
      </c>
      <c r="G42">
        <v>46</v>
      </c>
      <c r="H42">
        <v>66</v>
      </c>
      <c r="I42">
        <v>0.70526315789473681</v>
      </c>
      <c r="J42">
        <v>0.72941176470588232</v>
      </c>
      <c r="K42">
        <v>0.65263157894736845</v>
      </c>
      <c r="L42">
        <v>0.71264367816091945</v>
      </c>
      <c r="M42">
        <v>0.68571428571428572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121</v>
      </c>
      <c r="F43">
        <v>147</v>
      </c>
      <c r="G43">
        <v>43</v>
      </c>
      <c r="H43">
        <v>69</v>
      </c>
      <c r="I43">
        <v>0.70526315789473681</v>
      </c>
      <c r="J43">
        <v>0.73780487804878048</v>
      </c>
      <c r="K43">
        <v>0.63684210526315788</v>
      </c>
      <c r="L43">
        <v>0.71513002364066192</v>
      </c>
      <c r="M43">
        <v>0.68055555555555558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162</v>
      </c>
      <c r="F44">
        <v>186</v>
      </c>
      <c r="G44">
        <v>43</v>
      </c>
      <c r="H44">
        <v>67</v>
      </c>
      <c r="I44">
        <v>0.75982532751091703</v>
      </c>
      <c r="J44">
        <v>0.79024390243902443</v>
      </c>
      <c r="K44">
        <v>0.70742358078602618</v>
      </c>
      <c r="L44">
        <v>0.77216396568160151</v>
      </c>
      <c r="M44">
        <v>0.7351778656126482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162</v>
      </c>
      <c r="F45">
        <v>185</v>
      </c>
      <c r="G45">
        <v>44</v>
      </c>
      <c r="H45">
        <v>67</v>
      </c>
      <c r="I45">
        <v>0.75764192139737996</v>
      </c>
      <c r="J45">
        <v>0.78640776699029125</v>
      </c>
      <c r="K45">
        <v>0.70742358078602618</v>
      </c>
      <c r="L45">
        <v>0.76923076923076916</v>
      </c>
      <c r="M45">
        <v>0.73412698412698407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160</v>
      </c>
      <c r="F46">
        <v>172</v>
      </c>
      <c r="G46">
        <v>61</v>
      </c>
      <c r="H46">
        <v>73</v>
      </c>
      <c r="I46">
        <v>0.71244635193133043</v>
      </c>
      <c r="J46">
        <v>0.72398190045248867</v>
      </c>
      <c r="K46">
        <v>0.68669527896995708</v>
      </c>
      <c r="L46">
        <v>0.71620411817367946</v>
      </c>
      <c r="M46">
        <v>0.70204081632653059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139</v>
      </c>
      <c r="F47">
        <v>201</v>
      </c>
      <c r="G47">
        <v>32</v>
      </c>
      <c r="H47">
        <v>94</v>
      </c>
      <c r="I47">
        <v>0.72961373390557938</v>
      </c>
      <c r="J47">
        <v>0.8128654970760234</v>
      </c>
      <c r="K47">
        <v>0.59656652360515017</v>
      </c>
      <c r="L47">
        <v>0.757906215921483</v>
      </c>
      <c r="M47">
        <v>0.68135593220338986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134</v>
      </c>
      <c r="F48">
        <v>125</v>
      </c>
      <c r="G48">
        <v>55</v>
      </c>
      <c r="H48">
        <v>46</v>
      </c>
      <c r="I48">
        <v>0.71944444444444444</v>
      </c>
      <c r="J48">
        <v>0.70899470899470896</v>
      </c>
      <c r="K48">
        <v>0.74444444444444446</v>
      </c>
      <c r="L48">
        <v>0.71581196581196582</v>
      </c>
      <c r="M48">
        <v>0.73099415204678364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125</v>
      </c>
      <c r="F49">
        <v>151</v>
      </c>
      <c r="G49">
        <v>29</v>
      </c>
      <c r="H49">
        <v>55</v>
      </c>
      <c r="I49">
        <v>0.76666666666666672</v>
      </c>
      <c r="J49">
        <v>0.81168831168831168</v>
      </c>
      <c r="K49">
        <v>0.69444444444444442</v>
      </c>
      <c r="L49">
        <v>0.78517587939698497</v>
      </c>
      <c r="M49">
        <v>0.73300970873786409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579</v>
      </c>
      <c r="F50">
        <v>597</v>
      </c>
      <c r="G50">
        <v>236</v>
      </c>
      <c r="H50">
        <v>254</v>
      </c>
      <c r="I50">
        <v>0.70588235294117652</v>
      </c>
      <c r="J50">
        <v>0.71042944785276074</v>
      </c>
      <c r="K50">
        <v>0.69507803121248501</v>
      </c>
      <c r="L50">
        <v>0.70730515514292702</v>
      </c>
      <c r="M50">
        <v>0.70152761457109281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549</v>
      </c>
      <c r="F51">
        <v>644</v>
      </c>
      <c r="G51">
        <v>189</v>
      </c>
      <c r="H51">
        <v>284</v>
      </c>
      <c r="I51">
        <v>0.71608643457382948</v>
      </c>
      <c r="J51">
        <v>0.74390243902439024</v>
      </c>
      <c r="K51">
        <v>0.65906362545018005</v>
      </c>
      <c r="L51">
        <v>0.72523117569352713</v>
      </c>
      <c r="M51">
        <v>0.69396551724137934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141</v>
      </c>
      <c r="F52">
        <v>153</v>
      </c>
      <c r="G52">
        <v>37</v>
      </c>
      <c r="H52">
        <v>49</v>
      </c>
      <c r="I52">
        <v>0.77368421052631575</v>
      </c>
      <c r="J52">
        <v>0.7921348314606742</v>
      </c>
      <c r="K52">
        <v>0.74210526315789471</v>
      </c>
      <c r="L52">
        <v>0.78159645232815966</v>
      </c>
      <c r="M52">
        <v>0.75742574257425743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145</v>
      </c>
      <c r="F53">
        <v>155</v>
      </c>
      <c r="G53">
        <v>35</v>
      </c>
      <c r="H53">
        <v>45</v>
      </c>
      <c r="I53">
        <v>0.78947368421052633</v>
      </c>
      <c r="J53">
        <v>0.80555555555555558</v>
      </c>
      <c r="K53">
        <v>0.76315789473684215</v>
      </c>
      <c r="L53">
        <v>0.79670329670329665</v>
      </c>
      <c r="M53">
        <v>0.77500000000000002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185</v>
      </c>
      <c r="F54">
        <v>168</v>
      </c>
      <c r="G54">
        <v>61</v>
      </c>
      <c r="H54">
        <v>44</v>
      </c>
      <c r="I54">
        <v>0.77074235807860259</v>
      </c>
      <c r="J54">
        <v>0.75203252032520329</v>
      </c>
      <c r="K54">
        <v>0.80786026200873362</v>
      </c>
      <c r="L54">
        <v>0.76257213520197853</v>
      </c>
      <c r="M54">
        <v>0.79245283018867929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184</v>
      </c>
      <c r="F55">
        <v>178</v>
      </c>
      <c r="G55">
        <v>51</v>
      </c>
      <c r="H55">
        <v>45</v>
      </c>
      <c r="I55">
        <v>0.79039301310043664</v>
      </c>
      <c r="J55">
        <v>0.78297872340425534</v>
      </c>
      <c r="K55">
        <v>0.80349344978165937</v>
      </c>
      <c r="L55">
        <v>0.78699743370402053</v>
      </c>
      <c r="M55">
        <v>0.7982062780269058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160</v>
      </c>
      <c r="F56">
        <v>158</v>
      </c>
      <c r="G56">
        <v>75</v>
      </c>
      <c r="H56">
        <v>73</v>
      </c>
      <c r="I56">
        <v>0.68240343347639487</v>
      </c>
      <c r="J56">
        <v>0.68085106382978722</v>
      </c>
      <c r="K56">
        <v>0.68669527896995708</v>
      </c>
      <c r="L56">
        <v>0.68201193520886616</v>
      </c>
      <c r="M56">
        <v>0.68398268398268403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179</v>
      </c>
      <c r="F57">
        <v>180</v>
      </c>
      <c r="G57">
        <v>53</v>
      </c>
      <c r="H57">
        <v>54</v>
      </c>
      <c r="I57">
        <v>0.77038626609442062</v>
      </c>
      <c r="J57">
        <v>0.77155172413793105</v>
      </c>
      <c r="K57">
        <v>0.76824034334763946</v>
      </c>
      <c r="L57">
        <v>0.7708871662360034</v>
      </c>
      <c r="M57">
        <v>0.76923076923076927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148</v>
      </c>
      <c r="F58">
        <v>124</v>
      </c>
      <c r="G58">
        <v>56</v>
      </c>
      <c r="H58">
        <v>32</v>
      </c>
      <c r="I58">
        <v>0.75555555555555554</v>
      </c>
      <c r="J58">
        <v>0.72549019607843135</v>
      </c>
      <c r="K58">
        <v>0.82222222222222219</v>
      </c>
      <c r="L58">
        <v>0.74297188755020072</v>
      </c>
      <c r="M58">
        <v>0.79487179487179482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142</v>
      </c>
      <c r="F59">
        <v>141</v>
      </c>
      <c r="G59">
        <v>39</v>
      </c>
      <c r="H59">
        <v>38</v>
      </c>
      <c r="I59">
        <v>0.78611111111111109</v>
      </c>
      <c r="J59">
        <v>0.78453038674033149</v>
      </c>
      <c r="K59">
        <v>0.78888888888888886</v>
      </c>
      <c r="L59">
        <v>0.78539823008849552</v>
      </c>
      <c r="M59">
        <v>0.78770949720670391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616</v>
      </c>
      <c r="F60">
        <v>568</v>
      </c>
      <c r="G60">
        <v>265</v>
      </c>
      <c r="H60">
        <v>217</v>
      </c>
      <c r="I60">
        <v>0.71068427370948384</v>
      </c>
      <c r="J60">
        <v>0.699205448354143</v>
      </c>
      <c r="K60">
        <v>0.73949579831932777</v>
      </c>
      <c r="L60">
        <v>0.7069084232269911</v>
      </c>
      <c r="M60">
        <v>0.72356687898089167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661</v>
      </c>
      <c r="F61">
        <v>591</v>
      </c>
      <c r="G61">
        <v>242</v>
      </c>
      <c r="H61">
        <v>172</v>
      </c>
      <c r="I61">
        <v>0.75150060024009602</v>
      </c>
      <c r="J61">
        <v>0.73200442967884827</v>
      </c>
      <c r="K61">
        <v>0.79351740696278517</v>
      </c>
      <c r="L61">
        <v>0.74353205849268855</v>
      </c>
      <c r="M61">
        <v>0.7745740498034076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132</v>
      </c>
      <c r="F62">
        <v>157</v>
      </c>
      <c r="G62">
        <v>33</v>
      </c>
      <c r="H62">
        <v>58</v>
      </c>
      <c r="I62">
        <v>0.76052631578947372</v>
      </c>
      <c r="J62">
        <v>0.8</v>
      </c>
      <c r="K62">
        <v>0.69473684210526321</v>
      </c>
      <c r="L62">
        <v>0.77647058823529425</v>
      </c>
      <c r="M62">
        <v>0.73023255813953492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150</v>
      </c>
      <c r="F63">
        <v>158</v>
      </c>
      <c r="G63">
        <v>32</v>
      </c>
      <c r="H63">
        <v>40</v>
      </c>
      <c r="I63">
        <v>0.81052631578947365</v>
      </c>
      <c r="J63">
        <v>0.82417582417582413</v>
      </c>
      <c r="K63">
        <v>0.78947368421052633</v>
      </c>
      <c r="L63">
        <v>0.81699346405228768</v>
      </c>
      <c r="M63">
        <v>0.79797979797979801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183</v>
      </c>
      <c r="F64">
        <v>180</v>
      </c>
      <c r="G64">
        <v>49</v>
      </c>
      <c r="H64">
        <v>46</v>
      </c>
      <c r="I64">
        <v>0.79257641921397382</v>
      </c>
      <c r="J64">
        <v>0.78879310344827591</v>
      </c>
      <c r="K64">
        <v>0.79912663755458513</v>
      </c>
      <c r="L64">
        <v>0.79083837510803801</v>
      </c>
      <c r="M64">
        <v>0.79646017699115046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182</v>
      </c>
      <c r="F65">
        <v>192</v>
      </c>
      <c r="G65">
        <v>37</v>
      </c>
      <c r="H65">
        <v>47</v>
      </c>
      <c r="I65">
        <v>0.81659388646288211</v>
      </c>
      <c r="J65">
        <v>0.83105022831050224</v>
      </c>
      <c r="K65">
        <v>0.79475982532751088</v>
      </c>
      <c r="L65">
        <v>0.82352941176470584</v>
      </c>
      <c r="M65">
        <v>0.80334728033472802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167</v>
      </c>
      <c r="F66">
        <v>169</v>
      </c>
      <c r="G66">
        <v>64</v>
      </c>
      <c r="H66">
        <v>66</v>
      </c>
      <c r="I66">
        <v>0.72103004291845496</v>
      </c>
      <c r="J66">
        <v>0.72294372294372289</v>
      </c>
      <c r="K66">
        <v>0.71673819742489275</v>
      </c>
      <c r="L66">
        <v>0.72169403630077777</v>
      </c>
      <c r="M66">
        <v>0.7191489361702128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171</v>
      </c>
      <c r="F67">
        <v>188</v>
      </c>
      <c r="G67">
        <v>45</v>
      </c>
      <c r="H67">
        <v>62</v>
      </c>
      <c r="I67">
        <v>0.77038626609442062</v>
      </c>
      <c r="J67">
        <v>0.79166666666666663</v>
      </c>
      <c r="K67">
        <v>0.73390557939914158</v>
      </c>
      <c r="L67">
        <v>0.77939835916134903</v>
      </c>
      <c r="M67">
        <v>0.752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149</v>
      </c>
      <c r="F68">
        <v>129</v>
      </c>
      <c r="G68">
        <v>51</v>
      </c>
      <c r="H68">
        <v>31</v>
      </c>
      <c r="I68">
        <v>0.77222222222222225</v>
      </c>
      <c r="J68">
        <v>0.745</v>
      </c>
      <c r="K68">
        <v>0.82777777777777772</v>
      </c>
      <c r="L68">
        <v>0.76020408163265307</v>
      </c>
      <c r="M68">
        <v>0.80625000000000002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149</v>
      </c>
      <c r="F69">
        <v>146</v>
      </c>
      <c r="G69">
        <v>34</v>
      </c>
      <c r="H69">
        <v>31</v>
      </c>
      <c r="I69">
        <v>0.81944444444444442</v>
      </c>
      <c r="J69">
        <v>0.81420765027322406</v>
      </c>
      <c r="K69">
        <v>0.82777777777777772</v>
      </c>
      <c r="L69">
        <v>0.81688596491228072</v>
      </c>
      <c r="M69">
        <v>0.82485875706214684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618</v>
      </c>
      <c r="F70">
        <v>598</v>
      </c>
      <c r="G70">
        <v>235</v>
      </c>
      <c r="H70">
        <v>215</v>
      </c>
      <c r="I70">
        <v>0.72989195678271312</v>
      </c>
      <c r="J70">
        <v>0.72450175849941378</v>
      </c>
      <c r="K70">
        <v>0.74189675870348137</v>
      </c>
      <c r="L70">
        <v>0.7279151943462896</v>
      </c>
      <c r="M70">
        <v>0.73554735547355476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645</v>
      </c>
      <c r="F71">
        <v>653</v>
      </c>
      <c r="G71">
        <v>180</v>
      </c>
      <c r="H71">
        <v>188</v>
      </c>
      <c r="I71">
        <v>0.7791116446578632</v>
      </c>
      <c r="J71">
        <v>0.78181818181818186</v>
      </c>
      <c r="K71">
        <v>0.77430972388955577</v>
      </c>
      <c r="L71">
        <v>0.78030486329542714</v>
      </c>
      <c r="M71">
        <v>0.77645659928656363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132</v>
      </c>
      <c r="F72">
        <v>157</v>
      </c>
      <c r="G72">
        <v>33</v>
      </c>
      <c r="H72">
        <v>58</v>
      </c>
      <c r="I72">
        <v>0.76052631578947372</v>
      </c>
      <c r="J72">
        <v>0.8</v>
      </c>
      <c r="K72">
        <v>0.69473684210526321</v>
      </c>
      <c r="L72">
        <v>0.77647058823529425</v>
      </c>
      <c r="M72">
        <v>0.73023255813953492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148</v>
      </c>
      <c r="F73">
        <v>157</v>
      </c>
      <c r="G73">
        <v>33</v>
      </c>
      <c r="H73">
        <v>42</v>
      </c>
      <c r="I73">
        <v>0.80263157894736847</v>
      </c>
      <c r="J73">
        <v>0.81767955801104975</v>
      </c>
      <c r="K73">
        <v>0.77894736842105261</v>
      </c>
      <c r="L73">
        <v>0.80962800875273511</v>
      </c>
      <c r="M73">
        <v>0.78894472361809043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183</v>
      </c>
      <c r="F74">
        <v>179</v>
      </c>
      <c r="G74">
        <v>50</v>
      </c>
      <c r="H74">
        <v>46</v>
      </c>
      <c r="I74">
        <v>0.79039301310043664</v>
      </c>
      <c r="J74">
        <v>0.78540772532188841</v>
      </c>
      <c r="K74">
        <v>0.79912663755458513</v>
      </c>
      <c r="L74">
        <v>0.78811369509043916</v>
      </c>
      <c r="M74">
        <v>0.79555555555555557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189</v>
      </c>
      <c r="F75">
        <v>190</v>
      </c>
      <c r="G75">
        <v>39</v>
      </c>
      <c r="H75">
        <v>40</v>
      </c>
      <c r="I75">
        <v>0.82751091703056767</v>
      </c>
      <c r="J75">
        <v>0.82894736842105265</v>
      </c>
      <c r="K75">
        <v>0.8253275109170306</v>
      </c>
      <c r="L75">
        <v>0.8282208588957054</v>
      </c>
      <c r="M75">
        <v>0.82608695652173914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169</v>
      </c>
      <c r="F76">
        <v>172</v>
      </c>
      <c r="G76">
        <v>61</v>
      </c>
      <c r="H76">
        <v>64</v>
      </c>
      <c r="I76">
        <v>0.73175965665236054</v>
      </c>
      <c r="J76">
        <v>0.73478260869565215</v>
      </c>
      <c r="K76">
        <v>0.72532188841201717</v>
      </c>
      <c r="L76">
        <v>0.73287077189939287</v>
      </c>
      <c r="M76">
        <v>0.72881355932203384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172</v>
      </c>
      <c r="F77">
        <v>196</v>
      </c>
      <c r="G77">
        <v>37</v>
      </c>
      <c r="H77">
        <v>61</v>
      </c>
      <c r="I77">
        <v>0.78969957081545061</v>
      </c>
      <c r="J77">
        <v>0.82296650717703346</v>
      </c>
      <c r="K77">
        <v>0.7381974248927039</v>
      </c>
      <c r="L77">
        <v>0.80449017773620213</v>
      </c>
      <c r="M77">
        <v>0.76264591439688711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148</v>
      </c>
      <c r="F78">
        <v>133</v>
      </c>
      <c r="G78">
        <v>47</v>
      </c>
      <c r="H78">
        <v>32</v>
      </c>
      <c r="I78">
        <v>0.78055555555555556</v>
      </c>
      <c r="J78">
        <v>0.75897435897435894</v>
      </c>
      <c r="K78">
        <v>0.82222222222222219</v>
      </c>
      <c r="L78">
        <v>0.77083333333333326</v>
      </c>
      <c r="M78">
        <v>0.80606060606060603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151</v>
      </c>
      <c r="F79">
        <v>150</v>
      </c>
      <c r="G79">
        <v>30</v>
      </c>
      <c r="H79">
        <v>29</v>
      </c>
      <c r="I79">
        <v>0.83611111111111114</v>
      </c>
      <c r="J79">
        <v>0.83425414364640882</v>
      </c>
      <c r="K79">
        <v>0.83888888888888891</v>
      </c>
      <c r="L79">
        <v>0.83517699115044253</v>
      </c>
      <c r="M79">
        <v>0.83798882681564246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628</v>
      </c>
      <c r="F80">
        <v>596</v>
      </c>
      <c r="G80">
        <v>237</v>
      </c>
      <c r="H80">
        <v>205</v>
      </c>
      <c r="I80">
        <v>0.73469387755102045</v>
      </c>
      <c r="J80">
        <v>0.72601156069364159</v>
      </c>
      <c r="K80">
        <v>0.75390156062424973</v>
      </c>
      <c r="L80">
        <v>0.73142324714651752</v>
      </c>
      <c r="M80">
        <v>0.74406991260923849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673</v>
      </c>
      <c r="F81">
        <v>631</v>
      </c>
      <c r="G81">
        <v>202</v>
      </c>
      <c r="H81">
        <v>160</v>
      </c>
      <c r="I81">
        <v>0.78271308523409366</v>
      </c>
      <c r="J81">
        <v>0.76914285714285713</v>
      </c>
      <c r="K81">
        <v>0.80792316926770713</v>
      </c>
      <c r="L81">
        <v>0.776598199861528</v>
      </c>
      <c r="M81">
        <v>0.79772439949431095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98</v>
      </c>
      <c r="F2">
        <v>135</v>
      </c>
      <c r="G2">
        <v>55</v>
      </c>
      <c r="H2">
        <v>92</v>
      </c>
      <c r="I2">
        <v>0.61315789473684212</v>
      </c>
      <c r="J2">
        <v>0.64052287581699341</v>
      </c>
      <c r="K2">
        <v>0.51578947368421058</v>
      </c>
      <c r="L2">
        <v>0.61097256857855364</v>
      </c>
      <c r="M2">
        <v>0.59471365638766516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101</v>
      </c>
      <c r="F3">
        <v>131</v>
      </c>
      <c r="G3">
        <v>59</v>
      </c>
      <c r="H3">
        <v>89</v>
      </c>
      <c r="I3">
        <v>0.61052631578947369</v>
      </c>
      <c r="J3">
        <v>0.63124999999999998</v>
      </c>
      <c r="K3">
        <v>0.53157894736842104</v>
      </c>
      <c r="L3">
        <v>0.60843373493975905</v>
      </c>
      <c r="M3">
        <v>0.59545454545454546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123</v>
      </c>
      <c r="F4">
        <v>164</v>
      </c>
      <c r="G4">
        <v>65</v>
      </c>
      <c r="H4">
        <v>106</v>
      </c>
      <c r="I4">
        <v>0.6266375545851528</v>
      </c>
      <c r="J4">
        <v>0.6542553191489362</v>
      </c>
      <c r="K4">
        <v>0.53711790393013104</v>
      </c>
      <c r="L4">
        <v>0.62691131498470953</v>
      </c>
      <c r="M4">
        <v>0.6074074074074074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133</v>
      </c>
      <c r="F5">
        <v>159</v>
      </c>
      <c r="G5">
        <v>70</v>
      </c>
      <c r="H5">
        <v>96</v>
      </c>
      <c r="I5">
        <v>0.63755458515283847</v>
      </c>
      <c r="J5">
        <v>0.65517241379310343</v>
      </c>
      <c r="K5">
        <v>0.58078602620087338</v>
      </c>
      <c r="L5">
        <v>0.63880883765609986</v>
      </c>
      <c r="M5">
        <v>0.62352941176470589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123</v>
      </c>
      <c r="F6">
        <v>182</v>
      </c>
      <c r="G6">
        <v>51</v>
      </c>
      <c r="H6">
        <v>110</v>
      </c>
      <c r="I6">
        <v>0.65450643776824036</v>
      </c>
      <c r="J6">
        <v>0.7068965517241379</v>
      </c>
      <c r="K6">
        <v>0.52789699570815452</v>
      </c>
      <c r="L6">
        <v>0.66200215285252961</v>
      </c>
      <c r="M6">
        <v>0.62328767123287676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123</v>
      </c>
      <c r="F7">
        <v>183</v>
      </c>
      <c r="G7">
        <v>50</v>
      </c>
      <c r="H7">
        <v>110</v>
      </c>
      <c r="I7">
        <v>0.6566523605150214</v>
      </c>
      <c r="J7">
        <v>0.71098265895953761</v>
      </c>
      <c r="K7">
        <v>0.52789699570815452</v>
      </c>
      <c r="L7">
        <v>0.66486486486486485</v>
      </c>
      <c r="M7">
        <v>0.62457337883959041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106</v>
      </c>
      <c r="F8">
        <v>132</v>
      </c>
      <c r="G8">
        <v>48</v>
      </c>
      <c r="H8">
        <v>74</v>
      </c>
      <c r="I8">
        <v>0.66111111111111109</v>
      </c>
      <c r="J8">
        <v>0.68831168831168832</v>
      </c>
      <c r="K8">
        <v>0.58888888888888891</v>
      </c>
      <c r="L8">
        <v>0.66582914572864316</v>
      </c>
      <c r="M8">
        <v>0.64077669902912626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105</v>
      </c>
      <c r="F9">
        <v>132</v>
      </c>
      <c r="G9">
        <v>48</v>
      </c>
      <c r="H9">
        <v>75</v>
      </c>
      <c r="I9">
        <v>0.65833333333333333</v>
      </c>
      <c r="J9">
        <v>0.68627450980392157</v>
      </c>
      <c r="K9">
        <v>0.58333333333333337</v>
      </c>
      <c r="L9">
        <v>0.66287878787878785</v>
      </c>
      <c r="M9">
        <v>0.6376811594202898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439</v>
      </c>
      <c r="F10">
        <v>604</v>
      </c>
      <c r="G10">
        <v>229</v>
      </c>
      <c r="H10">
        <v>394</v>
      </c>
      <c r="I10">
        <v>0.62605042016806722</v>
      </c>
      <c r="J10">
        <v>0.65718562874251496</v>
      </c>
      <c r="K10">
        <v>0.52701080432172864</v>
      </c>
      <c r="L10">
        <v>0.62624821683309551</v>
      </c>
      <c r="M10">
        <v>0.60521042084168342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440</v>
      </c>
      <c r="F11">
        <v>601</v>
      </c>
      <c r="G11">
        <v>232</v>
      </c>
      <c r="H11">
        <v>393</v>
      </c>
      <c r="I11">
        <v>0.62484993997599036</v>
      </c>
      <c r="J11">
        <v>0.65476190476190477</v>
      </c>
      <c r="K11">
        <v>0.5282112845138055</v>
      </c>
      <c r="L11">
        <v>0.62482249360976994</v>
      </c>
      <c r="M11">
        <v>0.6046277665995976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95</v>
      </c>
      <c r="F12">
        <v>169</v>
      </c>
      <c r="G12">
        <v>21</v>
      </c>
      <c r="H12">
        <v>95</v>
      </c>
      <c r="I12">
        <v>0.69473684210526321</v>
      </c>
      <c r="J12">
        <v>0.81896551724137934</v>
      </c>
      <c r="K12">
        <v>0.5</v>
      </c>
      <c r="L12">
        <v>0.7262996941896025</v>
      </c>
      <c r="M12">
        <v>0.64015151515151514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97</v>
      </c>
      <c r="F13">
        <v>165</v>
      </c>
      <c r="G13">
        <v>25</v>
      </c>
      <c r="H13">
        <v>93</v>
      </c>
      <c r="I13">
        <v>0.68947368421052635</v>
      </c>
      <c r="J13">
        <v>0.79508196721311475</v>
      </c>
      <c r="K13">
        <v>0.51052631578947372</v>
      </c>
      <c r="L13">
        <v>0.71533923303834812</v>
      </c>
      <c r="M13">
        <v>0.63953488372093026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123</v>
      </c>
      <c r="F14">
        <v>188</v>
      </c>
      <c r="G14">
        <v>41</v>
      </c>
      <c r="H14">
        <v>106</v>
      </c>
      <c r="I14">
        <v>0.67903930131004364</v>
      </c>
      <c r="J14">
        <v>0.75</v>
      </c>
      <c r="K14">
        <v>0.53711790393013104</v>
      </c>
      <c r="L14">
        <v>0.69491525423728817</v>
      </c>
      <c r="M14">
        <v>0.63945578231292521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129</v>
      </c>
      <c r="F15">
        <v>186</v>
      </c>
      <c r="G15">
        <v>43</v>
      </c>
      <c r="H15">
        <v>100</v>
      </c>
      <c r="I15">
        <v>0.68777292576419213</v>
      </c>
      <c r="J15">
        <v>0.75</v>
      </c>
      <c r="K15">
        <v>0.5633187772925764</v>
      </c>
      <c r="L15">
        <v>0.70338058887677213</v>
      </c>
      <c r="M15">
        <v>0.65034965034965031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124</v>
      </c>
      <c r="F16">
        <v>192</v>
      </c>
      <c r="G16">
        <v>41</v>
      </c>
      <c r="H16">
        <v>109</v>
      </c>
      <c r="I16">
        <v>0.67811158798283266</v>
      </c>
      <c r="J16">
        <v>0.75151515151515147</v>
      </c>
      <c r="K16">
        <v>0.53218884120171672</v>
      </c>
      <c r="L16">
        <v>0.6942889137737962</v>
      </c>
      <c r="M16">
        <v>0.63787375415282388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124</v>
      </c>
      <c r="F17">
        <v>194</v>
      </c>
      <c r="G17">
        <v>39</v>
      </c>
      <c r="H17">
        <v>109</v>
      </c>
      <c r="I17">
        <v>0.68240343347639487</v>
      </c>
      <c r="J17">
        <v>0.76073619631901845</v>
      </c>
      <c r="K17">
        <v>0.53218884120171672</v>
      </c>
      <c r="L17">
        <v>0.70056497175141241</v>
      </c>
      <c r="M17">
        <v>0.64026402640264024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94</v>
      </c>
      <c r="F18">
        <v>144</v>
      </c>
      <c r="G18">
        <v>36</v>
      </c>
      <c r="H18">
        <v>86</v>
      </c>
      <c r="I18">
        <v>0.66111111111111109</v>
      </c>
      <c r="J18">
        <v>0.72307692307692306</v>
      </c>
      <c r="K18">
        <v>0.52222222222222225</v>
      </c>
      <c r="L18">
        <v>0.67142857142857137</v>
      </c>
      <c r="M18">
        <v>0.62608695652173918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88</v>
      </c>
      <c r="F19">
        <v>146</v>
      </c>
      <c r="G19">
        <v>34</v>
      </c>
      <c r="H19">
        <v>92</v>
      </c>
      <c r="I19">
        <v>0.65</v>
      </c>
      <c r="J19">
        <v>0.72131147540983609</v>
      </c>
      <c r="K19">
        <v>0.48888888888888887</v>
      </c>
      <c r="L19">
        <v>0.6586826347305389</v>
      </c>
      <c r="M19">
        <v>0.61344537815126055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452</v>
      </c>
      <c r="F20">
        <v>687</v>
      </c>
      <c r="G20">
        <v>146</v>
      </c>
      <c r="H20">
        <v>381</v>
      </c>
      <c r="I20">
        <v>0.68367346938775508</v>
      </c>
      <c r="J20">
        <v>0.7558528428093646</v>
      </c>
      <c r="K20">
        <v>0.54261704681872747</v>
      </c>
      <c r="L20">
        <v>0.70077519379844966</v>
      </c>
      <c r="M20">
        <v>0.6432584269662921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444</v>
      </c>
      <c r="F21">
        <v>696</v>
      </c>
      <c r="G21">
        <v>137</v>
      </c>
      <c r="H21">
        <v>389</v>
      </c>
      <c r="I21">
        <v>0.68427370948379351</v>
      </c>
      <c r="J21">
        <v>0.76419965576592086</v>
      </c>
      <c r="K21">
        <v>0.53301320528211282</v>
      </c>
      <c r="L21">
        <v>0.70319923978460563</v>
      </c>
      <c r="M21">
        <v>0.6414746543778802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92</v>
      </c>
      <c r="F22">
        <v>154</v>
      </c>
      <c r="G22">
        <v>36</v>
      </c>
      <c r="H22">
        <v>98</v>
      </c>
      <c r="I22">
        <v>0.64736842105263159</v>
      </c>
      <c r="J22">
        <v>0.71875</v>
      </c>
      <c r="K22">
        <v>0.48421052631578948</v>
      </c>
      <c r="L22">
        <v>0.65527065527065531</v>
      </c>
      <c r="M22">
        <v>0.61111111111111116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94</v>
      </c>
      <c r="F23">
        <v>153</v>
      </c>
      <c r="G23">
        <v>37</v>
      </c>
      <c r="H23">
        <v>96</v>
      </c>
      <c r="I23">
        <v>0.65</v>
      </c>
      <c r="J23">
        <v>0.71755725190839692</v>
      </c>
      <c r="K23">
        <v>0.49473684210526309</v>
      </c>
      <c r="L23">
        <v>0.65826330532212884</v>
      </c>
      <c r="M23">
        <v>0.61445783132530118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126</v>
      </c>
      <c r="F24">
        <v>175</v>
      </c>
      <c r="G24">
        <v>54</v>
      </c>
      <c r="H24">
        <v>103</v>
      </c>
      <c r="I24">
        <v>0.65720524017467252</v>
      </c>
      <c r="J24">
        <v>0.7</v>
      </c>
      <c r="K24">
        <v>0.55021834061135366</v>
      </c>
      <c r="L24">
        <v>0.66385669125395153</v>
      </c>
      <c r="M24">
        <v>0.62949640287769781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131</v>
      </c>
      <c r="F25">
        <v>169</v>
      </c>
      <c r="G25">
        <v>60</v>
      </c>
      <c r="H25">
        <v>98</v>
      </c>
      <c r="I25">
        <v>0.65502183406113534</v>
      </c>
      <c r="J25">
        <v>0.68586387434554974</v>
      </c>
      <c r="K25">
        <v>0.57205240174672489</v>
      </c>
      <c r="L25">
        <v>0.65961732124874128</v>
      </c>
      <c r="M25">
        <v>0.63295880149812733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125</v>
      </c>
      <c r="F26">
        <v>185</v>
      </c>
      <c r="G26">
        <v>48</v>
      </c>
      <c r="H26">
        <v>108</v>
      </c>
      <c r="I26">
        <v>0.66523605150214593</v>
      </c>
      <c r="J26">
        <v>0.7225433526011561</v>
      </c>
      <c r="K26">
        <v>0.53648068669527893</v>
      </c>
      <c r="L26">
        <v>0.67567567567567566</v>
      </c>
      <c r="M26">
        <v>0.6313993174061433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125</v>
      </c>
      <c r="F27">
        <v>185</v>
      </c>
      <c r="G27">
        <v>48</v>
      </c>
      <c r="H27">
        <v>108</v>
      </c>
      <c r="I27">
        <v>0.66523605150214593</v>
      </c>
      <c r="J27">
        <v>0.7225433526011561</v>
      </c>
      <c r="K27">
        <v>0.53648068669527893</v>
      </c>
      <c r="L27">
        <v>0.67567567567567566</v>
      </c>
      <c r="M27">
        <v>0.6313993174061433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101</v>
      </c>
      <c r="F28">
        <v>134</v>
      </c>
      <c r="G28">
        <v>46</v>
      </c>
      <c r="H28">
        <v>79</v>
      </c>
      <c r="I28">
        <v>0.65277777777777779</v>
      </c>
      <c r="J28">
        <v>0.68707482993197277</v>
      </c>
      <c r="K28">
        <v>0.56111111111111112</v>
      </c>
      <c r="L28">
        <v>0.65755208333333326</v>
      </c>
      <c r="M28">
        <v>0.62910798122065725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99</v>
      </c>
      <c r="F29">
        <v>136</v>
      </c>
      <c r="G29">
        <v>44</v>
      </c>
      <c r="H29">
        <v>81</v>
      </c>
      <c r="I29">
        <v>0.65277777777777779</v>
      </c>
      <c r="J29">
        <v>0.69230769230769229</v>
      </c>
      <c r="K29">
        <v>0.55000000000000004</v>
      </c>
      <c r="L29">
        <v>0.6582446808510638</v>
      </c>
      <c r="M29">
        <v>0.62672811059907829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448</v>
      </c>
      <c r="F30">
        <v>651</v>
      </c>
      <c r="G30">
        <v>182</v>
      </c>
      <c r="H30">
        <v>385</v>
      </c>
      <c r="I30">
        <v>0.65966386554621848</v>
      </c>
      <c r="J30">
        <v>0.71111111111111114</v>
      </c>
      <c r="K30">
        <v>0.53781512605042014</v>
      </c>
      <c r="L30">
        <v>0.66805845511482254</v>
      </c>
      <c r="M30">
        <v>0.6283783783783784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456</v>
      </c>
      <c r="F31">
        <v>639</v>
      </c>
      <c r="G31">
        <v>194</v>
      </c>
      <c r="H31">
        <v>377</v>
      </c>
      <c r="I31">
        <v>0.65726290516206487</v>
      </c>
      <c r="J31">
        <v>0.70153846153846156</v>
      </c>
      <c r="K31">
        <v>0.54741896758703479</v>
      </c>
      <c r="L31">
        <v>0.66414214972327423</v>
      </c>
      <c r="M31">
        <v>0.62893700787401574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132</v>
      </c>
      <c r="F32">
        <v>136</v>
      </c>
      <c r="G32">
        <v>54</v>
      </c>
      <c r="H32">
        <v>58</v>
      </c>
      <c r="I32">
        <v>0.70526315789473681</v>
      </c>
      <c r="J32">
        <v>0.70967741935483875</v>
      </c>
      <c r="K32">
        <v>0.69473684210526321</v>
      </c>
      <c r="L32">
        <v>0.70663811563169188</v>
      </c>
      <c r="M32">
        <v>0.7010309278350515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132</v>
      </c>
      <c r="F33">
        <v>136</v>
      </c>
      <c r="G33">
        <v>54</v>
      </c>
      <c r="H33">
        <v>58</v>
      </c>
      <c r="I33">
        <v>0.70526315789473681</v>
      </c>
      <c r="J33">
        <v>0.70967741935483875</v>
      </c>
      <c r="K33">
        <v>0.69473684210526321</v>
      </c>
      <c r="L33">
        <v>0.70663811563169188</v>
      </c>
      <c r="M33">
        <v>0.7010309278350515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169</v>
      </c>
      <c r="F34">
        <v>174</v>
      </c>
      <c r="G34">
        <v>55</v>
      </c>
      <c r="H34">
        <v>60</v>
      </c>
      <c r="I34">
        <v>0.74890829694323147</v>
      </c>
      <c r="J34">
        <v>0.7544642857142857</v>
      </c>
      <c r="K34">
        <v>0.73799126637554591</v>
      </c>
      <c r="L34">
        <v>0.75111111111111128</v>
      </c>
      <c r="M34">
        <v>0.74358974358974361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169</v>
      </c>
      <c r="F35">
        <v>174</v>
      </c>
      <c r="G35">
        <v>55</v>
      </c>
      <c r="H35">
        <v>60</v>
      </c>
      <c r="I35">
        <v>0.74890829694323147</v>
      </c>
      <c r="J35">
        <v>0.7544642857142857</v>
      </c>
      <c r="K35">
        <v>0.73799126637554591</v>
      </c>
      <c r="L35">
        <v>0.75111111111111128</v>
      </c>
      <c r="M35">
        <v>0.74358974358974361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169</v>
      </c>
      <c r="F36">
        <v>148</v>
      </c>
      <c r="G36">
        <v>85</v>
      </c>
      <c r="H36">
        <v>64</v>
      </c>
      <c r="I36">
        <v>0.68025751072961371</v>
      </c>
      <c r="J36">
        <v>0.66535433070866146</v>
      </c>
      <c r="K36">
        <v>0.72532188841201717</v>
      </c>
      <c r="L36">
        <v>0.67654123298638913</v>
      </c>
      <c r="M36">
        <v>0.69811320754716977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149</v>
      </c>
      <c r="F37">
        <v>165</v>
      </c>
      <c r="G37">
        <v>68</v>
      </c>
      <c r="H37">
        <v>84</v>
      </c>
      <c r="I37">
        <v>0.67381974248927035</v>
      </c>
      <c r="J37">
        <v>0.68663594470046085</v>
      </c>
      <c r="K37">
        <v>0.63948497854077258</v>
      </c>
      <c r="L37">
        <v>0.67665758401453235</v>
      </c>
      <c r="M37">
        <v>0.66265060240963858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113</v>
      </c>
      <c r="F38">
        <v>124</v>
      </c>
      <c r="G38">
        <v>56</v>
      </c>
      <c r="H38">
        <v>67</v>
      </c>
      <c r="I38">
        <v>0.65833333333333333</v>
      </c>
      <c r="J38">
        <v>0.66863905325443784</v>
      </c>
      <c r="K38">
        <v>0.62777777777777777</v>
      </c>
      <c r="L38">
        <v>0.66004672897196259</v>
      </c>
      <c r="M38">
        <v>0.64921465968586389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113</v>
      </c>
      <c r="F39">
        <v>124</v>
      </c>
      <c r="G39">
        <v>56</v>
      </c>
      <c r="H39">
        <v>67</v>
      </c>
      <c r="I39">
        <v>0.65833333333333333</v>
      </c>
      <c r="J39">
        <v>0.66863905325443784</v>
      </c>
      <c r="K39">
        <v>0.62777777777777777</v>
      </c>
      <c r="L39">
        <v>0.66004672897196259</v>
      </c>
      <c r="M39">
        <v>0.64921465968586389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544</v>
      </c>
      <c r="F40">
        <v>580</v>
      </c>
      <c r="G40">
        <v>253</v>
      </c>
      <c r="H40">
        <v>289</v>
      </c>
      <c r="I40">
        <v>0.67466986794717887</v>
      </c>
      <c r="J40">
        <v>0.68255959849435388</v>
      </c>
      <c r="K40">
        <v>0.65306122448979587</v>
      </c>
      <c r="L40">
        <v>0.67644864461576726</v>
      </c>
      <c r="M40">
        <v>0.66743383199079398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544</v>
      </c>
      <c r="F41">
        <v>580</v>
      </c>
      <c r="G41">
        <v>253</v>
      </c>
      <c r="H41">
        <v>289</v>
      </c>
      <c r="I41">
        <v>0.67466986794717887</v>
      </c>
      <c r="J41">
        <v>0.68255959849435388</v>
      </c>
      <c r="K41">
        <v>0.65306122448979587</v>
      </c>
      <c r="L41">
        <v>0.67644864461576726</v>
      </c>
      <c r="M41">
        <v>0.66743383199079398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124</v>
      </c>
      <c r="F42">
        <v>145</v>
      </c>
      <c r="G42">
        <v>45</v>
      </c>
      <c r="H42">
        <v>66</v>
      </c>
      <c r="I42">
        <v>0.70789473684210524</v>
      </c>
      <c r="J42">
        <v>0.73372781065088755</v>
      </c>
      <c r="K42">
        <v>0.65263157894736845</v>
      </c>
      <c r="L42">
        <v>0.71593533487297911</v>
      </c>
      <c r="M42">
        <v>0.6872037914691943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117</v>
      </c>
      <c r="F43">
        <v>153</v>
      </c>
      <c r="G43">
        <v>37</v>
      </c>
      <c r="H43">
        <v>73</v>
      </c>
      <c r="I43">
        <v>0.71052631578947367</v>
      </c>
      <c r="J43">
        <v>0.75974025974025972</v>
      </c>
      <c r="K43">
        <v>0.61578947368421055</v>
      </c>
      <c r="L43">
        <v>0.72580645161290314</v>
      </c>
      <c r="M43">
        <v>0.67699115044247793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166</v>
      </c>
      <c r="F44">
        <v>171</v>
      </c>
      <c r="G44">
        <v>58</v>
      </c>
      <c r="H44">
        <v>63</v>
      </c>
      <c r="I44">
        <v>0.73580786026200873</v>
      </c>
      <c r="J44">
        <v>0.7410714285714286</v>
      </c>
      <c r="K44">
        <v>0.72489082969432317</v>
      </c>
      <c r="L44">
        <v>0.73777777777777798</v>
      </c>
      <c r="M44">
        <v>0.73076923076923073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167</v>
      </c>
      <c r="F45">
        <v>173</v>
      </c>
      <c r="G45">
        <v>56</v>
      </c>
      <c r="H45">
        <v>62</v>
      </c>
      <c r="I45">
        <v>0.74235807860262004</v>
      </c>
      <c r="J45">
        <v>0.7488789237668162</v>
      </c>
      <c r="K45">
        <v>0.72925764192139741</v>
      </c>
      <c r="L45">
        <v>0.74487065120428197</v>
      </c>
      <c r="M45">
        <v>0.7361702127659574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158</v>
      </c>
      <c r="F46">
        <v>170</v>
      </c>
      <c r="G46">
        <v>63</v>
      </c>
      <c r="H46">
        <v>75</v>
      </c>
      <c r="I46">
        <v>0.70386266094420602</v>
      </c>
      <c r="J46">
        <v>0.71493212669683259</v>
      </c>
      <c r="K46">
        <v>0.67811158798283266</v>
      </c>
      <c r="L46">
        <v>0.70725156669650846</v>
      </c>
      <c r="M46">
        <v>0.69387755102040816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136</v>
      </c>
      <c r="F47">
        <v>202</v>
      </c>
      <c r="G47">
        <v>31</v>
      </c>
      <c r="H47">
        <v>97</v>
      </c>
      <c r="I47">
        <v>0.72532188841201717</v>
      </c>
      <c r="J47">
        <v>0.81437125748502992</v>
      </c>
      <c r="K47">
        <v>0.58369098712446355</v>
      </c>
      <c r="L47">
        <v>0.75471698113207542</v>
      </c>
      <c r="M47">
        <v>0.67558528428093645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114</v>
      </c>
      <c r="F48">
        <v>132</v>
      </c>
      <c r="G48">
        <v>48</v>
      </c>
      <c r="H48">
        <v>66</v>
      </c>
      <c r="I48">
        <v>0.68333333333333335</v>
      </c>
      <c r="J48">
        <v>0.70370370370370372</v>
      </c>
      <c r="K48">
        <v>0.6333333333333333</v>
      </c>
      <c r="L48">
        <v>0.68840579710144933</v>
      </c>
      <c r="M48">
        <v>0.66666666666666663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104</v>
      </c>
      <c r="F49">
        <v>147</v>
      </c>
      <c r="G49">
        <v>33</v>
      </c>
      <c r="H49">
        <v>76</v>
      </c>
      <c r="I49">
        <v>0.69722222222222219</v>
      </c>
      <c r="J49">
        <v>0.75912408759124084</v>
      </c>
      <c r="K49">
        <v>0.57777777777777772</v>
      </c>
      <c r="L49">
        <v>0.71428571428571419</v>
      </c>
      <c r="M49">
        <v>0.65919282511210764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563</v>
      </c>
      <c r="F50">
        <v>590</v>
      </c>
      <c r="G50">
        <v>243</v>
      </c>
      <c r="H50">
        <v>270</v>
      </c>
      <c r="I50">
        <v>0.69207683073229287</v>
      </c>
      <c r="J50">
        <v>0.69851116625310172</v>
      </c>
      <c r="K50">
        <v>0.67587034813925573</v>
      </c>
      <c r="L50">
        <v>0.69386245994577267</v>
      </c>
      <c r="M50">
        <v>0.68604651162790697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521</v>
      </c>
      <c r="F51">
        <v>659</v>
      </c>
      <c r="G51">
        <v>174</v>
      </c>
      <c r="H51">
        <v>312</v>
      </c>
      <c r="I51">
        <v>0.70828331332533012</v>
      </c>
      <c r="J51">
        <v>0.7496402877697842</v>
      </c>
      <c r="K51">
        <v>0.62545018007202879</v>
      </c>
      <c r="L51">
        <v>0.72100747301411572</v>
      </c>
      <c r="M51">
        <v>0.67868177136972196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152</v>
      </c>
      <c r="F52">
        <v>139</v>
      </c>
      <c r="G52">
        <v>51</v>
      </c>
      <c r="H52">
        <v>38</v>
      </c>
      <c r="I52">
        <v>0.76578947368421058</v>
      </c>
      <c r="J52">
        <v>0.74876847290640391</v>
      </c>
      <c r="K52">
        <v>0.8</v>
      </c>
      <c r="L52">
        <v>0.75848303393213568</v>
      </c>
      <c r="M52">
        <v>0.78531073446327682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150</v>
      </c>
      <c r="F53">
        <v>142</v>
      </c>
      <c r="G53">
        <v>48</v>
      </c>
      <c r="H53">
        <v>40</v>
      </c>
      <c r="I53">
        <v>0.76842105263157889</v>
      </c>
      <c r="J53">
        <v>0.75757575757575757</v>
      </c>
      <c r="K53">
        <v>0.78947368421052633</v>
      </c>
      <c r="L53">
        <v>0.76374745417515277</v>
      </c>
      <c r="M53">
        <v>0.78021978021978022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175</v>
      </c>
      <c r="F54">
        <v>155</v>
      </c>
      <c r="G54">
        <v>74</v>
      </c>
      <c r="H54">
        <v>54</v>
      </c>
      <c r="I54">
        <v>0.72052401746724892</v>
      </c>
      <c r="J54">
        <v>0.70281124497991965</v>
      </c>
      <c r="K54">
        <v>0.76419213973799127</v>
      </c>
      <c r="L54">
        <v>0.7142857142857143</v>
      </c>
      <c r="M54">
        <v>0.74162679425837319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179</v>
      </c>
      <c r="F55">
        <v>171</v>
      </c>
      <c r="G55">
        <v>58</v>
      </c>
      <c r="H55">
        <v>50</v>
      </c>
      <c r="I55">
        <v>0.76419213973799127</v>
      </c>
      <c r="J55">
        <v>0.75527426160337552</v>
      </c>
      <c r="K55">
        <v>0.78165938864628826</v>
      </c>
      <c r="L55">
        <v>0.76040781648258282</v>
      </c>
      <c r="M55">
        <v>0.77375565610859731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166</v>
      </c>
      <c r="F56">
        <v>157</v>
      </c>
      <c r="G56">
        <v>76</v>
      </c>
      <c r="H56">
        <v>67</v>
      </c>
      <c r="I56">
        <v>0.69313304721030045</v>
      </c>
      <c r="J56">
        <v>0.68595041322314054</v>
      </c>
      <c r="K56">
        <v>0.71244635193133043</v>
      </c>
      <c r="L56">
        <v>0.69109075770191508</v>
      </c>
      <c r="M56">
        <v>0.7008928571428571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152</v>
      </c>
      <c r="F57">
        <v>189</v>
      </c>
      <c r="G57">
        <v>44</v>
      </c>
      <c r="H57">
        <v>81</v>
      </c>
      <c r="I57">
        <v>0.73175965665236054</v>
      </c>
      <c r="J57">
        <v>0.77551020408163263</v>
      </c>
      <c r="K57">
        <v>0.6523605150214592</v>
      </c>
      <c r="L57">
        <v>0.74729596853490654</v>
      </c>
      <c r="M57">
        <v>0.7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125</v>
      </c>
      <c r="F58">
        <v>112</v>
      </c>
      <c r="G58">
        <v>68</v>
      </c>
      <c r="H58">
        <v>55</v>
      </c>
      <c r="I58">
        <v>0.65833333333333333</v>
      </c>
      <c r="J58">
        <v>0.64766839378238339</v>
      </c>
      <c r="K58">
        <v>0.69444444444444442</v>
      </c>
      <c r="L58">
        <v>0.65651260504201669</v>
      </c>
      <c r="M58">
        <v>0.6706586826347305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118</v>
      </c>
      <c r="F59">
        <v>138</v>
      </c>
      <c r="G59">
        <v>42</v>
      </c>
      <c r="H59">
        <v>62</v>
      </c>
      <c r="I59">
        <v>0.71111111111111114</v>
      </c>
      <c r="J59">
        <v>0.73750000000000004</v>
      </c>
      <c r="K59">
        <v>0.65555555555555556</v>
      </c>
      <c r="L59">
        <v>0.71951219512195119</v>
      </c>
      <c r="M59">
        <v>0.69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565</v>
      </c>
      <c r="F60">
        <v>594</v>
      </c>
      <c r="G60">
        <v>239</v>
      </c>
      <c r="H60">
        <v>268</v>
      </c>
      <c r="I60">
        <v>0.69567827130852344</v>
      </c>
      <c r="J60">
        <v>0.70273631840796025</v>
      </c>
      <c r="K60">
        <v>0.67827130852340933</v>
      </c>
      <c r="L60">
        <v>0.69770313657693261</v>
      </c>
      <c r="M60">
        <v>0.68909512761020886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598</v>
      </c>
      <c r="F61">
        <v>640</v>
      </c>
      <c r="G61">
        <v>193</v>
      </c>
      <c r="H61">
        <v>235</v>
      </c>
      <c r="I61">
        <v>0.74309723889555823</v>
      </c>
      <c r="J61">
        <v>0.75600505689001263</v>
      </c>
      <c r="K61">
        <v>0.71788715486194477</v>
      </c>
      <c r="L61">
        <v>0.74806104578433819</v>
      </c>
      <c r="M61">
        <v>0.73142857142857143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145</v>
      </c>
      <c r="F62">
        <v>147</v>
      </c>
      <c r="G62">
        <v>43</v>
      </c>
      <c r="H62">
        <v>45</v>
      </c>
      <c r="I62">
        <v>0.76842105263157889</v>
      </c>
      <c r="J62">
        <v>0.77127659574468088</v>
      </c>
      <c r="K62">
        <v>0.76315789473684215</v>
      </c>
      <c r="L62">
        <v>0.76963906581740971</v>
      </c>
      <c r="M62">
        <v>0.765625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140</v>
      </c>
      <c r="F63">
        <v>152</v>
      </c>
      <c r="G63">
        <v>38</v>
      </c>
      <c r="H63">
        <v>50</v>
      </c>
      <c r="I63">
        <v>0.76842105263157889</v>
      </c>
      <c r="J63">
        <v>0.7865168539325843</v>
      </c>
      <c r="K63">
        <v>0.73684210526315785</v>
      </c>
      <c r="L63">
        <v>0.77605321507760539</v>
      </c>
      <c r="M63">
        <v>0.75247524752475248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176</v>
      </c>
      <c r="F64">
        <v>159</v>
      </c>
      <c r="G64">
        <v>70</v>
      </c>
      <c r="H64">
        <v>53</v>
      </c>
      <c r="I64">
        <v>0.73144104803493448</v>
      </c>
      <c r="J64">
        <v>0.71544715447154472</v>
      </c>
      <c r="K64">
        <v>0.76855895196506552</v>
      </c>
      <c r="L64">
        <v>0.72547403132728783</v>
      </c>
      <c r="M64">
        <v>0.75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182</v>
      </c>
      <c r="F65">
        <v>177</v>
      </c>
      <c r="G65">
        <v>52</v>
      </c>
      <c r="H65">
        <v>47</v>
      </c>
      <c r="I65">
        <v>0.78384279475982532</v>
      </c>
      <c r="J65">
        <v>0.77777777777777779</v>
      </c>
      <c r="K65">
        <v>0.79475982532751088</v>
      </c>
      <c r="L65">
        <v>0.7811158798283262</v>
      </c>
      <c r="M65">
        <v>0.7901785714285714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165</v>
      </c>
      <c r="F66">
        <v>166</v>
      </c>
      <c r="G66">
        <v>67</v>
      </c>
      <c r="H66">
        <v>68</v>
      </c>
      <c r="I66">
        <v>0.71030042918454939</v>
      </c>
      <c r="J66">
        <v>0.71120689655172409</v>
      </c>
      <c r="K66">
        <v>0.70815450643776823</v>
      </c>
      <c r="L66">
        <v>0.71059431524547789</v>
      </c>
      <c r="M66">
        <v>0.70940170940170943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159</v>
      </c>
      <c r="F67">
        <v>203</v>
      </c>
      <c r="G67">
        <v>30</v>
      </c>
      <c r="H67">
        <v>74</v>
      </c>
      <c r="I67">
        <v>0.77682403433476399</v>
      </c>
      <c r="J67">
        <v>0.84126984126984128</v>
      </c>
      <c r="K67">
        <v>0.68240343347639487</v>
      </c>
      <c r="L67">
        <v>0.80384226491405453</v>
      </c>
      <c r="M67">
        <v>0.73285198555956677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131</v>
      </c>
      <c r="F68">
        <v>121</v>
      </c>
      <c r="G68">
        <v>59</v>
      </c>
      <c r="H68">
        <v>49</v>
      </c>
      <c r="I68">
        <v>0.7</v>
      </c>
      <c r="J68">
        <v>0.68947368421052635</v>
      </c>
      <c r="K68">
        <v>0.72777777777777775</v>
      </c>
      <c r="L68">
        <v>0.69680851063829785</v>
      </c>
      <c r="M68">
        <v>0.71176470588235297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124</v>
      </c>
      <c r="F69">
        <v>145</v>
      </c>
      <c r="G69">
        <v>35</v>
      </c>
      <c r="H69">
        <v>56</v>
      </c>
      <c r="I69">
        <v>0.74722222222222223</v>
      </c>
      <c r="J69">
        <v>0.77987421383647804</v>
      </c>
      <c r="K69">
        <v>0.68888888888888888</v>
      </c>
      <c r="L69">
        <v>0.75980392156862742</v>
      </c>
      <c r="M69">
        <v>0.72139303482587069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594</v>
      </c>
      <c r="F70">
        <v>598</v>
      </c>
      <c r="G70">
        <v>235</v>
      </c>
      <c r="H70">
        <v>239</v>
      </c>
      <c r="I70">
        <v>0.71548619447779116</v>
      </c>
      <c r="J70">
        <v>0.71652593486127869</v>
      </c>
      <c r="K70">
        <v>0.71308523409363744</v>
      </c>
      <c r="L70">
        <v>0.71583514099783097</v>
      </c>
      <c r="M70">
        <v>0.71445639187574672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619</v>
      </c>
      <c r="F71">
        <v>666</v>
      </c>
      <c r="G71">
        <v>167</v>
      </c>
      <c r="H71">
        <v>214</v>
      </c>
      <c r="I71">
        <v>0.77130852340936373</v>
      </c>
      <c r="J71">
        <v>0.78753180661577604</v>
      </c>
      <c r="K71">
        <v>0.74309723889555823</v>
      </c>
      <c r="L71">
        <v>0.778224792557204</v>
      </c>
      <c r="M71">
        <v>0.75681818181818183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145</v>
      </c>
      <c r="F72">
        <v>147</v>
      </c>
      <c r="G72">
        <v>43</v>
      </c>
      <c r="H72">
        <v>45</v>
      </c>
      <c r="I72">
        <v>0.76842105263157889</v>
      </c>
      <c r="J72">
        <v>0.77127659574468088</v>
      </c>
      <c r="K72">
        <v>0.76315789473684215</v>
      </c>
      <c r="L72">
        <v>0.76963906581740971</v>
      </c>
      <c r="M72">
        <v>0.765625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141</v>
      </c>
      <c r="F73">
        <v>156</v>
      </c>
      <c r="G73">
        <v>34</v>
      </c>
      <c r="H73">
        <v>49</v>
      </c>
      <c r="I73">
        <v>0.78157894736842104</v>
      </c>
      <c r="J73">
        <v>0.80571428571428572</v>
      </c>
      <c r="K73">
        <v>0.74210526315789471</v>
      </c>
      <c r="L73">
        <v>0.7921348314606742</v>
      </c>
      <c r="M73">
        <v>0.76097560975609757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176</v>
      </c>
      <c r="F74">
        <v>159</v>
      </c>
      <c r="G74">
        <v>70</v>
      </c>
      <c r="H74">
        <v>53</v>
      </c>
      <c r="I74">
        <v>0.73144104803493448</v>
      </c>
      <c r="J74">
        <v>0.71544715447154472</v>
      </c>
      <c r="K74">
        <v>0.76855895196506552</v>
      </c>
      <c r="L74">
        <v>0.72547403132728783</v>
      </c>
      <c r="M74">
        <v>0.75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186</v>
      </c>
      <c r="F75">
        <v>175</v>
      </c>
      <c r="G75">
        <v>54</v>
      </c>
      <c r="H75">
        <v>43</v>
      </c>
      <c r="I75">
        <v>0.78820960698689957</v>
      </c>
      <c r="J75">
        <v>0.77500000000000002</v>
      </c>
      <c r="K75">
        <v>0.81222707423580787</v>
      </c>
      <c r="L75">
        <v>0.78216989066442399</v>
      </c>
      <c r="M75">
        <v>0.80275229357798161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168</v>
      </c>
      <c r="F76">
        <v>183</v>
      </c>
      <c r="G76">
        <v>50</v>
      </c>
      <c r="H76">
        <v>65</v>
      </c>
      <c r="I76">
        <v>0.75321888412017168</v>
      </c>
      <c r="J76">
        <v>0.77064220183486243</v>
      </c>
      <c r="K76">
        <v>0.72103004291845496</v>
      </c>
      <c r="L76">
        <v>0.76018099547511309</v>
      </c>
      <c r="M76">
        <v>0.73790322580645162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178</v>
      </c>
      <c r="F77">
        <v>200</v>
      </c>
      <c r="G77">
        <v>33</v>
      </c>
      <c r="H77">
        <v>55</v>
      </c>
      <c r="I77">
        <v>0.81115879828326176</v>
      </c>
      <c r="J77">
        <v>0.84360189573459721</v>
      </c>
      <c r="K77">
        <v>0.76394849785407726</v>
      </c>
      <c r="L77">
        <v>0.82636954503249771</v>
      </c>
      <c r="M77">
        <v>0.78431372549019607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128</v>
      </c>
      <c r="F78">
        <v>116</v>
      </c>
      <c r="G78">
        <v>64</v>
      </c>
      <c r="H78">
        <v>52</v>
      </c>
      <c r="I78">
        <v>0.67777777777777781</v>
      </c>
      <c r="J78">
        <v>0.66666666666666663</v>
      </c>
      <c r="K78">
        <v>0.71111111111111114</v>
      </c>
      <c r="L78">
        <v>0.67510548523206748</v>
      </c>
      <c r="M78">
        <v>0.69047619047619047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125</v>
      </c>
      <c r="F79">
        <v>147</v>
      </c>
      <c r="G79">
        <v>33</v>
      </c>
      <c r="H79">
        <v>55</v>
      </c>
      <c r="I79">
        <v>0.75555555555555554</v>
      </c>
      <c r="J79">
        <v>0.79113924050632911</v>
      </c>
      <c r="K79">
        <v>0.69444444444444442</v>
      </c>
      <c r="L79">
        <v>0.76970443349753692</v>
      </c>
      <c r="M79">
        <v>0.7277227722772277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596</v>
      </c>
      <c r="F80">
        <v>595</v>
      </c>
      <c r="G80">
        <v>238</v>
      </c>
      <c r="H80">
        <v>237</v>
      </c>
      <c r="I80">
        <v>0.71488595438175273</v>
      </c>
      <c r="J80">
        <v>0.71462829736211031</v>
      </c>
      <c r="K80">
        <v>0.71548619447779116</v>
      </c>
      <c r="L80">
        <v>0.71479971216118965</v>
      </c>
      <c r="M80">
        <v>0.71514423076923073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630</v>
      </c>
      <c r="F81">
        <v>663</v>
      </c>
      <c r="G81">
        <v>170</v>
      </c>
      <c r="H81">
        <v>203</v>
      </c>
      <c r="I81">
        <v>0.77611044417767105</v>
      </c>
      <c r="J81">
        <v>0.78749999999999998</v>
      </c>
      <c r="K81">
        <v>0.75630252100840334</v>
      </c>
      <c r="L81">
        <v>0.78105628564344165</v>
      </c>
      <c r="M81">
        <v>0.76558891454965361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7788-776E-428C-9324-774C8EF93D52}">
  <dimension ref="A2:C49"/>
  <sheetViews>
    <sheetView workbookViewId="0">
      <selection activeCell="B2" sqref="B2"/>
    </sheetView>
  </sheetViews>
  <sheetFormatPr defaultRowHeight="14.4" x14ac:dyDescent="0.3"/>
  <cols>
    <col min="1" max="1" width="16.33203125" bestFit="1" customWidth="1"/>
    <col min="2" max="2" width="17.77734375" bestFit="1" customWidth="1"/>
    <col min="3" max="3" width="15.6640625" bestFit="1" customWidth="1"/>
    <col min="4" max="4" width="12.33203125" bestFit="1" customWidth="1"/>
  </cols>
  <sheetData>
    <row r="2" spans="1:3" x14ac:dyDescent="0.3">
      <c r="A2" s="8" t="s">
        <v>3</v>
      </c>
      <c r="B2" t="s">
        <v>16</v>
      </c>
    </row>
    <row r="4" spans="1:3" x14ac:dyDescent="0.3">
      <c r="A4" s="8" t="s">
        <v>46</v>
      </c>
      <c r="B4" t="s">
        <v>47</v>
      </c>
      <c r="C4" t="s">
        <v>48</v>
      </c>
    </row>
    <row r="5" spans="1:3" x14ac:dyDescent="0.3">
      <c r="A5" s="6" t="s">
        <v>20</v>
      </c>
    </row>
    <row r="6" spans="1:3" x14ac:dyDescent="0.3">
      <c r="A6" s="7" t="s">
        <v>25</v>
      </c>
      <c r="B6">
        <v>0.73721488595438167</v>
      </c>
      <c r="C6">
        <v>0.74074108728294685</v>
      </c>
    </row>
    <row r="7" spans="1:3" x14ac:dyDescent="0.3">
      <c r="A7" s="7" t="s">
        <v>23</v>
      </c>
      <c r="B7">
        <v>0.68205282112845134</v>
      </c>
      <c r="C7">
        <v>0.68239684309588511</v>
      </c>
    </row>
    <row r="8" spans="1:3" x14ac:dyDescent="0.3">
      <c r="A8" s="7" t="s">
        <v>21</v>
      </c>
      <c r="B8">
        <v>0.68007202881152451</v>
      </c>
      <c r="C8">
        <v>0.69749234450569331</v>
      </c>
    </row>
    <row r="9" spans="1:3" x14ac:dyDescent="0.3">
      <c r="A9" s="7" t="s">
        <v>22</v>
      </c>
      <c r="B9">
        <v>0.65570228091236504</v>
      </c>
      <c r="C9">
        <v>0.66222873872557297</v>
      </c>
    </row>
    <row r="10" spans="1:3" x14ac:dyDescent="0.3">
      <c r="A10" s="7" t="s">
        <v>13</v>
      </c>
      <c r="B10">
        <v>0.62545018007202879</v>
      </c>
      <c r="C10">
        <v>0.62552343589985082</v>
      </c>
    </row>
    <row r="11" spans="1:3" x14ac:dyDescent="0.3">
      <c r="A11" s="7" t="s">
        <v>26</v>
      </c>
      <c r="B11">
        <v>0.76704681872749103</v>
      </c>
      <c r="C11">
        <v>0.77333784564975905</v>
      </c>
    </row>
    <row r="12" spans="1:3" x14ac:dyDescent="0.3">
      <c r="A12" s="7" t="s">
        <v>24</v>
      </c>
      <c r="B12">
        <v>0.70666266506602649</v>
      </c>
      <c r="C12">
        <v>0.71738280808621968</v>
      </c>
    </row>
    <row r="13" spans="1:3" x14ac:dyDescent="0.3">
      <c r="A13" s="7" t="s">
        <v>27</v>
      </c>
      <c r="B13">
        <v>0.77551020408163274</v>
      </c>
      <c r="C13">
        <v>0.77942909262415472</v>
      </c>
    </row>
    <row r="14" spans="1:3" x14ac:dyDescent="0.3">
      <c r="A14" s="6" t="s">
        <v>17</v>
      </c>
    </row>
    <row r="15" spans="1:3" x14ac:dyDescent="0.3">
      <c r="A15" s="7" t="s">
        <v>25</v>
      </c>
      <c r="B15">
        <v>0.75960698689956341</v>
      </c>
      <c r="C15">
        <v>0.76026133042600441</v>
      </c>
    </row>
    <row r="16" spans="1:3" x14ac:dyDescent="0.3">
      <c r="A16" s="7" t="s">
        <v>23</v>
      </c>
      <c r="B16">
        <v>0.73340611353711793</v>
      </c>
      <c r="C16">
        <v>0.73314840252766655</v>
      </c>
    </row>
    <row r="17" spans="1:3" x14ac:dyDescent="0.3">
      <c r="A17" s="7" t="s">
        <v>21</v>
      </c>
      <c r="B17">
        <v>0.68537117903930134</v>
      </c>
      <c r="C17">
        <v>0.70377804049237713</v>
      </c>
    </row>
    <row r="18" spans="1:3" x14ac:dyDescent="0.3">
      <c r="A18" s="7" t="s">
        <v>22</v>
      </c>
      <c r="B18">
        <v>0.65851528384279479</v>
      </c>
      <c r="C18">
        <v>0.66546055671187765</v>
      </c>
    </row>
    <row r="19" spans="1:3" x14ac:dyDescent="0.3">
      <c r="A19" s="7" t="s">
        <v>13</v>
      </c>
      <c r="B19">
        <v>0.63668122270742356</v>
      </c>
      <c r="C19">
        <v>0.63822482657234159</v>
      </c>
    </row>
    <row r="20" spans="1:3" x14ac:dyDescent="0.3">
      <c r="A20" s="7" t="s">
        <v>26</v>
      </c>
      <c r="B20">
        <v>0.8</v>
      </c>
      <c r="C20">
        <v>0.79915783762017523</v>
      </c>
    </row>
    <row r="21" spans="1:3" x14ac:dyDescent="0.3">
      <c r="A21" s="7" t="s">
        <v>24</v>
      </c>
      <c r="B21">
        <v>0.71943231441048039</v>
      </c>
      <c r="C21">
        <v>0.72144583645275784</v>
      </c>
    </row>
    <row r="22" spans="1:3" x14ac:dyDescent="0.3">
      <c r="A22" s="7" t="s">
        <v>27</v>
      </c>
      <c r="B22">
        <v>0.80327510917030565</v>
      </c>
      <c r="C22">
        <v>0.80242032818412112</v>
      </c>
    </row>
    <row r="23" spans="1:3" x14ac:dyDescent="0.3">
      <c r="A23" s="6" t="s">
        <v>18</v>
      </c>
    </row>
    <row r="24" spans="1:3" x14ac:dyDescent="0.3">
      <c r="A24" s="7" t="s">
        <v>25</v>
      </c>
      <c r="B24">
        <v>0.742489270386266</v>
      </c>
      <c r="C24">
        <v>0.74952495729387392</v>
      </c>
    </row>
    <row r="25" spans="1:3" x14ac:dyDescent="0.3">
      <c r="A25" s="7" t="s">
        <v>23</v>
      </c>
      <c r="B25">
        <v>0.66630901287553645</v>
      </c>
      <c r="C25">
        <v>0.66680039848882711</v>
      </c>
    </row>
    <row r="26" spans="1:3" x14ac:dyDescent="0.3">
      <c r="A26" s="7" t="s">
        <v>21</v>
      </c>
      <c r="B26">
        <v>0.67489270386266098</v>
      </c>
      <c r="C26">
        <v>0.69064119151653314</v>
      </c>
    </row>
    <row r="27" spans="1:3" x14ac:dyDescent="0.3">
      <c r="A27" s="7" t="s">
        <v>22</v>
      </c>
      <c r="B27">
        <v>0.64120171673819748</v>
      </c>
      <c r="C27">
        <v>0.64558200353890227</v>
      </c>
    </row>
    <row r="28" spans="1:3" x14ac:dyDescent="0.3">
      <c r="A28" s="7" t="s">
        <v>13</v>
      </c>
      <c r="B28">
        <v>0.62510729613733917</v>
      </c>
      <c r="C28">
        <v>0.62524451581988105</v>
      </c>
    </row>
    <row r="29" spans="1:3" x14ac:dyDescent="0.3">
      <c r="A29" s="7" t="s">
        <v>26</v>
      </c>
      <c r="B29">
        <v>0.77296137339055782</v>
      </c>
      <c r="C29">
        <v>0.78970129011501233</v>
      </c>
    </row>
    <row r="30" spans="1:3" x14ac:dyDescent="0.3">
      <c r="A30" s="7" t="s">
        <v>24</v>
      </c>
      <c r="B30">
        <v>0.70836909871244624</v>
      </c>
      <c r="C30">
        <v>0.73334794110158708</v>
      </c>
    </row>
    <row r="31" spans="1:3" x14ac:dyDescent="0.3">
      <c r="A31" s="7" t="s">
        <v>27</v>
      </c>
      <c r="B31">
        <v>0.79270386266094417</v>
      </c>
      <c r="C31">
        <v>0.80957751968173175</v>
      </c>
    </row>
    <row r="32" spans="1:3" x14ac:dyDescent="0.3">
      <c r="A32" s="6" t="s">
        <v>19</v>
      </c>
    </row>
    <row r="33" spans="1:3" x14ac:dyDescent="0.3">
      <c r="A33" s="7" t="s">
        <v>25</v>
      </c>
      <c r="B33">
        <v>0.73583333333333323</v>
      </c>
      <c r="C33">
        <v>0.73834043313185116</v>
      </c>
    </row>
    <row r="34" spans="1:3" x14ac:dyDescent="0.3">
      <c r="A34" s="7" t="s">
        <v>23</v>
      </c>
      <c r="B34">
        <v>0.67416666666666658</v>
      </c>
      <c r="C34">
        <v>0.67295505542397138</v>
      </c>
    </row>
    <row r="35" spans="1:3" x14ac:dyDescent="0.3">
      <c r="A35" s="7" t="s">
        <v>21</v>
      </c>
      <c r="B35">
        <v>0.67555555555555569</v>
      </c>
      <c r="C35">
        <v>0.68661099545582394</v>
      </c>
    </row>
    <row r="36" spans="1:3" x14ac:dyDescent="0.3">
      <c r="A36" s="7" t="s">
        <v>22</v>
      </c>
      <c r="B36">
        <v>0.66388888888888897</v>
      </c>
      <c r="C36">
        <v>0.66907157407206985</v>
      </c>
    </row>
    <row r="37" spans="1:3" x14ac:dyDescent="0.3">
      <c r="A37" s="7" t="s">
        <v>13</v>
      </c>
      <c r="B37">
        <v>0.65027777777777784</v>
      </c>
      <c r="C37">
        <v>0.65278066153936232</v>
      </c>
    </row>
    <row r="38" spans="1:3" x14ac:dyDescent="0.3">
      <c r="A38" s="7" t="s">
        <v>26</v>
      </c>
      <c r="B38">
        <v>0.77388888888888885</v>
      </c>
      <c r="C38">
        <v>0.78293120302088304</v>
      </c>
    </row>
    <row r="39" spans="1:3" x14ac:dyDescent="0.3">
      <c r="A39" s="7" t="s">
        <v>24</v>
      </c>
      <c r="B39">
        <v>0.71194444444444449</v>
      </c>
      <c r="C39">
        <v>0.72335946419610919</v>
      </c>
    </row>
    <row r="40" spans="1:3" x14ac:dyDescent="0.3">
      <c r="A40" s="7" t="s">
        <v>27</v>
      </c>
      <c r="B40">
        <v>0.79277777777777769</v>
      </c>
      <c r="C40">
        <v>0.79767600981760567</v>
      </c>
    </row>
    <row r="41" spans="1:3" x14ac:dyDescent="0.3">
      <c r="A41" s="6" t="s">
        <v>14</v>
      </c>
    </row>
    <row r="42" spans="1:3" x14ac:dyDescent="0.3">
      <c r="A42" s="7" t="s">
        <v>25</v>
      </c>
      <c r="B42">
        <v>0.77</v>
      </c>
      <c r="C42">
        <v>0.77160826014679429</v>
      </c>
    </row>
    <row r="43" spans="1:3" x14ac:dyDescent="0.3">
      <c r="A43" s="7" t="s">
        <v>23</v>
      </c>
      <c r="B43">
        <v>0.67026315789473689</v>
      </c>
      <c r="C43">
        <v>0.67110862376637415</v>
      </c>
    </row>
    <row r="44" spans="1:3" x14ac:dyDescent="0.3">
      <c r="A44" s="7" t="s">
        <v>21</v>
      </c>
      <c r="B44">
        <v>0.69026315789473691</v>
      </c>
      <c r="C44">
        <v>0.71262650126809235</v>
      </c>
    </row>
    <row r="45" spans="1:3" x14ac:dyDescent="0.3">
      <c r="A45" s="7" t="s">
        <v>22</v>
      </c>
      <c r="B45">
        <v>0.66078947368421059</v>
      </c>
      <c r="C45">
        <v>0.67161641821652429</v>
      </c>
    </row>
    <row r="46" spans="1:3" x14ac:dyDescent="0.3">
      <c r="A46" s="7" t="s">
        <v>13</v>
      </c>
      <c r="B46">
        <v>0.62263157894736842</v>
      </c>
      <c r="C46">
        <v>0.62224758867833585</v>
      </c>
    </row>
    <row r="47" spans="1:3" x14ac:dyDescent="0.3">
      <c r="A47" s="7" t="s">
        <v>26</v>
      </c>
      <c r="B47">
        <v>0.77473684210526317</v>
      </c>
      <c r="C47">
        <v>0.78209347216431147</v>
      </c>
    </row>
    <row r="48" spans="1:3" x14ac:dyDescent="0.3">
      <c r="A48" s="7" t="s">
        <v>24</v>
      </c>
      <c r="B48">
        <v>0.70789473684210513</v>
      </c>
      <c r="C48">
        <v>0.71660538925134221</v>
      </c>
    </row>
    <row r="49" spans="1:3" x14ac:dyDescent="0.3">
      <c r="A49" s="7" t="s">
        <v>27</v>
      </c>
      <c r="B49">
        <v>0.77710526315789463</v>
      </c>
      <c r="C49">
        <v>0.78249378089157839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9828-5276-40CC-9F3C-469408697499}">
  <dimension ref="A1:T67"/>
  <sheetViews>
    <sheetView tabSelected="1" topLeftCell="A37" workbookViewId="0">
      <selection activeCell="T39" sqref="T39:T67"/>
    </sheetView>
  </sheetViews>
  <sheetFormatPr defaultRowHeight="14.4" x14ac:dyDescent="0.3"/>
  <cols>
    <col min="8" max="8" width="9.44140625" customWidth="1"/>
  </cols>
  <sheetData>
    <row r="1" spans="1:4" x14ac:dyDescent="0.3">
      <c r="C1" t="str">
        <f>'Pivot tables'!B2</f>
        <v>MLP</v>
      </c>
    </row>
    <row r="3" spans="1:4" x14ac:dyDescent="0.3">
      <c r="C3" t="s">
        <v>8</v>
      </c>
      <c r="D3" t="s">
        <v>11</v>
      </c>
    </row>
    <row r="5" spans="1:4" x14ac:dyDescent="0.3">
      <c r="A5" t="s">
        <v>20</v>
      </c>
      <c r="B5" t="s">
        <v>13</v>
      </c>
      <c r="C5">
        <f>GETPIVOTDATA("Average of Acc_avg",'Pivot tables'!$A$4,"feature","Prob","model_name","all")</f>
        <v>0.62545018007202879</v>
      </c>
      <c r="D5">
        <f>GETPIVOTDATA("Average of F_avg",'Pivot tables'!$A$4,"feature","Prob","model_name","all")</f>
        <v>0.62552343589985082</v>
      </c>
    </row>
    <row r="6" spans="1:4" x14ac:dyDescent="0.3">
      <c r="B6" t="s">
        <v>23</v>
      </c>
      <c r="C6">
        <f>GETPIVOTDATA("Average of Acc_avg",'Pivot tables'!$A$4,"feature","diff","model_name","all")</f>
        <v>0.68205282112845134</v>
      </c>
      <c r="D6">
        <f>GETPIVOTDATA("Average of F_avg",'Pivot tables'!$A$4,"feature","diff","model_name","all")</f>
        <v>0.68239684309588511</v>
      </c>
    </row>
    <row r="7" spans="1:4" x14ac:dyDescent="0.3">
      <c r="B7" t="s">
        <v>25</v>
      </c>
      <c r="C7">
        <f>GETPIVOTDATA("Average of Acc_avg",'Pivot tables'!$A$4,"feature","all_diff","model_name","all")</f>
        <v>0.73721488595438167</v>
      </c>
      <c r="D7">
        <f>GETPIVOTDATA("Average of F_avg",'Pivot tables'!$A$4,"feature","all_diff","model_name","all")</f>
        <v>0.74074108728294685</v>
      </c>
    </row>
    <row r="8" spans="1:4" x14ac:dyDescent="0.3">
      <c r="B8" t="s">
        <v>24</v>
      </c>
      <c r="C8">
        <f>GETPIVOTDATA("Average of Acc_avg",'Pivot tables'!$A$4,"feature","Prob_diff","model_name","all")</f>
        <v>0.70666266506602649</v>
      </c>
      <c r="D8">
        <f>GETPIVOTDATA("Average of F_avg",'Pivot tables'!$A$4,"feature","Prob_diff","model_name","all")</f>
        <v>0.71738280808621968</v>
      </c>
    </row>
    <row r="9" spans="1:4" x14ac:dyDescent="0.3">
      <c r="B9" t="s">
        <v>26</v>
      </c>
      <c r="C9">
        <f>GETPIVOTDATA("Average of Acc_avg",'Pivot tables'!$A$4,"feature","Prob_all_diff","model_name","all")</f>
        <v>0.76704681872749103</v>
      </c>
      <c r="D9">
        <f>GETPIVOTDATA("Average of F_avg",'Pivot tables'!$A$4,"feature","Prob_all_diff","model_name","all")</f>
        <v>0.77333784564975905</v>
      </c>
    </row>
    <row r="11" spans="1:4" x14ac:dyDescent="0.3">
      <c r="A11" t="s">
        <v>17</v>
      </c>
      <c r="B11" t="s">
        <v>13</v>
      </c>
      <c r="C11">
        <f>GETPIVOTDATA("Average of Acc_avg",'Pivot tables'!$A$4,"feature","Prob","model_name","Blip_large")</f>
        <v>0.63668122270742356</v>
      </c>
      <c r="D11">
        <f>GETPIVOTDATA("Average of F_avg",'Pivot tables'!$A$4,"feature","Prob","model_name","Blip_large")</f>
        <v>0.63822482657234159</v>
      </c>
    </row>
    <row r="12" spans="1:4" x14ac:dyDescent="0.3">
      <c r="B12" t="s">
        <v>23</v>
      </c>
      <c r="C12">
        <f>GETPIVOTDATA("Average of Acc_avg",'Pivot tables'!$A$4,"feature","diff","model_name","Blip_large")</f>
        <v>0.73340611353711793</v>
      </c>
      <c r="D12">
        <f>GETPIVOTDATA("Average of F_avg",'Pivot tables'!$A$4,"feature","diff","model_name","Blip_large")</f>
        <v>0.73314840252766655</v>
      </c>
    </row>
    <row r="13" spans="1:4" x14ac:dyDescent="0.3">
      <c r="B13" t="s">
        <v>25</v>
      </c>
      <c r="C13">
        <f>GETPIVOTDATA("Average of Acc_avg",'Pivot tables'!$A$4,"feature","all_diff","model_name","Blip_large")</f>
        <v>0.75960698689956341</v>
      </c>
      <c r="D13">
        <f>GETPIVOTDATA("Average of F_avg",'Pivot tables'!$A$4,"feature","all_diff","model_name","Blip_large")</f>
        <v>0.76026133042600441</v>
      </c>
    </row>
    <row r="14" spans="1:4" x14ac:dyDescent="0.3">
      <c r="B14" t="s">
        <v>24</v>
      </c>
      <c r="C14">
        <f>GETPIVOTDATA("Average of Acc_avg",'Pivot tables'!$A$4,"feature","Prob_diff","model_name","Blip_large")</f>
        <v>0.71943231441048039</v>
      </c>
      <c r="D14">
        <f>GETPIVOTDATA("Average of F_avg",'Pivot tables'!$A$4,"feature","Prob_diff","model_name","Blip_large")</f>
        <v>0.72144583645275784</v>
      </c>
    </row>
    <row r="15" spans="1:4" x14ac:dyDescent="0.3">
      <c r="B15" t="s">
        <v>26</v>
      </c>
      <c r="C15">
        <f>GETPIVOTDATA("Average of Acc_avg",'Pivot tables'!$A$4,"feature","Prob_all_diff","model_name","Blip_large")</f>
        <v>0.8</v>
      </c>
      <c r="D15">
        <f>GETPIVOTDATA("Average of F_avg",'Pivot tables'!$A$4,"feature","Prob_all_diff","model_name","Blip_large")</f>
        <v>0.79915783762017523</v>
      </c>
    </row>
    <row r="17" spans="1:4" x14ac:dyDescent="0.3">
      <c r="A17" t="s">
        <v>18</v>
      </c>
      <c r="B17" t="s">
        <v>13</v>
      </c>
      <c r="C17">
        <f>GETPIVOTDATA("Average of Acc_avg",'Pivot tables'!$A$4,"feature","Prob","model_name","GiT_base")</f>
        <v>0.62510729613733917</v>
      </c>
      <c r="D17">
        <f>GETPIVOTDATA("Average of F_avg",'Pivot tables'!$A$4,"feature","Prob","model_name","GiT_base")</f>
        <v>0.62524451581988105</v>
      </c>
    </row>
    <row r="18" spans="1:4" x14ac:dyDescent="0.3">
      <c r="B18" t="s">
        <v>23</v>
      </c>
      <c r="C18">
        <f>GETPIVOTDATA("Average of Acc_avg",'Pivot tables'!$A$4,"feature","diff","model_name","GiT_base")</f>
        <v>0.66630901287553645</v>
      </c>
      <c r="D18">
        <f>GETPIVOTDATA("Average of F_avg",'Pivot tables'!$A$4,"feature","diff","model_name","GiT_base")</f>
        <v>0.66680039848882711</v>
      </c>
    </row>
    <row r="19" spans="1:4" x14ac:dyDescent="0.3">
      <c r="B19" t="s">
        <v>25</v>
      </c>
      <c r="C19">
        <f>GETPIVOTDATA("Average of Acc_avg",'Pivot tables'!$A$4,"feature","all_diff","model_name","GiT_base")</f>
        <v>0.742489270386266</v>
      </c>
      <c r="D19">
        <f>GETPIVOTDATA("Average of F_avg",'Pivot tables'!$A$4,"feature","all_diff","model_name","GiT_base")</f>
        <v>0.74952495729387392</v>
      </c>
    </row>
    <row r="20" spans="1:4" x14ac:dyDescent="0.3">
      <c r="B20" t="s">
        <v>24</v>
      </c>
      <c r="C20">
        <f>GETPIVOTDATA("Average of Acc_avg",'Pivot tables'!$A$4,"feature","Prob_diff","model_name","GiT_base")</f>
        <v>0.70836909871244624</v>
      </c>
      <c r="D20">
        <f>GETPIVOTDATA("Average of F_avg",'Pivot tables'!$A$4,"feature","Prob_diff","model_name","GiT_base")</f>
        <v>0.73334794110158708</v>
      </c>
    </row>
    <row r="21" spans="1:4" x14ac:dyDescent="0.3">
      <c r="B21" t="s">
        <v>26</v>
      </c>
      <c r="C21">
        <f>GETPIVOTDATA("Average of Acc_avg",'Pivot tables'!$A$4,"feature","Prob_all_diff","model_name","GiT_base")</f>
        <v>0.77296137339055782</v>
      </c>
      <c r="D21">
        <f>GETPIVOTDATA("Average of F_avg",'Pivot tables'!$A$4,"feature","Prob_all_diff","model_name","GiT_base")</f>
        <v>0.78970129011501233</v>
      </c>
    </row>
    <row r="23" spans="1:4" x14ac:dyDescent="0.3">
      <c r="A23" t="s">
        <v>19</v>
      </c>
      <c r="B23" t="s">
        <v>13</v>
      </c>
      <c r="C23">
        <f>GETPIVOTDATA("Average of Acc_avg",'Pivot tables'!$A$4,"feature","Prob","model_name","GiT_large")</f>
        <v>0.65027777777777784</v>
      </c>
      <c r="D23">
        <f>GETPIVOTDATA("Average of F_avg",'Pivot tables'!$A$4,"feature","Prob","model_name","GiT_large")</f>
        <v>0.65278066153936232</v>
      </c>
    </row>
    <row r="24" spans="1:4" x14ac:dyDescent="0.3">
      <c r="B24" t="s">
        <v>23</v>
      </c>
      <c r="C24">
        <f>GETPIVOTDATA("Average of Acc_avg",'Pivot tables'!$A$4,"feature","diff","model_name","GiT_large")</f>
        <v>0.67416666666666658</v>
      </c>
      <c r="D24">
        <f>GETPIVOTDATA("Average of F_avg",'Pivot tables'!$A$4,"feature","diff","model_name","GiT_large")</f>
        <v>0.67295505542397138</v>
      </c>
    </row>
    <row r="25" spans="1:4" x14ac:dyDescent="0.3">
      <c r="B25" t="s">
        <v>25</v>
      </c>
      <c r="C25">
        <f>GETPIVOTDATA("Average of Acc_avg",'Pivot tables'!$A$4,"feature","all_diff","model_name","GiT_large")</f>
        <v>0.73583333333333323</v>
      </c>
      <c r="D25">
        <f>GETPIVOTDATA("Average of F_avg",'Pivot tables'!$A$4,"feature","all_diff","model_name","GiT_large")</f>
        <v>0.73834043313185116</v>
      </c>
    </row>
    <row r="26" spans="1:4" x14ac:dyDescent="0.3">
      <c r="B26" t="s">
        <v>24</v>
      </c>
      <c r="C26">
        <f>GETPIVOTDATA("Average of Acc_avg",'Pivot tables'!$A$4,"feature","Prob_diff","model_name","GiT_large")</f>
        <v>0.71194444444444449</v>
      </c>
      <c r="D26">
        <f>GETPIVOTDATA("Average of F_avg",'Pivot tables'!$A$4,"feature","Prob_diff","model_name","GiT_large")</f>
        <v>0.72335946419610919</v>
      </c>
    </row>
    <row r="27" spans="1:4" x14ac:dyDescent="0.3">
      <c r="B27" t="s">
        <v>26</v>
      </c>
      <c r="C27">
        <f>GETPIVOTDATA("Average of Acc_avg",'Pivot tables'!$A$4,"feature","Prob_all_diff","model_name","GiT_large")</f>
        <v>0.77388888888888885</v>
      </c>
      <c r="D27">
        <f>GETPIVOTDATA("Average of F_avg",'Pivot tables'!$A$4,"feature","Prob_all_diff","model_name","GiT_large")</f>
        <v>0.78293120302088304</v>
      </c>
    </row>
    <row r="29" spans="1:4" x14ac:dyDescent="0.3">
      <c r="A29" t="s">
        <v>14</v>
      </c>
      <c r="B29" t="s">
        <v>13</v>
      </c>
      <c r="C29">
        <f>GETPIVOTDATA("Average of Acc_avg",'Pivot tables'!$A$4,"feature","Prob","model_name","Vilt")</f>
        <v>0.62263157894736842</v>
      </c>
      <c r="D29">
        <f>GETPIVOTDATA("Average of F_avg",'Pivot tables'!$A$4,"feature","Prob","model_name","Vilt")</f>
        <v>0.62224758867833585</v>
      </c>
    </row>
    <row r="30" spans="1:4" x14ac:dyDescent="0.3">
      <c r="B30" t="s">
        <v>23</v>
      </c>
      <c r="C30">
        <f>GETPIVOTDATA("Average of Acc_avg",'Pivot tables'!$A$4,"feature","diff","model_name","Vilt")</f>
        <v>0.67026315789473689</v>
      </c>
      <c r="D30">
        <f>GETPIVOTDATA("Average of F_avg",'Pivot tables'!$A$4,"feature","diff","model_name","Vilt")</f>
        <v>0.67110862376637415</v>
      </c>
    </row>
    <row r="31" spans="1:4" x14ac:dyDescent="0.3">
      <c r="B31" t="s">
        <v>25</v>
      </c>
      <c r="C31">
        <f>GETPIVOTDATA("Average of Acc_avg",'Pivot tables'!$A$4,"feature","all_diff","model_name","Vilt")</f>
        <v>0.77</v>
      </c>
      <c r="D31">
        <f>GETPIVOTDATA("Average of F_avg",'Pivot tables'!$A$4,"feature","all_diff","model_name","Vilt")</f>
        <v>0.77160826014679429</v>
      </c>
    </row>
    <row r="32" spans="1:4" x14ac:dyDescent="0.3">
      <c r="B32" t="s">
        <v>24</v>
      </c>
      <c r="C32">
        <f>GETPIVOTDATA("Average of Acc_avg",'Pivot tables'!$A$4,"feature","Prob_diff","model_name","Vilt")</f>
        <v>0.70789473684210513</v>
      </c>
      <c r="D32">
        <f>GETPIVOTDATA("Average of F_avg",'Pivot tables'!$A$4,"feature","Prob_diff","model_name","Vilt")</f>
        <v>0.71660538925134221</v>
      </c>
    </row>
    <row r="33" spans="1:20" x14ac:dyDescent="0.3">
      <c r="B33" t="s">
        <v>26</v>
      </c>
      <c r="C33">
        <f>GETPIVOTDATA("Average of Acc_avg",'Pivot tables'!$A$4,"feature","Prob_all_diff","model_name","Vilt")</f>
        <v>0.77473684210526317</v>
      </c>
      <c r="D33">
        <f>GETPIVOTDATA("Average of F_avg",'Pivot tables'!$A$4,"feature","Prob_all_diff","model_name","Vilt")</f>
        <v>0.78209347216431147</v>
      </c>
    </row>
    <row r="35" spans="1:20" x14ac:dyDescent="0.3">
      <c r="C35" t="s">
        <v>15</v>
      </c>
      <c r="E35" t="s">
        <v>16</v>
      </c>
      <c r="J35" t="s">
        <v>15</v>
      </c>
      <c r="L35" t="s">
        <v>16</v>
      </c>
    </row>
    <row r="37" spans="1:20" x14ac:dyDescent="0.3">
      <c r="C37" t="s">
        <v>8</v>
      </c>
      <c r="D37" t="s">
        <v>11</v>
      </c>
      <c r="E37" t="s">
        <v>8</v>
      </c>
      <c r="F37" t="s">
        <v>11</v>
      </c>
      <c r="J37" t="s">
        <v>8</v>
      </c>
      <c r="K37" t="s">
        <v>11</v>
      </c>
      <c r="L37" t="s">
        <v>8</v>
      </c>
      <c r="M37" t="s">
        <v>11</v>
      </c>
    </row>
    <row r="39" spans="1:20" x14ac:dyDescent="0.3">
      <c r="A39" t="s">
        <v>20</v>
      </c>
      <c r="B39" t="s">
        <v>13</v>
      </c>
      <c r="C39">
        <v>0.62521008403361344</v>
      </c>
      <c r="D39">
        <v>0.62522937145407953</v>
      </c>
      <c r="E39">
        <v>0.62545018007202879</v>
      </c>
      <c r="F39">
        <v>0.62552343589985082</v>
      </c>
      <c r="H39" t="s">
        <v>49</v>
      </c>
      <c r="I39" t="s">
        <v>50</v>
      </c>
      <c r="J39">
        <f t="shared" ref="J39:M43" si="0">ROUND(C39,3)</f>
        <v>0.625</v>
      </c>
      <c r="K39">
        <f t="shared" si="0"/>
        <v>0.625</v>
      </c>
      <c r="L39">
        <f t="shared" si="0"/>
        <v>0.625</v>
      </c>
      <c r="M39">
        <f t="shared" si="0"/>
        <v>0.626</v>
      </c>
      <c r="O39" t="str">
        <f>_xlfn.TEXTJOIN(" &amp; ",FALSE,H39:M39)&amp;" \\"</f>
        <v>\multirow{5}{*}{\textbf{combined}} &amp; $P$ &amp; 0.625 &amp; 0.625 &amp; 0.625 &amp; 0.626 \\</v>
      </c>
      <c r="T39" t="s">
        <v>59</v>
      </c>
    </row>
    <row r="40" spans="1:20" x14ac:dyDescent="0.3">
      <c r="B40" t="s">
        <v>23</v>
      </c>
      <c r="C40">
        <v>0.68259303721488596</v>
      </c>
      <c r="D40">
        <v>0.68335779701917099</v>
      </c>
      <c r="E40">
        <v>0.68205282112845134</v>
      </c>
      <c r="F40">
        <v>0.68239684309588511</v>
      </c>
      <c r="I40" t="s">
        <v>51</v>
      </c>
      <c r="J40">
        <f t="shared" si="0"/>
        <v>0.68300000000000005</v>
      </c>
      <c r="K40">
        <f t="shared" si="0"/>
        <v>0.68300000000000005</v>
      </c>
      <c r="L40">
        <f t="shared" si="0"/>
        <v>0.68200000000000005</v>
      </c>
      <c r="M40">
        <f t="shared" si="0"/>
        <v>0.68200000000000005</v>
      </c>
      <c r="O40" t="str">
        <f t="shared" ref="O40:O43" si="1">_xlfn.TEXTJOIN(" &amp; ",FALSE,H40:M40)&amp;" \\"</f>
        <v xml:space="preserve"> &amp; $D$ &amp; 0.683 &amp; 0.683 &amp; 0.682 &amp; 0.682 \\</v>
      </c>
      <c r="T40" t="s">
        <v>60</v>
      </c>
    </row>
    <row r="41" spans="1:20" x14ac:dyDescent="0.3">
      <c r="B41" t="s">
        <v>25</v>
      </c>
      <c r="C41">
        <v>0.70138055222088835</v>
      </c>
      <c r="D41">
        <v>0.70025919956288751</v>
      </c>
      <c r="E41">
        <v>0.73721488595438167</v>
      </c>
      <c r="F41">
        <v>0.74074108728294685</v>
      </c>
      <c r="I41" t="s">
        <v>52</v>
      </c>
      <c r="J41">
        <f t="shared" si="0"/>
        <v>0.70099999999999996</v>
      </c>
      <c r="K41">
        <f t="shared" si="0"/>
        <v>0.7</v>
      </c>
      <c r="L41">
        <f t="shared" si="0"/>
        <v>0.73699999999999999</v>
      </c>
      <c r="M41">
        <f t="shared" si="0"/>
        <v>0.74099999999999999</v>
      </c>
      <c r="O41" t="str">
        <f t="shared" si="1"/>
        <v xml:space="preserve"> &amp; $Diff$ &amp; 0.701 &amp; 0.7 &amp; 0.737 &amp; 0.741 \\</v>
      </c>
      <c r="T41" t="s">
        <v>61</v>
      </c>
    </row>
    <row r="42" spans="1:20" x14ac:dyDescent="0.3">
      <c r="B42" t="s">
        <v>24</v>
      </c>
      <c r="C42">
        <v>0.69243697478991595</v>
      </c>
      <c r="D42">
        <v>0.69309468771349525</v>
      </c>
      <c r="E42">
        <v>0.70666266506602649</v>
      </c>
      <c r="F42">
        <v>0.71738280808621968</v>
      </c>
      <c r="I42" t="s">
        <v>53</v>
      </c>
      <c r="J42">
        <f t="shared" si="0"/>
        <v>0.69199999999999995</v>
      </c>
      <c r="K42">
        <f t="shared" si="0"/>
        <v>0.69299999999999995</v>
      </c>
      <c r="L42">
        <f t="shared" si="0"/>
        <v>0.70699999999999996</v>
      </c>
      <c r="M42">
        <f t="shared" si="0"/>
        <v>0.71699999999999997</v>
      </c>
      <c r="O42" t="str">
        <f t="shared" si="1"/>
        <v xml:space="preserve"> &amp; $P$ and $D$ &amp; 0.692 &amp; 0.693 &amp; 0.707 &amp; 0.717 \\</v>
      </c>
      <c r="T42" t="s">
        <v>62</v>
      </c>
    </row>
    <row r="43" spans="1:20" x14ac:dyDescent="0.3">
      <c r="B43" t="s">
        <v>26</v>
      </c>
      <c r="C43">
        <v>0.72046818727490991</v>
      </c>
      <c r="D43">
        <v>0.72082014691051766</v>
      </c>
      <c r="E43">
        <v>0.76704681872749103</v>
      </c>
      <c r="F43">
        <v>0.77333784564975905</v>
      </c>
      <c r="I43" t="s">
        <v>54</v>
      </c>
      <c r="J43">
        <f t="shared" si="0"/>
        <v>0.72</v>
      </c>
      <c r="K43">
        <f t="shared" si="0"/>
        <v>0.72099999999999997</v>
      </c>
      <c r="L43">
        <f t="shared" si="0"/>
        <v>0.76700000000000002</v>
      </c>
      <c r="M43">
        <f t="shared" si="0"/>
        <v>0.77300000000000002</v>
      </c>
      <c r="O43" t="str">
        <f t="shared" si="1"/>
        <v xml:space="preserve"> &amp; $P$ and $Diff$ &amp; 0.72 &amp; 0.721 &amp; 0.767 &amp; 0.773 \\</v>
      </c>
      <c r="T43" t="s">
        <v>63</v>
      </c>
    </row>
    <row r="45" spans="1:20" x14ac:dyDescent="0.3">
      <c r="A45" t="s">
        <v>17</v>
      </c>
      <c r="B45" t="s">
        <v>13</v>
      </c>
      <c r="C45">
        <v>0.63602620087336237</v>
      </c>
      <c r="D45">
        <v>0.63789773565402441</v>
      </c>
      <c r="E45">
        <v>0.63668122270742356</v>
      </c>
      <c r="F45">
        <v>0.63822482657234159</v>
      </c>
      <c r="H45" t="s">
        <v>55</v>
      </c>
      <c r="I45" t="s">
        <v>50</v>
      </c>
      <c r="J45">
        <f t="shared" ref="J45:M49" si="2">ROUND(C45,3)</f>
        <v>0.63600000000000001</v>
      </c>
      <c r="K45">
        <f t="shared" si="2"/>
        <v>0.63800000000000001</v>
      </c>
      <c r="L45">
        <f t="shared" si="2"/>
        <v>0.63700000000000001</v>
      </c>
      <c r="M45">
        <f t="shared" si="2"/>
        <v>0.63800000000000001</v>
      </c>
      <c r="O45" t="str">
        <f>_xlfn.TEXTJOIN(" &amp; ",FALSE,H45:M45)&amp;" \\"</f>
        <v>\multirow{5}{*}{\textbf{BLIP}} &amp; $P$ &amp; 0.636 &amp; 0.638 &amp; 0.637 &amp; 0.638 \\</v>
      </c>
      <c r="T45" t="s">
        <v>64</v>
      </c>
    </row>
    <row r="46" spans="1:20" x14ac:dyDescent="0.3">
      <c r="B46" t="s">
        <v>23</v>
      </c>
      <c r="C46">
        <v>0.73340611353711793</v>
      </c>
      <c r="D46">
        <v>0.73314840252766655</v>
      </c>
      <c r="E46">
        <v>0.73340611353711793</v>
      </c>
      <c r="F46">
        <v>0.73314840252766655</v>
      </c>
      <c r="I46" t="s">
        <v>51</v>
      </c>
      <c r="J46">
        <f t="shared" si="2"/>
        <v>0.73299999999999998</v>
      </c>
      <c r="K46">
        <f t="shared" si="2"/>
        <v>0.73299999999999998</v>
      </c>
      <c r="L46">
        <f t="shared" si="2"/>
        <v>0.73299999999999998</v>
      </c>
      <c r="M46">
        <f t="shared" si="2"/>
        <v>0.73299999999999998</v>
      </c>
      <c r="O46" t="str">
        <f t="shared" ref="O46:O49" si="3">_xlfn.TEXTJOIN(" &amp; ",FALSE,H46:M46)&amp;" \\"</f>
        <v xml:space="preserve"> &amp; $D$ &amp; 0.733 &amp; 0.733 &amp; 0.733 &amp; 0.733 \\</v>
      </c>
      <c r="T46" t="s">
        <v>65</v>
      </c>
    </row>
    <row r="47" spans="1:20" x14ac:dyDescent="0.3">
      <c r="B47" t="s">
        <v>25</v>
      </c>
      <c r="C47">
        <v>0.74388646288209614</v>
      </c>
      <c r="D47">
        <v>0.74279946026332466</v>
      </c>
      <c r="E47">
        <v>0.75960698689956341</v>
      </c>
      <c r="F47">
        <v>0.76026133042600441</v>
      </c>
      <c r="I47" t="s">
        <v>52</v>
      </c>
      <c r="J47">
        <f t="shared" si="2"/>
        <v>0.74399999999999999</v>
      </c>
      <c r="K47">
        <f t="shared" si="2"/>
        <v>0.74299999999999999</v>
      </c>
      <c r="L47">
        <f t="shared" si="2"/>
        <v>0.76</v>
      </c>
      <c r="M47">
        <f t="shared" si="2"/>
        <v>0.76</v>
      </c>
      <c r="O47" t="str">
        <f t="shared" si="3"/>
        <v xml:space="preserve"> &amp; $Diff$ &amp; 0.744 &amp; 0.743 &amp; 0.76 &amp; 0.76 \\</v>
      </c>
      <c r="T47" t="s">
        <v>66</v>
      </c>
    </row>
    <row r="48" spans="1:20" x14ac:dyDescent="0.3">
      <c r="B48" t="s">
        <v>24</v>
      </c>
      <c r="C48">
        <v>0.72052401746724892</v>
      </c>
      <c r="D48">
        <v>0.72208865608995298</v>
      </c>
      <c r="E48">
        <v>0.71943231441048039</v>
      </c>
      <c r="F48">
        <v>0.72144583645275784</v>
      </c>
      <c r="I48" t="s">
        <v>53</v>
      </c>
      <c r="J48">
        <f t="shared" si="2"/>
        <v>0.72099999999999997</v>
      </c>
      <c r="K48">
        <f t="shared" si="2"/>
        <v>0.72199999999999998</v>
      </c>
      <c r="L48">
        <f t="shared" si="2"/>
        <v>0.71899999999999997</v>
      </c>
      <c r="M48">
        <f t="shared" si="2"/>
        <v>0.72099999999999997</v>
      </c>
      <c r="O48" t="str">
        <f t="shared" si="3"/>
        <v xml:space="preserve"> &amp; $P$ and $D$ &amp; 0.721 &amp; 0.722 &amp; 0.719 &amp; 0.721 \\</v>
      </c>
      <c r="T48" t="s">
        <v>67</v>
      </c>
    </row>
    <row r="49" spans="1:20" x14ac:dyDescent="0.3">
      <c r="B49" t="s">
        <v>26</v>
      </c>
      <c r="C49">
        <v>0.76222707423580782</v>
      </c>
      <c r="D49">
        <v>0.75980667718962003</v>
      </c>
      <c r="E49">
        <v>0.8</v>
      </c>
      <c r="F49">
        <v>0.79915783762017523</v>
      </c>
      <c r="I49" t="s">
        <v>54</v>
      </c>
      <c r="J49">
        <f t="shared" si="2"/>
        <v>0.76200000000000001</v>
      </c>
      <c r="K49">
        <f t="shared" si="2"/>
        <v>0.76</v>
      </c>
      <c r="L49">
        <f t="shared" si="2"/>
        <v>0.8</v>
      </c>
      <c r="M49">
        <f t="shared" si="2"/>
        <v>0.79900000000000004</v>
      </c>
      <c r="O49" t="str">
        <f t="shared" si="3"/>
        <v xml:space="preserve"> &amp; $P$ and $Diff$ &amp; 0.762 &amp; 0.76 &amp; 0.8 &amp; 0.799 \\</v>
      </c>
      <c r="T49" t="s">
        <v>68</v>
      </c>
    </row>
    <row r="51" spans="1:20" x14ac:dyDescent="0.3">
      <c r="A51" t="s">
        <v>18</v>
      </c>
      <c r="B51" t="s">
        <v>13</v>
      </c>
      <c r="C51">
        <v>0.62446351931330479</v>
      </c>
      <c r="D51">
        <v>0.6243604149119466</v>
      </c>
      <c r="E51">
        <v>0.62510729613733917</v>
      </c>
      <c r="F51">
        <v>0.62524451581988105</v>
      </c>
      <c r="H51" t="s">
        <v>56</v>
      </c>
      <c r="I51" t="s">
        <v>50</v>
      </c>
      <c r="J51">
        <f t="shared" ref="J51:M55" si="4">ROUND(C51,3)</f>
        <v>0.624</v>
      </c>
      <c r="K51">
        <f t="shared" si="4"/>
        <v>0.624</v>
      </c>
      <c r="L51">
        <f t="shared" si="4"/>
        <v>0.625</v>
      </c>
      <c r="M51">
        <f t="shared" si="4"/>
        <v>0.625</v>
      </c>
      <c r="O51" t="str">
        <f>_xlfn.TEXTJOIN(" &amp; ",FALSE,H51:M51)&amp;" \\"</f>
        <v>\multirow{5}{*}{\textbf{GIT-Base}} &amp; $P$ &amp; 0.624 &amp; 0.624 &amp; 0.625 &amp; 0.625 \\</v>
      </c>
      <c r="T51" t="s">
        <v>69</v>
      </c>
    </row>
    <row r="52" spans="1:20" x14ac:dyDescent="0.3">
      <c r="B52" t="s">
        <v>23</v>
      </c>
      <c r="C52">
        <v>0.66630901287553645</v>
      </c>
      <c r="D52">
        <v>0.66337169977926136</v>
      </c>
      <c r="E52">
        <v>0.66630901287553645</v>
      </c>
      <c r="F52">
        <v>0.66680039848882711</v>
      </c>
      <c r="I52" t="s">
        <v>51</v>
      </c>
      <c r="J52">
        <f t="shared" si="4"/>
        <v>0.66600000000000004</v>
      </c>
      <c r="K52">
        <f t="shared" si="4"/>
        <v>0.66300000000000003</v>
      </c>
      <c r="L52">
        <f t="shared" si="4"/>
        <v>0.66600000000000004</v>
      </c>
      <c r="M52">
        <f t="shared" si="4"/>
        <v>0.66700000000000004</v>
      </c>
      <c r="O52" t="str">
        <f t="shared" ref="O52:O55" si="5">_xlfn.TEXTJOIN(" &amp; ",FALSE,H52:M52)&amp;" \\"</f>
        <v xml:space="preserve"> &amp; $D$ &amp; 0.666 &amp; 0.663 &amp; 0.666 &amp; 0.667 \\</v>
      </c>
      <c r="T52" t="s">
        <v>70</v>
      </c>
    </row>
    <row r="53" spans="1:20" x14ac:dyDescent="0.3">
      <c r="B53" t="s">
        <v>25</v>
      </c>
      <c r="C53">
        <v>0.68197424892703862</v>
      </c>
      <c r="D53">
        <v>0.6833163001183995</v>
      </c>
      <c r="E53">
        <v>0.742489270386266</v>
      </c>
      <c r="F53">
        <v>0.74952495729387392</v>
      </c>
      <c r="I53" t="s">
        <v>52</v>
      </c>
      <c r="J53">
        <f t="shared" si="4"/>
        <v>0.68200000000000005</v>
      </c>
      <c r="K53">
        <f t="shared" si="4"/>
        <v>0.68300000000000005</v>
      </c>
      <c r="L53">
        <f t="shared" si="4"/>
        <v>0.74199999999999999</v>
      </c>
      <c r="M53">
        <f t="shared" si="4"/>
        <v>0.75</v>
      </c>
      <c r="O53" t="str">
        <f t="shared" si="5"/>
        <v xml:space="preserve"> &amp; $Diff$ &amp; 0.682 &amp; 0.683 &amp; 0.742 &amp; 0.75 \\</v>
      </c>
      <c r="T53" t="s">
        <v>71</v>
      </c>
    </row>
    <row r="54" spans="1:20" x14ac:dyDescent="0.3">
      <c r="B54" t="s">
        <v>24</v>
      </c>
      <c r="C54">
        <v>0.68798283261802573</v>
      </c>
      <c r="D54">
        <v>0.69243849088896181</v>
      </c>
      <c r="E54">
        <v>0.70836909871244624</v>
      </c>
      <c r="F54">
        <v>0.73334794110158708</v>
      </c>
      <c r="I54" t="s">
        <v>53</v>
      </c>
      <c r="J54">
        <f t="shared" si="4"/>
        <v>0.68799999999999994</v>
      </c>
      <c r="K54">
        <f t="shared" si="4"/>
        <v>0.69199999999999995</v>
      </c>
      <c r="L54">
        <f t="shared" si="4"/>
        <v>0.70799999999999996</v>
      </c>
      <c r="M54">
        <f t="shared" si="4"/>
        <v>0.73299999999999998</v>
      </c>
      <c r="O54" t="str">
        <f t="shared" si="5"/>
        <v xml:space="preserve"> &amp; $P$ and $D$ &amp; 0.688 &amp; 0.692 &amp; 0.708 &amp; 0.733 \\</v>
      </c>
      <c r="T54" t="s">
        <v>72</v>
      </c>
    </row>
    <row r="55" spans="1:20" x14ac:dyDescent="0.3">
      <c r="B55" t="s">
        <v>26</v>
      </c>
      <c r="C55">
        <v>0.70579399141630894</v>
      </c>
      <c r="D55">
        <v>0.70831915968245285</v>
      </c>
      <c r="E55">
        <v>0.77296137339055782</v>
      </c>
      <c r="F55">
        <v>0.78970129011501233</v>
      </c>
      <c r="I55" t="s">
        <v>54</v>
      </c>
      <c r="J55">
        <f t="shared" si="4"/>
        <v>0.70599999999999996</v>
      </c>
      <c r="K55">
        <f t="shared" si="4"/>
        <v>0.70799999999999996</v>
      </c>
      <c r="L55">
        <f t="shared" si="4"/>
        <v>0.77300000000000002</v>
      </c>
      <c r="M55">
        <f t="shared" si="4"/>
        <v>0.79</v>
      </c>
      <c r="O55" t="str">
        <f t="shared" si="5"/>
        <v xml:space="preserve"> &amp; $P$ and $Diff$ &amp; 0.706 &amp; 0.708 &amp; 0.773 &amp; 0.79 \\</v>
      </c>
      <c r="T55" t="s">
        <v>73</v>
      </c>
    </row>
    <row r="57" spans="1:20" x14ac:dyDescent="0.3">
      <c r="A57" t="s">
        <v>19</v>
      </c>
      <c r="B57" t="s">
        <v>13</v>
      </c>
      <c r="C57">
        <v>0.65222222222222237</v>
      </c>
      <c r="D57">
        <v>0.65483949639460604</v>
      </c>
      <c r="E57">
        <v>0.65027777777777784</v>
      </c>
      <c r="F57">
        <v>0.65278066153936232</v>
      </c>
      <c r="H57" t="s">
        <v>57</v>
      </c>
      <c r="I57" t="s">
        <v>50</v>
      </c>
      <c r="J57">
        <f t="shared" ref="J57:M61" si="6">ROUND(C57,3)</f>
        <v>0.65200000000000002</v>
      </c>
      <c r="K57">
        <f t="shared" si="6"/>
        <v>0.65500000000000003</v>
      </c>
      <c r="L57">
        <f t="shared" si="6"/>
        <v>0.65</v>
      </c>
      <c r="M57">
        <f t="shared" si="6"/>
        <v>0.65300000000000002</v>
      </c>
      <c r="O57" t="str">
        <f>_xlfn.TEXTJOIN(" &amp; ",FALSE,H57:M57)&amp;" \\"</f>
        <v>\multirow{5}{*}{\textbf{GIT-Large}} &amp; $P$ &amp; 0.652 &amp; 0.655 &amp; 0.65 &amp; 0.653 \\</v>
      </c>
      <c r="T57" t="s">
        <v>74</v>
      </c>
    </row>
    <row r="58" spans="1:20" x14ac:dyDescent="0.3">
      <c r="B58" t="s">
        <v>23</v>
      </c>
      <c r="C58">
        <v>0.6744444444444444</v>
      </c>
      <c r="D58">
        <v>0.6735638747231345</v>
      </c>
      <c r="E58">
        <v>0.67416666666666658</v>
      </c>
      <c r="F58">
        <v>0.67295505542397138</v>
      </c>
      <c r="I58" t="s">
        <v>51</v>
      </c>
      <c r="J58">
        <f t="shared" si="6"/>
        <v>0.67400000000000004</v>
      </c>
      <c r="K58">
        <f t="shared" si="6"/>
        <v>0.67400000000000004</v>
      </c>
      <c r="L58">
        <f t="shared" si="6"/>
        <v>0.67400000000000004</v>
      </c>
      <c r="M58">
        <f t="shared" si="6"/>
        <v>0.67300000000000004</v>
      </c>
      <c r="O58" t="str">
        <f t="shared" ref="O58:O61" si="7">_xlfn.TEXTJOIN(" &amp; ",FALSE,H58:M58)&amp;" \\"</f>
        <v xml:space="preserve"> &amp; $D$ &amp; 0.674 &amp; 0.674 &amp; 0.674 &amp; 0.673 \\</v>
      </c>
      <c r="T58" t="s">
        <v>75</v>
      </c>
    </row>
    <row r="59" spans="1:20" x14ac:dyDescent="0.3">
      <c r="B59" t="s">
        <v>25</v>
      </c>
      <c r="C59">
        <v>0.68472222222222223</v>
      </c>
      <c r="D59">
        <v>0.68067091084742293</v>
      </c>
      <c r="E59">
        <v>0.73583333333333323</v>
      </c>
      <c r="F59">
        <v>0.73834043313185116</v>
      </c>
      <c r="I59" t="s">
        <v>52</v>
      </c>
      <c r="J59">
        <f t="shared" si="6"/>
        <v>0.68500000000000005</v>
      </c>
      <c r="K59">
        <f t="shared" si="6"/>
        <v>0.68100000000000005</v>
      </c>
      <c r="L59">
        <f t="shared" si="6"/>
        <v>0.73599999999999999</v>
      </c>
      <c r="M59">
        <f t="shared" si="6"/>
        <v>0.73799999999999999</v>
      </c>
      <c r="O59" t="str">
        <f t="shared" si="7"/>
        <v xml:space="preserve"> &amp; $Diff$ &amp; 0.685 &amp; 0.681 &amp; 0.736 &amp; 0.738 \\</v>
      </c>
      <c r="T59" t="s">
        <v>76</v>
      </c>
    </row>
    <row r="60" spans="1:20" x14ac:dyDescent="0.3">
      <c r="B60" t="s">
        <v>24</v>
      </c>
      <c r="C60">
        <v>0.6825</v>
      </c>
      <c r="D60">
        <v>0.68282038493327646</v>
      </c>
      <c r="E60">
        <v>0.71194444444444449</v>
      </c>
      <c r="F60">
        <v>0.72335946419610919</v>
      </c>
      <c r="I60" t="s">
        <v>53</v>
      </c>
      <c r="J60">
        <f t="shared" si="6"/>
        <v>0.68300000000000005</v>
      </c>
      <c r="K60">
        <f t="shared" si="6"/>
        <v>0.68300000000000005</v>
      </c>
      <c r="L60">
        <f t="shared" si="6"/>
        <v>0.71199999999999997</v>
      </c>
      <c r="M60">
        <f t="shared" si="6"/>
        <v>0.72299999999999998</v>
      </c>
      <c r="O60" t="str">
        <f t="shared" si="7"/>
        <v xml:space="preserve"> &amp; $P$ and $D$ &amp; 0.683 &amp; 0.683 &amp; 0.712 &amp; 0.723 \\</v>
      </c>
      <c r="T60" t="s">
        <v>77</v>
      </c>
    </row>
    <row r="61" spans="1:20" x14ac:dyDescent="0.3">
      <c r="B61" t="s">
        <v>26</v>
      </c>
      <c r="C61">
        <v>0.71305555555555555</v>
      </c>
      <c r="D61">
        <v>0.71019122108511079</v>
      </c>
      <c r="E61">
        <v>0.77388888888888885</v>
      </c>
      <c r="F61">
        <v>0.78293120302088304</v>
      </c>
      <c r="I61" t="s">
        <v>54</v>
      </c>
      <c r="J61">
        <f t="shared" si="6"/>
        <v>0.71299999999999997</v>
      </c>
      <c r="K61">
        <f t="shared" si="6"/>
        <v>0.71</v>
      </c>
      <c r="L61">
        <f t="shared" si="6"/>
        <v>0.77400000000000002</v>
      </c>
      <c r="M61">
        <f t="shared" si="6"/>
        <v>0.78300000000000003</v>
      </c>
      <c r="O61" t="str">
        <f t="shared" si="7"/>
        <v xml:space="preserve"> &amp; $P$ and $Diff$ &amp; 0.713 &amp; 0.71 &amp; 0.774 &amp; 0.783 \\</v>
      </c>
      <c r="T61" t="s">
        <v>78</v>
      </c>
    </row>
    <row r="63" spans="1:20" x14ac:dyDescent="0.3">
      <c r="A63" t="s">
        <v>14</v>
      </c>
      <c r="B63" t="s">
        <v>13</v>
      </c>
      <c r="C63">
        <v>0.62315789473684213</v>
      </c>
      <c r="D63">
        <v>0.6228859563848288</v>
      </c>
      <c r="E63">
        <v>0.62263157894736842</v>
      </c>
      <c r="F63">
        <v>0.62224758867833585</v>
      </c>
      <c r="H63" t="s">
        <v>58</v>
      </c>
      <c r="I63" t="s">
        <v>50</v>
      </c>
      <c r="J63">
        <f t="shared" ref="J63:M67" si="8">ROUND(C63,3)</f>
        <v>0.623</v>
      </c>
      <c r="K63">
        <f t="shared" si="8"/>
        <v>0.623</v>
      </c>
      <c r="L63">
        <f t="shared" si="8"/>
        <v>0.623</v>
      </c>
      <c r="M63">
        <f t="shared" si="8"/>
        <v>0.622</v>
      </c>
      <c r="O63" t="str">
        <f>_xlfn.TEXTJOIN(" &amp; ",FALSE,H63:M63)&amp;" \\"</f>
        <v>\multirow{5}{*}{\textbf{ViLT}} &amp; $P$ &amp; 0.623 &amp; 0.623 &amp; 0.623 &amp; 0.622 \\</v>
      </c>
      <c r="T63" t="s">
        <v>79</v>
      </c>
    </row>
    <row r="64" spans="1:20" x14ac:dyDescent="0.3">
      <c r="B64" t="s">
        <v>23</v>
      </c>
      <c r="C64">
        <v>0.66921052631578937</v>
      </c>
      <c r="D64">
        <v>0.67062588781877586</v>
      </c>
      <c r="E64">
        <v>0.67026315789473689</v>
      </c>
      <c r="F64">
        <v>0.67110862376637415</v>
      </c>
      <c r="I64" t="s">
        <v>51</v>
      </c>
      <c r="J64">
        <f t="shared" si="8"/>
        <v>0.66900000000000004</v>
      </c>
      <c r="K64">
        <f t="shared" si="8"/>
        <v>0.67100000000000004</v>
      </c>
      <c r="L64">
        <f t="shared" si="8"/>
        <v>0.67</v>
      </c>
      <c r="M64">
        <f t="shared" si="8"/>
        <v>0.67100000000000004</v>
      </c>
      <c r="O64" t="str">
        <f t="shared" ref="O64:O67" si="9">_xlfn.TEXTJOIN(" &amp; ",FALSE,H64:M64)&amp;" \\"</f>
        <v xml:space="preserve"> &amp; $D$ &amp; 0.669 &amp; 0.671 &amp; 0.67 &amp; 0.671 \\</v>
      </c>
      <c r="T64" t="s">
        <v>80</v>
      </c>
    </row>
    <row r="65" spans="2:20" x14ac:dyDescent="0.3">
      <c r="B65" t="s">
        <v>25</v>
      </c>
      <c r="C65">
        <v>0.74236842105263157</v>
      </c>
      <c r="D65">
        <v>0.74097043955384168</v>
      </c>
      <c r="E65">
        <v>0.77</v>
      </c>
      <c r="F65">
        <v>0.77160826014679429</v>
      </c>
      <c r="I65" t="s">
        <v>52</v>
      </c>
      <c r="J65">
        <f t="shared" si="8"/>
        <v>0.74199999999999999</v>
      </c>
      <c r="K65">
        <f t="shared" si="8"/>
        <v>0.74099999999999999</v>
      </c>
      <c r="L65">
        <f t="shared" si="8"/>
        <v>0.77</v>
      </c>
      <c r="M65">
        <f t="shared" si="8"/>
        <v>0.77200000000000002</v>
      </c>
      <c r="O65" t="str">
        <f t="shared" si="9"/>
        <v xml:space="preserve"> &amp; $Diff$ &amp; 0.742 &amp; 0.741 &amp; 0.77 &amp; 0.772 \\</v>
      </c>
      <c r="T65" t="s">
        <v>81</v>
      </c>
    </row>
    <row r="66" spans="2:20" x14ac:dyDescent="0.3">
      <c r="B66" t="s">
        <v>24</v>
      </c>
      <c r="C66">
        <v>0.70315789473684209</v>
      </c>
      <c r="D66">
        <v>0.70811935576081375</v>
      </c>
      <c r="E66">
        <v>0.70789473684210513</v>
      </c>
      <c r="F66">
        <v>0.71660538925134221</v>
      </c>
      <c r="I66" t="s">
        <v>53</v>
      </c>
      <c r="J66">
        <f t="shared" si="8"/>
        <v>0.70299999999999996</v>
      </c>
      <c r="K66">
        <f t="shared" si="8"/>
        <v>0.70799999999999996</v>
      </c>
      <c r="L66">
        <f t="shared" si="8"/>
        <v>0.70799999999999996</v>
      </c>
      <c r="M66">
        <f t="shared" si="8"/>
        <v>0.71699999999999997</v>
      </c>
      <c r="O66" t="str">
        <f t="shared" si="9"/>
        <v xml:space="preserve"> &amp; $P$ and $D$ &amp; 0.703 &amp; 0.708 &amp; 0.708 &amp; 0.717 \\</v>
      </c>
      <c r="T66" t="s">
        <v>82</v>
      </c>
    </row>
    <row r="67" spans="2:20" x14ac:dyDescent="0.3">
      <c r="B67" t="s">
        <v>26</v>
      </c>
      <c r="C67">
        <v>0.75263157894736843</v>
      </c>
      <c r="D67">
        <v>0.7564090437388914</v>
      </c>
      <c r="E67">
        <v>0.77473684210526317</v>
      </c>
      <c r="F67">
        <v>0.78209347216431147</v>
      </c>
      <c r="I67" t="s">
        <v>54</v>
      </c>
      <c r="J67">
        <f t="shared" si="8"/>
        <v>0.753</v>
      </c>
      <c r="K67">
        <f t="shared" si="8"/>
        <v>0.75600000000000001</v>
      </c>
      <c r="L67">
        <f t="shared" si="8"/>
        <v>0.77500000000000002</v>
      </c>
      <c r="M67">
        <f t="shared" si="8"/>
        <v>0.78200000000000003</v>
      </c>
      <c r="O67" t="str">
        <f t="shared" si="9"/>
        <v xml:space="preserve"> &amp; $P$ and $Diff$ &amp; 0.753 &amp; 0.756 &amp; 0.775 &amp; 0.782 \\</v>
      </c>
      <c r="T67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108</v>
      </c>
      <c r="F2">
        <v>125</v>
      </c>
      <c r="G2">
        <v>65</v>
      </c>
      <c r="H2">
        <v>82</v>
      </c>
      <c r="I2">
        <v>0.61315789473684212</v>
      </c>
      <c r="J2">
        <v>0.62427745664739887</v>
      </c>
      <c r="K2">
        <v>0.56842105263157894</v>
      </c>
      <c r="L2">
        <v>0.61224489795918369</v>
      </c>
      <c r="M2">
        <v>0.60386473429951693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107</v>
      </c>
      <c r="F3">
        <v>126</v>
      </c>
      <c r="G3">
        <v>64</v>
      </c>
      <c r="H3">
        <v>83</v>
      </c>
      <c r="I3">
        <v>0.61315789473684212</v>
      </c>
      <c r="J3">
        <v>0.6257309941520468</v>
      </c>
      <c r="K3">
        <v>0.56315789473684208</v>
      </c>
      <c r="L3">
        <v>0.61212814645308922</v>
      </c>
      <c r="M3">
        <v>0.60287081339712922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121</v>
      </c>
      <c r="F4">
        <v>169</v>
      </c>
      <c r="G4">
        <v>60</v>
      </c>
      <c r="H4">
        <v>108</v>
      </c>
      <c r="I4">
        <v>0.63318777292576423</v>
      </c>
      <c r="J4">
        <v>0.66850828729281764</v>
      </c>
      <c r="K4">
        <v>0.52838427947598254</v>
      </c>
      <c r="L4">
        <v>0.63483735571878275</v>
      </c>
      <c r="M4">
        <v>0.61010830324909748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126</v>
      </c>
      <c r="F5">
        <v>163</v>
      </c>
      <c r="G5">
        <v>66</v>
      </c>
      <c r="H5">
        <v>103</v>
      </c>
      <c r="I5">
        <v>0.63100436681222705</v>
      </c>
      <c r="J5">
        <v>0.65625</v>
      </c>
      <c r="K5">
        <v>0.55021834061135366</v>
      </c>
      <c r="L5">
        <v>0.6318956870611836</v>
      </c>
      <c r="M5">
        <v>0.61278195488721809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106</v>
      </c>
      <c r="F6">
        <v>166</v>
      </c>
      <c r="G6">
        <v>67</v>
      </c>
      <c r="H6">
        <v>127</v>
      </c>
      <c r="I6">
        <v>0.58369098712446355</v>
      </c>
      <c r="J6">
        <v>0.61271676300578037</v>
      </c>
      <c r="K6">
        <v>0.45493562231759649</v>
      </c>
      <c r="L6">
        <v>0.57297297297297289</v>
      </c>
      <c r="M6">
        <v>0.56655290102389078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106</v>
      </c>
      <c r="F7">
        <v>166</v>
      </c>
      <c r="G7">
        <v>67</v>
      </c>
      <c r="H7">
        <v>127</v>
      </c>
      <c r="I7">
        <v>0.58369098712446355</v>
      </c>
      <c r="J7">
        <v>0.61271676300578037</v>
      </c>
      <c r="K7">
        <v>0.45493562231759649</v>
      </c>
      <c r="L7">
        <v>0.57297297297297289</v>
      </c>
      <c r="M7">
        <v>0.56655290102389078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106</v>
      </c>
      <c r="F8">
        <v>126</v>
      </c>
      <c r="G8">
        <v>54</v>
      </c>
      <c r="H8">
        <v>74</v>
      </c>
      <c r="I8">
        <v>0.64444444444444449</v>
      </c>
      <c r="J8">
        <v>0.66249999999999998</v>
      </c>
      <c r="K8">
        <v>0.58888888888888891</v>
      </c>
      <c r="L8">
        <v>0.64634146341463405</v>
      </c>
      <c r="M8">
        <v>0.63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105</v>
      </c>
      <c r="F9">
        <v>126</v>
      </c>
      <c r="G9">
        <v>54</v>
      </c>
      <c r="H9">
        <v>75</v>
      </c>
      <c r="I9">
        <v>0.64166666666666672</v>
      </c>
      <c r="J9">
        <v>0.660377358490566</v>
      </c>
      <c r="K9">
        <v>0.58333333333333337</v>
      </c>
      <c r="L9">
        <v>0.64338235294117652</v>
      </c>
      <c r="M9">
        <v>0.62686567164179108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443</v>
      </c>
      <c r="F10">
        <v>591</v>
      </c>
      <c r="G10">
        <v>242</v>
      </c>
      <c r="H10">
        <v>390</v>
      </c>
      <c r="I10">
        <v>0.62064825930372147</v>
      </c>
      <c r="J10">
        <v>0.64671532846715329</v>
      </c>
      <c r="K10">
        <v>0.53181272509003596</v>
      </c>
      <c r="L10">
        <v>0.61992723201791211</v>
      </c>
      <c r="M10">
        <v>0.60244648318042815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446</v>
      </c>
      <c r="F11">
        <v>587</v>
      </c>
      <c r="G11">
        <v>246</v>
      </c>
      <c r="H11">
        <v>387</v>
      </c>
      <c r="I11">
        <v>0.62004801920768304</v>
      </c>
      <c r="J11">
        <v>0.6445086705202312</v>
      </c>
      <c r="K11">
        <v>0.53541416566626654</v>
      </c>
      <c r="L11">
        <v>0.61927242432657592</v>
      </c>
      <c r="M11">
        <v>0.60266940451745377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110</v>
      </c>
      <c r="F12">
        <v>171</v>
      </c>
      <c r="G12">
        <v>19</v>
      </c>
      <c r="H12">
        <v>80</v>
      </c>
      <c r="I12">
        <v>0.73947368421052628</v>
      </c>
      <c r="J12">
        <v>0.8527131782945736</v>
      </c>
      <c r="K12">
        <v>0.57894736842105265</v>
      </c>
      <c r="L12">
        <v>0.77903682719546741</v>
      </c>
      <c r="M12">
        <v>0.68127490039840632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112</v>
      </c>
      <c r="F13">
        <v>169</v>
      </c>
      <c r="G13">
        <v>21</v>
      </c>
      <c r="H13">
        <v>78</v>
      </c>
      <c r="I13">
        <v>0.73947368421052628</v>
      </c>
      <c r="J13">
        <v>0.84210526315789469</v>
      </c>
      <c r="K13">
        <v>0.58947368421052626</v>
      </c>
      <c r="L13">
        <v>0.77562326869806086</v>
      </c>
      <c r="M13">
        <v>0.68421052631578949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124</v>
      </c>
      <c r="F14">
        <v>190</v>
      </c>
      <c r="G14">
        <v>39</v>
      </c>
      <c r="H14">
        <v>105</v>
      </c>
      <c r="I14">
        <v>0.68558951965065507</v>
      </c>
      <c r="J14">
        <v>0.76073619631901845</v>
      </c>
      <c r="K14">
        <v>0.54148471615720528</v>
      </c>
      <c r="L14">
        <v>0.70374574347332575</v>
      </c>
      <c r="M14">
        <v>0.64406779661016944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127</v>
      </c>
      <c r="F15">
        <v>188</v>
      </c>
      <c r="G15">
        <v>41</v>
      </c>
      <c r="H15">
        <v>102</v>
      </c>
      <c r="I15">
        <v>0.68777292576419213</v>
      </c>
      <c r="J15">
        <v>0.75595238095238093</v>
      </c>
      <c r="K15">
        <v>0.55458515283842791</v>
      </c>
      <c r="L15">
        <v>0.70477247502774698</v>
      </c>
      <c r="M15">
        <v>0.64827586206896548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113</v>
      </c>
      <c r="F16">
        <v>189</v>
      </c>
      <c r="G16">
        <v>44</v>
      </c>
      <c r="H16">
        <v>120</v>
      </c>
      <c r="I16">
        <v>0.64806866952789699</v>
      </c>
      <c r="J16">
        <v>0.71974522292993626</v>
      </c>
      <c r="K16">
        <v>0.48497854077253211</v>
      </c>
      <c r="L16">
        <v>0.65621370499419285</v>
      </c>
      <c r="M16">
        <v>0.61165048543689315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116</v>
      </c>
      <c r="F17">
        <v>189</v>
      </c>
      <c r="G17">
        <v>44</v>
      </c>
      <c r="H17">
        <v>117</v>
      </c>
      <c r="I17">
        <v>0.65450643776824036</v>
      </c>
      <c r="J17">
        <v>0.72499999999999998</v>
      </c>
      <c r="K17">
        <v>0.4978540772532189</v>
      </c>
      <c r="L17">
        <v>0.66437571592210765</v>
      </c>
      <c r="M17">
        <v>0.61764705882352944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104</v>
      </c>
      <c r="F18">
        <v>138</v>
      </c>
      <c r="G18">
        <v>42</v>
      </c>
      <c r="H18">
        <v>76</v>
      </c>
      <c r="I18">
        <v>0.67222222222222228</v>
      </c>
      <c r="J18">
        <v>0.71232876712328763</v>
      </c>
      <c r="K18">
        <v>0.57777777777777772</v>
      </c>
      <c r="L18">
        <v>0.68062827225130884</v>
      </c>
      <c r="M18">
        <v>0.64485981308411211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102</v>
      </c>
      <c r="F19">
        <v>138</v>
      </c>
      <c r="G19">
        <v>42</v>
      </c>
      <c r="H19">
        <v>78</v>
      </c>
      <c r="I19">
        <v>0.66666666666666663</v>
      </c>
      <c r="J19">
        <v>0.70833333333333337</v>
      </c>
      <c r="K19">
        <v>0.56666666666666665</v>
      </c>
      <c r="L19">
        <v>0.67460317460317465</v>
      </c>
      <c r="M19">
        <v>0.63888888888888884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453</v>
      </c>
      <c r="F20">
        <v>687</v>
      </c>
      <c r="G20">
        <v>146</v>
      </c>
      <c r="H20">
        <v>380</v>
      </c>
      <c r="I20">
        <v>0.68427370948379351</v>
      </c>
      <c r="J20">
        <v>0.75626043405676124</v>
      </c>
      <c r="K20">
        <v>0.54381752701080432</v>
      </c>
      <c r="L20">
        <v>0.70145555899659329</v>
      </c>
      <c r="M20">
        <v>0.64386129334582942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473</v>
      </c>
      <c r="F21">
        <v>664</v>
      </c>
      <c r="G21">
        <v>169</v>
      </c>
      <c r="H21">
        <v>360</v>
      </c>
      <c r="I21">
        <v>0.68247298919567823</v>
      </c>
      <c r="J21">
        <v>0.73676012461059193</v>
      </c>
      <c r="K21">
        <v>0.56782713085234093</v>
      </c>
      <c r="L21">
        <v>0.69538371067333127</v>
      </c>
      <c r="M21">
        <v>0.6484375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103</v>
      </c>
      <c r="F22">
        <v>158</v>
      </c>
      <c r="G22">
        <v>32</v>
      </c>
      <c r="H22">
        <v>87</v>
      </c>
      <c r="I22">
        <v>0.68684210526315792</v>
      </c>
      <c r="J22">
        <v>0.76296296296296295</v>
      </c>
      <c r="K22">
        <v>0.54210526315789476</v>
      </c>
      <c r="L22">
        <v>0.70547945205479445</v>
      </c>
      <c r="M22">
        <v>0.64489795918367343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107</v>
      </c>
      <c r="F23">
        <v>156</v>
      </c>
      <c r="G23">
        <v>34</v>
      </c>
      <c r="H23">
        <v>83</v>
      </c>
      <c r="I23">
        <v>0.69210526315789478</v>
      </c>
      <c r="J23">
        <v>0.75886524822695034</v>
      </c>
      <c r="K23">
        <v>0.56315789473684208</v>
      </c>
      <c r="L23">
        <v>0.70954907161803715</v>
      </c>
      <c r="M23">
        <v>0.65271966527196656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122</v>
      </c>
      <c r="F24">
        <v>181</v>
      </c>
      <c r="G24">
        <v>48</v>
      </c>
      <c r="H24">
        <v>107</v>
      </c>
      <c r="I24">
        <v>0.66157205240174677</v>
      </c>
      <c r="J24">
        <v>0.71764705882352942</v>
      </c>
      <c r="K24">
        <v>0.53275109170305679</v>
      </c>
      <c r="L24">
        <v>0.67106710671067105</v>
      </c>
      <c r="M24">
        <v>0.62847222222222221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126</v>
      </c>
      <c r="F25">
        <v>178</v>
      </c>
      <c r="G25">
        <v>51</v>
      </c>
      <c r="H25">
        <v>103</v>
      </c>
      <c r="I25">
        <v>0.66375545851528384</v>
      </c>
      <c r="J25">
        <v>0.71186440677966101</v>
      </c>
      <c r="K25">
        <v>0.55021834061135366</v>
      </c>
      <c r="L25">
        <v>0.67235859124866604</v>
      </c>
      <c r="M25">
        <v>0.63345195729537362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107</v>
      </c>
      <c r="F26">
        <v>176</v>
      </c>
      <c r="G26">
        <v>57</v>
      </c>
      <c r="H26">
        <v>126</v>
      </c>
      <c r="I26">
        <v>0.60729613733905574</v>
      </c>
      <c r="J26">
        <v>0.65243902439024393</v>
      </c>
      <c r="K26">
        <v>0.45922746781115881</v>
      </c>
      <c r="L26">
        <v>0.60179977502812143</v>
      </c>
      <c r="M26">
        <v>0.58278145695364236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107</v>
      </c>
      <c r="F27">
        <v>177</v>
      </c>
      <c r="G27">
        <v>56</v>
      </c>
      <c r="H27">
        <v>126</v>
      </c>
      <c r="I27">
        <v>0.6094420600858369</v>
      </c>
      <c r="J27">
        <v>0.65644171779141103</v>
      </c>
      <c r="K27">
        <v>0.45922746781115881</v>
      </c>
      <c r="L27">
        <v>0.60451977401129942</v>
      </c>
      <c r="M27">
        <v>0.58415841584158412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108</v>
      </c>
      <c r="F28">
        <v>130</v>
      </c>
      <c r="G28">
        <v>50</v>
      </c>
      <c r="H28">
        <v>72</v>
      </c>
      <c r="I28">
        <v>0.66111111111111109</v>
      </c>
      <c r="J28">
        <v>0.68354430379746833</v>
      </c>
      <c r="K28">
        <v>0.6</v>
      </c>
      <c r="L28">
        <v>0.66502463054187189</v>
      </c>
      <c r="M28">
        <v>0.64356435643564358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106</v>
      </c>
      <c r="F29">
        <v>133</v>
      </c>
      <c r="G29">
        <v>47</v>
      </c>
      <c r="H29">
        <v>74</v>
      </c>
      <c r="I29">
        <v>0.66388888888888886</v>
      </c>
      <c r="J29">
        <v>0.69281045751633985</v>
      </c>
      <c r="K29">
        <v>0.58888888888888891</v>
      </c>
      <c r="L29">
        <v>0.66919191919191934</v>
      </c>
      <c r="M29">
        <v>0.64251207729468596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437</v>
      </c>
      <c r="F30">
        <v>644</v>
      </c>
      <c r="G30">
        <v>189</v>
      </c>
      <c r="H30">
        <v>396</v>
      </c>
      <c r="I30">
        <v>0.64885954381752697</v>
      </c>
      <c r="J30">
        <v>0.69808306709265178</v>
      </c>
      <c r="K30">
        <v>0.52460984393757504</v>
      </c>
      <c r="L30">
        <v>0.65477974228348812</v>
      </c>
      <c r="M30">
        <v>0.61923076923076925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439</v>
      </c>
      <c r="F31">
        <v>642</v>
      </c>
      <c r="G31">
        <v>191</v>
      </c>
      <c r="H31">
        <v>394</v>
      </c>
      <c r="I31">
        <v>0.64885954381752697</v>
      </c>
      <c r="J31">
        <v>0.69682539682539679</v>
      </c>
      <c r="K31">
        <v>0.52701080432172864</v>
      </c>
      <c r="L31">
        <v>0.65463763793617658</v>
      </c>
      <c r="M31">
        <v>0.61969111969111967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132</v>
      </c>
      <c r="F32">
        <v>140</v>
      </c>
      <c r="G32">
        <v>50</v>
      </c>
      <c r="H32">
        <v>58</v>
      </c>
      <c r="I32">
        <v>0.71578947368421053</v>
      </c>
      <c r="J32">
        <v>0.72527472527472525</v>
      </c>
      <c r="K32">
        <v>0.69473684210526321</v>
      </c>
      <c r="L32">
        <v>0.71895424836601307</v>
      </c>
      <c r="M32">
        <v>0.70707070707070707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132</v>
      </c>
      <c r="F33">
        <v>140</v>
      </c>
      <c r="G33">
        <v>50</v>
      </c>
      <c r="H33">
        <v>58</v>
      </c>
      <c r="I33">
        <v>0.71578947368421053</v>
      </c>
      <c r="J33">
        <v>0.72527472527472525</v>
      </c>
      <c r="K33">
        <v>0.69473684210526321</v>
      </c>
      <c r="L33">
        <v>0.71895424836601307</v>
      </c>
      <c r="M33">
        <v>0.70707070707070707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163</v>
      </c>
      <c r="F34">
        <v>165</v>
      </c>
      <c r="G34">
        <v>64</v>
      </c>
      <c r="H34">
        <v>66</v>
      </c>
      <c r="I34">
        <v>0.71615720524017468</v>
      </c>
      <c r="J34">
        <v>0.7180616740088106</v>
      </c>
      <c r="K34">
        <v>0.71179039301310043</v>
      </c>
      <c r="L34">
        <v>0.7167985927880387</v>
      </c>
      <c r="M34">
        <v>0.7142857142857143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163</v>
      </c>
      <c r="F35">
        <v>165</v>
      </c>
      <c r="G35">
        <v>64</v>
      </c>
      <c r="H35">
        <v>66</v>
      </c>
      <c r="I35">
        <v>0.71615720524017468</v>
      </c>
      <c r="J35">
        <v>0.7180616740088106</v>
      </c>
      <c r="K35">
        <v>0.71179039301310043</v>
      </c>
      <c r="L35">
        <v>0.7167985927880387</v>
      </c>
      <c r="M35">
        <v>0.7142857142857143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161</v>
      </c>
      <c r="F36">
        <v>143</v>
      </c>
      <c r="G36">
        <v>90</v>
      </c>
      <c r="H36">
        <v>72</v>
      </c>
      <c r="I36">
        <v>0.6523605150214592</v>
      </c>
      <c r="J36">
        <v>0.64143426294820716</v>
      </c>
      <c r="K36">
        <v>0.69098712446351929</v>
      </c>
      <c r="L36">
        <v>0.65076798706548111</v>
      </c>
      <c r="M36">
        <v>0.66511627906976745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161</v>
      </c>
      <c r="F37">
        <v>143</v>
      </c>
      <c r="G37">
        <v>90</v>
      </c>
      <c r="H37">
        <v>72</v>
      </c>
      <c r="I37">
        <v>0.6523605150214592</v>
      </c>
      <c r="J37">
        <v>0.64143426294820716</v>
      </c>
      <c r="K37">
        <v>0.69098712446351929</v>
      </c>
      <c r="L37">
        <v>0.65076798706548111</v>
      </c>
      <c r="M37">
        <v>0.66511627906976745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128</v>
      </c>
      <c r="F38">
        <v>116</v>
      </c>
      <c r="G38">
        <v>64</v>
      </c>
      <c r="H38">
        <v>52</v>
      </c>
      <c r="I38">
        <v>0.67777777777777781</v>
      </c>
      <c r="J38">
        <v>0.66666666666666663</v>
      </c>
      <c r="K38">
        <v>0.71111111111111114</v>
      </c>
      <c r="L38">
        <v>0.67510548523206748</v>
      </c>
      <c r="M38">
        <v>0.69047619047619047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128</v>
      </c>
      <c r="F39">
        <v>116</v>
      </c>
      <c r="G39">
        <v>64</v>
      </c>
      <c r="H39">
        <v>52</v>
      </c>
      <c r="I39">
        <v>0.67777777777777781</v>
      </c>
      <c r="J39">
        <v>0.66666666666666663</v>
      </c>
      <c r="K39">
        <v>0.71111111111111114</v>
      </c>
      <c r="L39">
        <v>0.67510548523206748</v>
      </c>
      <c r="M39">
        <v>0.69047619047619047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544</v>
      </c>
      <c r="F40">
        <v>572</v>
      </c>
      <c r="G40">
        <v>261</v>
      </c>
      <c r="H40">
        <v>289</v>
      </c>
      <c r="I40">
        <v>0.66986794717887155</v>
      </c>
      <c r="J40">
        <v>0.67577639751552798</v>
      </c>
      <c r="K40">
        <v>0.65306122448979587</v>
      </c>
      <c r="L40">
        <v>0.67110782136688862</v>
      </c>
      <c r="M40">
        <v>0.66434378629500579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544</v>
      </c>
      <c r="F41">
        <v>572</v>
      </c>
      <c r="G41">
        <v>261</v>
      </c>
      <c r="H41">
        <v>289</v>
      </c>
      <c r="I41">
        <v>0.66986794717887155</v>
      </c>
      <c r="J41">
        <v>0.67577639751552798</v>
      </c>
      <c r="K41">
        <v>0.65306122448979587</v>
      </c>
      <c r="L41">
        <v>0.67110782136688862</v>
      </c>
      <c r="M41">
        <v>0.66434378629500579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136</v>
      </c>
      <c r="F42">
        <v>140</v>
      </c>
      <c r="G42">
        <v>50</v>
      </c>
      <c r="H42">
        <v>54</v>
      </c>
      <c r="I42">
        <v>0.72631578947368425</v>
      </c>
      <c r="J42">
        <v>0.73118279569892475</v>
      </c>
      <c r="K42">
        <v>0.71578947368421053</v>
      </c>
      <c r="L42">
        <v>0.72805139186295498</v>
      </c>
      <c r="M42">
        <v>0.72164948453608246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136</v>
      </c>
      <c r="F43">
        <v>141</v>
      </c>
      <c r="G43">
        <v>49</v>
      </c>
      <c r="H43">
        <v>54</v>
      </c>
      <c r="I43">
        <v>0.72894736842105268</v>
      </c>
      <c r="J43">
        <v>0.73513513513513518</v>
      </c>
      <c r="K43">
        <v>0.71578947368421053</v>
      </c>
      <c r="L43">
        <v>0.73118279569892475</v>
      </c>
      <c r="M43">
        <v>0.72307692307692306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167</v>
      </c>
      <c r="F44">
        <v>164</v>
      </c>
      <c r="G44">
        <v>65</v>
      </c>
      <c r="H44">
        <v>62</v>
      </c>
      <c r="I44">
        <v>0.72270742358078599</v>
      </c>
      <c r="J44">
        <v>0.71982758620689657</v>
      </c>
      <c r="K44">
        <v>0.72925764192139741</v>
      </c>
      <c r="L44">
        <v>0.72169403630077777</v>
      </c>
      <c r="M44">
        <v>0.72566371681415931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169</v>
      </c>
      <c r="F45">
        <v>158</v>
      </c>
      <c r="G45">
        <v>71</v>
      </c>
      <c r="H45">
        <v>60</v>
      </c>
      <c r="I45">
        <v>0.71397379912663761</v>
      </c>
      <c r="J45">
        <v>0.70416666666666672</v>
      </c>
      <c r="K45">
        <v>0.73799126637554591</v>
      </c>
      <c r="L45">
        <v>0.71068124474348204</v>
      </c>
      <c r="M45">
        <v>0.72477064220183485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146</v>
      </c>
      <c r="F46">
        <v>168</v>
      </c>
      <c r="G46">
        <v>65</v>
      </c>
      <c r="H46">
        <v>87</v>
      </c>
      <c r="I46">
        <v>0.67381974248927035</v>
      </c>
      <c r="J46">
        <v>0.69194312796208535</v>
      </c>
      <c r="K46">
        <v>0.62660944206008584</v>
      </c>
      <c r="L46">
        <v>0.67780872794800362</v>
      </c>
      <c r="M46">
        <v>0.6588235294117647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125</v>
      </c>
      <c r="F47">
        <v>195</v>
      </c>
      <c r="G47">
        <v>38</v>
      </c>
      <c r="H47">
        <v>108</v>
      </c>
      <c r="I47">
        <v>0.68669527896995708</v>
      </c>
      <c r="J47">
        <v>0.76687116564417179</v>
      </c>
      <c r="K47">
        <v>0.53648068669527893</v>
      </c>
      <c r="L47">
        <v>0.70621468926553688</v>
      </c>
      <c r="M47">
        <v>0.64356435643564358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125</v>
      </c>
      <c r="F48">
        <v>121</v>
      </c>
      <c r="G48">
        <v>59</v>
      </c>
      <c r="H48">
        <v>55</v>
      </c>
      <c r="I48">
        <v>0.68333333333333335</v>
      </c>
      <c r="J48">
        <v>0.67934782608695654</v>
      </c>
      <c r="K48">
        <v>0.69444444444444442</v>
      </c>
      <c r="L48">
        <v>0.68231441048034946</v>
      </c>
      <c r="M48">
        <v>0.6875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112</v>
      </c>
      <c r="F49">
        <v>136</v>
      </c>
      <c r="G49">
        <v>44</v>
      </c>
      <c r="H49">
        <v>68</v>
      </c>
      <c r="I49">
        <v>0.68888888888888888</v>
      </c>
      <c r="J49">
        <v>0.71794871794871795</v>
      </c>
      <c r="K49">
        <v>0.62222222222222223</v>
      </c>
      <c r="L49">
        <v>0.69651741293532332</v>
      </c>
      <c r="M49">
        <v>0.66666666666666663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570</v>
      </c>
      <c r="F50">
        <v>568</v>
      </c>
      <c r="G50">
        <v>265</v>
      </c>
      <c r="H50">
        <v>263</v>
      </c>
      <c r="I50">
        <v>0.68307322929171665</v>
      </c>
      <c r="J50">
        <v>0.68263473053892221</v>
      </c>
      <c r="K50">
        <v>0.68427370948379351</v>
      </c>
      <c r="L50">
        <v>0.68296189791516893</v>
      </c>
      <c r="M50">
        <v>0.68351383874849581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536</v>
      </c>
      <c r="F51">
        <v>649</v>
      </c>
      <c r="G51">
        <v>184</v>
      </c>
      <c r="H51">
        <v>297</v>
      </c>
      <c r="I51">
        <v>0.71128451380552216</v>
      </c>
      <c r="J51">
        <v>0.74444444444444446</v>
      </c>
      <c r="K51">
        <v>0.64345738295318122</v>
      </c>
      <c r="L51">
        <v>0.72178831133854016</v>
      </c>
      <c r="M51">
        <v>0.68604651162790697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149</v>
      </c>
      <c r="F52">
        <v>135</v>
      </c>
      <c r="G52">
        <v>55</v>
      </c>
      <c r="H52">
        <v>41</v>
      </c>
      <c r="I52">
        <v>0.74736842105263157</v>
      </c>
      <c r="J52">
        <v>0.73039215686274506</v>
      </c>
      <c r="K52">
        <v>0.78421052631578947</v>
      </c>
      <c r="L52">
        <v>0.74055666003976128</v>
      </c>
      <c r="M52">
        <v>0.76704545454545459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152</v>
      </c>
      <c r="F53">
        <v>145</v>
      </c>
      <c r="G53">
        <v>45</v>
      </c>
      <c r="H53">
        <v>38</v>
      </c>
      <c r="I53">
        <v>0.78157894736842104</v>
      </c>
      <c r="J53">
        <v>0.77157360406091369</v>
      </c>
      <c r="K53">
        <v>0.8</v>
      </c>
      <c r="L53">
        <v>0.77709611451942739</v>
      </c>
      <c r="M53">
        <v>0.79234972677595628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175</v>
      </c>
      <c r="F54">
        <v>165</v>
      </c>
      <c r="G54">
        <v>64</v>
      </c>
      <c r="H54">
        <v>54</v>
      </c>
      <c r="I54">
        <v>0.74235807860262004</v>
      </c>
      <c r="J54">
        <v>0.73221757322175729</v>
      </c>
      <c r="K54">
        <v>0.76419213973799127</v>
      </c>
      <c r="L54">
        <v>0.73839662447257381</v>
      </c>
      <c r="M54">
        <v>0.75342465753424659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177</v>
      </c>
      <c r="F55">
        <v>175</v>
      </c>
      <c r="G55">
        <v>54</v>
      </c>
      <c r="H55">
        <v>52</v>
      </c>
      <c r="I55">
        <v>0.76855895196506552</v>
      </c>
      <c r="J55">
        <v>0.76623376623376627</v>
      </c>
      <c r="K55">
        <v>0.77292576419213976</v>
      </c>
      <c r="L55">
        <v>0.76756287944492618</v>
      </c>
      <c r="M55">
        <v>0.77092511013215859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151</v>
      </c>
      <c r="F56">
        <v>166</v>
      </c>
      <c r="G56">
        <v>67</v>
      </c>
      <c r="H56">
        <v>82</v>
      </c>
      <c r="I56">
        <v>0.68025751072961371</v>
      </c>
      <c r="J56">
        <v>0.69266055045871555</v>
      </c>
      <c r="K56">
        <v>0.64806866952789699</v>
      </c>
      <c r="L56">
        <v>0.6832579185520361</v>
      </c>
      <c r="M56">
        <v>0.66935483870967738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165</v>
      </c>
      <c r="F57">
        <v>180</v>
      </c>
      <c r="G57">
        <v>53</v>
      </c>
      <c r="H57">
        <v>68</v>
      </c>
      <c r="I57">
        <v>0.74034334763948495</v>
      </c>
      <c r="J57">
        <v>0.75688073394495414</v>
      </c>
      <c r="K57">
        <v>0.70815450643776823</v>
      </c>
      <c r="L57">
        <v>0.74660633484162897</v>
      </c>
      <c r="M57">
        <v>0.72580645161290325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131</v>
      </c>
      <c r="F58">
        <v>113</v>
      </c>
      <c r="G58">
        <v>67</v>
      </c>
      <c r="H58">
        <v>49</v>
      </c>
      <c r="I58">
        <v>0.67777777777777781</v>
      </c>
      <c r="J58">
        <v>0.66161616161616166</v>
      </c>
      <c r="K58">
        <v>0.72777777777777775</v>
      </c>
      <c r="L58">
        <v>0.67386831275720172</v>
      </c>
      <c r="M58">
        <v>0.69753086419753085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131</v>
      </c>
      <c r="F59">
        <v>132</v>
      </c>
      <c r="G59">
        <v>48</v>
      </c>
      <c r="H59">
        <v>49</v>
      </c>
      <c r="I59">
        <v>0.73055555555555551</v>
      </c>
      <c r="J59">
        <v>0.73184357541899436</v>
      </c>
      <c r="K59">
        <v>0.72777777777777775</v>
      </c>
      <c r="L59">
        <v>0.7310267857142857</v>
      </c>
      <c r="M59">
        <v>0.72928176795580113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582</v>
      </c>
      <c r="F60">
        <v>576</v>
      </c>
      <c r="G60">
        <v>257</v>
      </c>
      <c r="H60">
        <v>251</v>
      </c>
      <c r="I60">
        <v>0.69507803121248501</v>
      </c>
      <c r="J60">
        <v>0.69368295589988083</v>
      </c>
      <c r="K60">
        <v>0.69867947178871548</v>
      </c>
      <c r="L60">
        <v>0.69467653377894478</v>
      </c>
      <c r="M60">
        <v>0.69649334945586461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593</v>
      </c>
      <c r="F61">
        <v>642</v>
      </c>
      <c r="G61">
        <v>191</v>
      </c>
      <c r="H61">
        <v>240</v>
      </c>
      <c r="I61">
        <v>0.74129651860744294</v>
      </c>
      <c r="J61">
        <v>0.75637755102040816</v>
      </c>
      <c r="K61">
        <v>0.71188475390156059</v>
      </c>
      <c r="L61">
        <v>0.74703955656336607</v>
      </c>
      <c r="M61">
        <v>0.72789115646258506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152</v>
      </c>
      <c r="F62">
        <v>141</v>
      </c>
      <c r="G62">
        <v>49</v>
      </c>
      <c r="H62">
        <v>38</v>
      </c>
      <c r="I62">
        <v>0.77105263157894732</v>
      </c>
      <c r="J62">
        <v>0.75621890547263682</v>
      </c>
      <c r="K62">
        <v>0.8</v>
      </c>
      <c r="L62">
        <v>0.76458752515090544</v>
      </c>
      <c r="M62">
        <v>0.78770949720670391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151</v>
      </c>
      <c r="F63">
        <v>149</v>
      </c>
      <c r="G63">
        <v>41</v>
      </c>
      <c r="H63">
        <v>39</v>
      </c>
      <c r="I63">
        <v>0.78947368421052633</v>
      </c>
      <c r="J63">
        <v>0.78645833333333337</v>
      </c>
      <c r="K63">
        <v>0.79473684210526319</v>
      </c>
      <c r="L63">
        <v>0.78810020876826725</v>
      </c>
      <c r="M63">
        <v>0.79255319148936165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183</v>
      </c>
      <c r="F64">
        <v>165</v>
      </c>
      <c r="G64">
        <v>64</v>
      </c>
      <c r="H64">
        <v>46</v>
      </c>
      <c r="I64">
        <v>0.75982532751091703</v>
      </c>
      <c r="J64">
        <v>0.74089068825910931</v>
      </c>
      <c r="K64">
        <v>0.79912663755458513</v>
      </c>
      <c r="L64">
        <v>0.75184880854560387</v>
      </c>
      <c r="M64">
        <v>0.78199052132701419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190</v>
      </c>
      <c r="F65">
        <v>173</v>
      </c>
      <c r="G65">
        <v>56</v>
      </c>
      <c r="H65">
        <v>39</v>
      </c>
      <c r="I65">
        <v>0.79257641921397382</v>
      </c>
      <c r="J65">
        <v>0.77235772357723576</v>
      </c>
      <c r="K65">
        <v>0.82969432314410485</v>
      </c>
      <c r="L65">
        <v>0.78318219291014024</v>
      </c>
      <c r="M65">
        <v>0.81603773584905659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156</v>
      </c>
      <c r="F66">
        <v>164</v>
      </c>
      <c r="G66">
        <v>69</v>
      </c>
      <c r="H66">
        <v>77</v>
      </c>
      <c r="I66">
        <v>0.68669527896995708</v>
      </c>
      <c r="J66">
        <v>0.69333333333333336</v>
      </c>
      <c r="K66">
        <v>0.66952789699570814</v>
      </c>
      <c r="L66">
        <v>0.68843777581641663</v>
      </c>
      <c r="M66">
        <v>0.68049792531120334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162</v>
      </c>
      <c r="F67">
        <v>195</v>
      </c>
      <c r="G67">
        <v>38</v>
      </c>
      <c r="H67">
        <v>71</v>
      </c>
      <c r="I67">
        <v>0.76609442060085842</v>
      </c>
      <c r="J67">
        <v>0.81</v>
      </c>
      <c r="K67">
        <v>0.69527896995708149</v>
      </c>
      <c r="L67">
        <v>0.78412391093901268</v>
      </c>
      <c r="M67">
        <v>0.73308270676691734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131</v>
      </c>
      <c r="F68">
        <v>119</v>
      </c>
      <c r="G68">
        <v>61</v>
      </c>
      <c r="H68">
        <v>49</v>
      </c>
      <c r="I68">
        <v>0.69444444444444442</v>
      </c>
      <c r="J68">
        <v>0.68229166666666663</v>
      </c>
      <c r="K68">
        <v>0.72777777777777775</v>
      </c>
      <c r="L68">
        <v>0.69092827004219404</v>
      </c>
      <c r="M68">
        <v>0.70833333333333337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132</v>
      </c>
      <c r="F69">
        <v>143</v>
      </c>
      <c r="G69">
        <v>37</v>
      </c>
      <c r="H69">
        <v>48</v>
      </c>
      <c r="I69">
        <v>0.76388888888888884</v>
      </c>
      <c r="J69">
        <v>0.78106508875739644</v>
      </c>
      <c r="K69">
        <v>0.73333333333333328</v>
      </c>
      <c r="L69">
        <v>0.7710280373831776</v>
      </c>
      <c r="M69">
        <v>0.74869109947643975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590</v>
      </c>
      <c r="F70">
        <v>600</v>
      </c>
      <c r="G70">
        <v>233</v>
      </c>
      <c r="H70">
        <v>243</v>
      </c>
      <c r="I70">
        <v>0.7142857142857143</v>
      </c>
      <c r="J70">
        <v>0.71688942891859053</v>
      </c>
      <c r="K70">
        <v>0.70828331332533012</v>
      </c>
      <c r="L70">
        <v>0.71515151515151509</v>
      </c>
      <c r="M70">
        <v>0.71174377224199292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635</v>
      </c>
      <c r="F71">
        <v>642</v>
      </c>
      <c r="G71">
        <v>191</v>
      </c>
      <c r="H71">
        <v>198</v>
      </c>
      <c r="I71">
        <v>0.76650660264105641</v>
      </c>
      <c r="J71">
        <v>0.76876513317191286</v>
      </c>
      <c r="K71">
        <v>0.76230492196878752</v>
      </c>
      <c r="L71">
        <v>0.76746434614454928</v>
      </c>
      <c r="M71">
        <v>0.76428571428571423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152</v>
      </c>
      <c r="F72">
        <v>141</v>
      </c>
      <c r="G72">
        <v>49</v>
      </c>
      <c r="H72">
        <v>38</v>
      </c>
      <c r="I72">
        <v>0.77105263157894732</v>
      </c>
      <c r="J72">
        <v>0.75621890547263682</v>
      </c>
      <c r="K72">
        <v>0.8</v>
      </c>
      <c r="L72">
        <v>0.76458752515090544</v>
      </c>
      <c r="M72">
        <v>0.78770949720670391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153</v>
      </c>
      <c r="F73">
        <v>150</v>
      </c>
      <c r="G73">
        <v>40</v>
      </c>
      <c r="H73">
        <v>37</v>
      </c>
      <c r="I73">
        <v>0.79736842105263162</v>
      </c>
      <c r="J73">
        <v>0.79274611398963735</v>
      </c>
      <c r="K73">
        <v>0.80526315789473679</v>
      </c>
      <c r="L73">
        <v>0.79521829521829535</v>
      </c>
      <c r="M73">
        <v>0.80213903743315507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183</v>
      </c>
      <c r="F74">
        <v>164</v>
      </c>
      <c r="G74">
        <v>65</v>
      </c>
      <c r="H74">
        <v>46</v>
      </c>
      <c r="I74">
        <v>0.75764192139737996</v>
      </c>
      <c r="J74">
        <v>0.73790322580645162</v>
      </c>
      <c r="K74">
        <v>0.79912663755458513</v>
      </c>
      <c r="L74">
        <v>0.74938574938574931</v>
      </c>
      <c r="M74">
        <v>0.78095238095238095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177</v>
      </c>
      <c r="F75">
        <v>172</v>
      </c>
      <c r="G75">
        <v>57</v>
      </c>
      <c r="H75">
        <v>52</v>
      </c>
      <c r="I75">
        <v>0.76200873362445409</v>
      </c>
      <c r="J75">
        <v>0.75641025641025639</v>
      </c>
      <c r="K75">
        <v>0.77292576419213976</v>
      </c>
      <c r="L75">
        <v>0.75965665236051505</v>
      </c>
      <c r="M75">
        <v>0.7678571428571429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158</v>
      </c>
      <c r="F76">
        <v>169</v>
      </c>
      <c r="G76">
        <v>64</v>
      </c>
      <c r="H76">
        <v>75</v>
      </c>
      <c r="I76">
        <v>0.70171673819742486</v>
      </c>
      <c r="J76">
        <v>0.71171171171171166</v>
      </c>
      <c r="K76">
        <v>0.67811158798283266</v>
      </c>
      <c r="L76">
        <v>0.70472792149866181</v>
      </c>
      <c r="M76">
        <v>0.69262295081967218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175</v>
      </c>
      <c r="F77">
        <v>194</v>
      </c>
      <c r="G77">
        <v>39</v>
      </c>
      <c r="H77">
        <v>58</v>
      </c>
      <c r="I77">
        <v>0.79184549356223177</v>
      </c>
      <c r="J77">
        <v>0.81775700934579443</v>
      </c>
      <c r="K77">
        <v>0.75107296137339052</v>
      </c>
      <c r="L77">
        <v>0.80348943985307619</v>
      </c>
      <c r="M77">
        <v>0.76984126984126988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131</v>
      </c>
      <c r="F78">
        <v>123</v>
      </c>
      <c r="G78">
        <v>57</v>
      </c>
      <c r="H78">
        <v>49</v>
      </c>
      <c r="I78">
        <v>0.7055555555555556</v>
      </c>
      <c r="J78">
        <v>0.69680851063829785</v>
      </c>
      <c r="K78">
        <v>0.72777777777777775</v>
      </c>
      <c r="L78">
        <v>0.7027896995708155</v>
      </c>
      <c r="M78">
        <v>0.71511627906976749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138</v>
      </c>
      <c r="F79">
        <v>152</v>
      </c>
      <c r="G79">
        <v>28</v>
      </c>
      <c r="H79">
        <v>42</v>
      </c>
      <c r="I79">
        <v>0.80555555555555558</v>
      </c>
      <c r="J79">
        <v>0.83132530120481929</v>
      </c>
      <c r="K79">
        <v>0.76666666666666672</v>
      </c>
      <c r="L79">
        <v>0.81753554502369663</v>
      </c>
      <c r="M79">
        <v>0.78350515463917525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604</v>
      </c>
      <c r="F80">
        <v>587</v>
      </c>
      <c r="G80">
        <v>246</v>
      </c>
      <c r="H80">
        <v>229</v>
      </c>
      <c r="I80">
        <v>0.71488595438175273</v>
      </c>
      <c r="J80">
        <v>0.71058823529411763</v>
      </c>
      <c r="K80">
        <v>0.7250900360144058</v>
      </c>
      <c r="L80">
        <v>0.71344200330734708</v>
      </c>
      <c r="M80">
        <v>0.71936274509803921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631</v>
      </c>
      <c r="F81">
        <v>652</v>
      </c>
      <c r="G81">
        <v>181</v>
      </c>
      <c r="H81">
        <v>202</v>
      </c>
      <c r="I81">
        <v>0.77010804321728688</v>
      </c>
      <c r="J81">
        <v>0.77709359605911332</v>
      </c>
      <c r="K81">
        <v>0.7575030012004802</v>
      </c>
      <c r="L81">
        <v>0.77309482969860333</v>
      </c>
      <c r="M81">
        <v>0.7634660421545667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108</v>
      </c>
      <c r="F2">
        <v>132</v>
      </c>
      <c r="G2">
        <v>58</v>
      </c>
      <c r="H2">
        <v>82</v>
      </c>
      <c r="I2">
        <v>0.63157894736842102</v>
      </c>
      <c r="J2">
        <v>0.6506024096385542</v>
      </c>
      <c r="K2">
        <v>0.56842105263157894</v>
      </c>
      <c r="L2">
        <v>0.63231850117096011</v>
      </c>
      <c r="M2">
        <v>0.61682242990654201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105</v>
      </c>
      <c r="F3">
        <v>132</v>
      </c>
      <c r="G3">
        <v>58</v>
      </c>
      <c r="H3">
        <v>85</v>
      </c>
      <c r="I3">
        <v>0.62368421052631584</v>
      </c>
      <c r="J3">
        <v>0.64417177914110424</v>
      </c>
      <c r="K3">
        <v>0.55263157894736847</v>
      </c>
      <c r="L3">
        <v>0.62351543942992882</v>
      </c>
      <c r="M3">
        <v>0.60829493087557607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134</v>
      </c>
      <c r="F4">
        <v>165</v>
      </c>
      <c r="G4">
        <v>64</v>
      </c>
      <c r="H4">
        <v>95</v>
      </c>
      <c r="I4">
        <v>0.65283842794759828</v>
      </c>
      <c r="J4">
        <v>0.6767676767676768</v>
      </c>
      <c r="K4">
        <v>0.58515283842794763</v>
      </c>
      <c r="L4">
        <v>0.65621939275220376</v>
      </c>
      <c r="M4">
        <v>0.63461538461538458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136</v>
      </c>
      <c r="F5">
        <v>162</v>
      </c>
      <c r="G5">
        <v>67</v>
      </c>
      <c r="H5">
        <v>93</v>
      </c>
      <c r="I5">
        <v>0.6506550218340611</v>
      </c>
      <c r="J5">
        <v>0.66995073891625612</v>
      </c>
      <c r="K5">
        <v>0.59388646288209612</v>
      </c>
      <c r="L5">
        <v>0.65321805955811718</v>
      </c>
      <c r="M5">
        <v>0.63529411764705879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117</v>
      </c>
      <c r="F6">
        <v>156</v>
      </c>
      <c r="G6">
        <v>77</v>
      </c>
      <c r="H6">
        <v>116</v>
      </c>
      <c r="I6">
        <v>0.58583690987124459</v>
      </c>
      <c r="J6">
        <v>0.60309278350515461</v>
      </c>
      <c r="K6">
        <v>0.50214592274678116</v>
      </c>
      <c r="L6">
        <v>0.57978196233894941</v>
      </c>
      <c r="M6">
        <v>0.57352941176470584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117</v>
      </c>
      <c r="F7">
        <v>156</v>
      </c>
      <c r="G7">
        <v>77</v>
      </c>
      <c r="H7">
        <v>116</v>
      </c>
      <c r="I7">
        <v>0.58583690987124459</v>
      </c>
      <c r="J7">
        <v>0.60309278350515461</v>
      </c>
      <c r="K7">
        <v>0.50214592274678116</v>
      </c>
      <c r="L7">
        <v>0.57978196233894941</v>
      </c>
      <c r="M7">
        <v>0.57352941176470584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114</v>
      </c>
      <c r="F8">
        <v>120</v>
      </c>
      <c r="G8">
        <v>60</v>
      </c>
      <c r="H8">
        <v>66</v>
      </c>
      <c r="I8">
        <v>0.65</v>
      </c>
      <c r="J8">
        <v>0.65517241379310343</v>
      </c>
      <c r="K8">
        <v>0.6333333333333333</v>
      </c>
      <c r="L8">
        <v>0.65068493150684936</v>
      </c>
      <c r="M8">
        <v>0.64516129032258063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113</v>
      </c>
      <c r="F9">
        <v>120</v>
      </c>
      <c r="G9">
        <v>60</v>
      </c>
      <c r="H9">
        <v>67</v>
      </c>
      <c r="I9">
        <v>0.64722222222222225</v>
      </c>
      <c r="J9">
        <v>0.65317919075144504</v>
      </c>
      <c r="K9">
        <v>0.62777777777777777</v>
      </c>
      <c r="L9">
        <v>0.64793577981651362</v>
      </c>
      <c r="M9">
        <v>0.64171122994652408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438</v>
      </c>
      <c r="F10">
        <v>601</v>
      </c>
      <c r="G10">
        <v>232</v>
      </c>
      <c r="H10">
        <v>395</v>
      </c>
      <c r="I10">
        <v>0.62364945978391362</v>
      </c>
      <c r="J10">
        <v>0.65373134328358207</v>
      </c>
      <c r="K10">
        <v>0.5258103241296519</v>
      </c>
      <c r="L10">
        <v>0.62339880444064899</v>
      </c>
      <c r="M10">
        <v>0.60341365461847385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461</v>
      </c>
      <c r="F11">
        <v>588</v>
      </c>
      <c r="G11">
        <v>245</v>
      </c>
      <c r="H11">
        <v>372</v>
      </c>
      <c r="I11">
        <v>0.62965186074429769</v>
      </c>
      <c r="J11">
        <v>0.65297450424929182</v>
      </c>
      <c r="K11">
        <v>0.55342136854741897</v>
      </c>
      <c r="L11">
        <v>0.63029805851791088</v>
      </c>
      <c r="M11">
        <v>0.61250000000000004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94</v>
      </c>
      <c r="F12">
        <v>161</v>
      </c>
      <c r="G12">
        <v>29</v>
      </c>
      <c r="H12">
        <v>96</v>
      </c>
      <c r="I12">
        <v>0.67105263157894735</v>
      </c>
      <c r="J12">
        <v>0.76422764227642281</v>
      </c>
      <c r="K12">
        <v>0.49473684210526309</v>
      </c>
      <c r="L12">
        <v>0.68914956011730211</v>
      </c>
      <c r="M12">
        <v>0.62645914396887159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98</v>
      </c>
      <c r="F13">
        <v>157</v>
      </c>
      <c r="G13">
        <v>33</v>
      </c>
      <c r="H13">
        <v>92</v>
      </c>
      <c r="I13">
        <v>0.67105263157894735</v>
      </c>
      <c r="J13">
        <v>0.74809160305343514</v>
      </c>
      <c r="K13">
        <v>0.51578947368421058</v>
      </c>
      <c r="L13">
        <v>0.68627450980392157</v>
      </c>
      <c r="M13">
        <v>0.63052208835341361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125</v>
      </c>
      <c r="F14">
        <v>190</v>
      </c>
      <c r="G14">
        <v>39</v>
      </c>
      <c r="H14">
        <v>104</v>
      </c>
      <c r="I14">
        <v>0.68777292576419213</v>
      </c>
      <c r="J14">
        <v>0.76219512195121952</v>
      </c>
      <c r="K14">
        <v>0.54585152838427953</v>
      </c>
      <c r="L14">
        <v>0.70621468926553665</v>
      </c>
      <c r="M14">
        <v>0.6462585034013606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132</v>
      </c>
      <c r="F15">
        <v>185</v>
      </c>
      <c r="G15">
        <v>44</v>
      </c>
      <c r="H15">
        <v>97</v>
      </c>
      <c r="I15">
        <v>0.69213973799126638</v>
      </c>
      <c r="J15">
        <v>0.75</v>
      </c>
      <c r="K15">
        <v>0.57641921397379914</v>
      </c>
      <c r="L15">
        <v>0.70739549839228288</v>
      </c>
      <c r="M15">
        <v>0.65602836879432624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129</v>
      </c>
      <c r="F16">
        <v>178</v>
      </c>
      <c r="G16">
        <v>55</v>
      </c>
      <c r="H16">
        <v>104</v>
      </c>
      <c r="I16">
        <v>0.65879828326180256</v>
      </c>
      <c r="J16">
        <v>0.70108695652173914</v>
      </c>
      <c r="K16">
        <v>0.55364806866952787</v>
      </c>
      <c r="L16">
        <v>0.66563467492260053</v>
      </c>
      <c r="M16">
        <v>0.63120567375886527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126</v>
      </c>
      <c r="F17">
        <v>178</v>
      </c>
      <c r="G17">
        <v>55</v>
      </c>
      <c r="H17">
        <v>107</v>
      </c>
      <c r="I17">
        <v>0.6523605150214592</v>
      </c>
      <c r="J17">
        <v>0.69613259668508287</v>
      </c>
      <c r="K17">
        <v>0.54077253218884125</v>
      </c>
      <c r="L17">
        <v>0.65830721003134796</v>
      </c>
      <c r="M17">
        <v>0.62456140350877198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107</v>
      </c>
      <c r="F18">
        <v>135</v>
      </c>
      <c r="G18">
        <v>45</v>
      </c>
      <c r="H18">
        <v>73</v>
      </c>
      <c r="I18">
        <v>0.67222222222222228</v>
      </c>
      <c r="J18">
        <v>0.70394736842105265</v>
      </c>
      <c r="K18">
        <v>0.59444444444444444</v>
      </c>
      <c r="L18">
        <v>0.67893401015228427</v>
      </c>
      <c r="M18">
        <v>0.64903846153846156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102</v>
      </c>
      <c r="F19">
        <v>136</v>
      </c>
      <c r="G19">
        <v>44</v>
      </c>
      <c r="H19">
        <v>78</v>
      </c>
      <c r="I19">
        <v>0.66111111111111109</v>
      </c>
      <c r="J19">
        <v>0.69863013698630139</v>
      </c>
      <c r="K19">
        <v>0.56666666666666665</v>
      </c>
      <c r="L19">
        <v>0.66753926701570676</v>
      </c>
      <c r="M19">
        <v>0.63551401869158874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450</v>
      </c>
      <c r="F20">
        <v>693</v>
      </c>
      <c r="G20">
        <v>140</v>
      </c>
      <c r="H20">
        <v>383</v>
      </c>
      <c r="I20">
        <v>0.6860744297719088</v>
      </c>
      <c r="J20">
        <v>0.76271186440677963</v>
      </c>
      <c r="K20">
        <v>0.54021608643457386</v>
      </c>
      <c r="L20">
        <v>0.70466645787660498</v>
      </c>
      <c r="M20">
        <v>0.64405204460966547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432</v>
      </c>
      <c r="F21">
        <v>708</v>
      </c>
      <c r="G21">
        <v>125</v>
      </c>
      <c r="H21">
        <v>401</v>
      </c>
      <c r="I21">
        <v>0.68427370948379351</v>
      </c>
      <c r="J21">
        <v>0.77558348294434465</v>
      </c>
      <c r="K21">
        <v>0.51860744297719086</v>
      </c>
      <c r="L21">
        <v>0.70565174779483819</v>
      </c>
      <c r="M21">
        <v>0.63841298467087471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94</v>
      </c>
      <c r="F22">
        <v>148</v>
      </c>
      <c r="G22">
        <v>42</v>
      </c>
      <c r="H22">
        <v>96</v>
      </c>
      <c r="I22">
        <v>0.63684210526315788</v>
      </c>
      <c r="J22">
        <v>0.69117647058823528</v>
      </c>
      <c r="K22">
        <v>0.49473684210526309</v>
      </c>
      <c r="L22">
        <v>0.64032697547683914</v>
      </c>
      <c r="M22">
        <v>0.60655737704918034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102</v>
      </c>
      <c r="F23">
        <v>147</v>
      </c>
      <c r="G23">
        <v>43</v>
      </c>
      <c r="H23">
        <v>88</v>
      </c>
      <c r="I23">
        <v>0.65526315789473688</v>
      </c>
      <c r="J23">
        <v>0.70344827586206893</v>
      </c>
      <c r="K23">
        <v>0.5368421052631579</v>
      </c>
      <c r="L23">
        <v>0.66233766233766223</v>
      </c>
      <c r="M23">
        <v>0.62553191489361704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130</v>
      </c>
      <c r="F24">
        <v>176</v>
      </c>
      <c r="G24">
        <v>53</v>
      </c>
      <c r="H24">
        <v>99</v>
      </c>
      <c r="I24">
        <v>0.66812227074235808</v>
      </c>
      <c r="J24">
        <v>0.7103825136612022</v>
      </c>
      <c r="K24">
        <v>0.56768558951965065</v>
      </c>
      <c r="L24">
        <v>0.67637877211238306</v>
      </c>
      <c r="M24">
        <v>0.64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138</v>
      </c>
      <c r="F25">
        <v>175</v>
      </c>
      <c r="G25">
        <v>54</v>
      </c>
      <c r="H25">
        <v>91</v>
      </c>
      <c r="I25">
        <v>0.68340611353711789</v>
      </c>
      <c r="J25">
        <v>0.71875</v>
      </c>
      <c r="K25">
        <v>0.6026200873362445</v>
      </c>
      <c r="L25">
        <v>0.69207622868605823</v>
      </c>
      <c r="M25">
        <v>0.65789473684210531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118</v>
      </c>
      <c r="F26">
        <v>163</v>
      </c>
      <c r="G26">
        <v>70</v>
      </c>
      <c r="H26">
        <v>115</v>
      </c>
      <c r="I26">
        <v>0.60300429184549353</v>
      </c>
      <c r="J26">
        <v>0.62765957446808507</v>
      </c>
      <c r="K26">
        <v>0.50643776824034337</v>
      </c>
      <c r="L26">
        <v>0.59898477157360397</v>
      </c>
      <c r="M26">
        <v>0.58633093525179858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120</v>
      </c>
      <c r="F27">
        <v>163</v>
      </c>
      <c r="G27">
        <v>70</v>
      </c>
      <c r="H27">
        <v>113</v>
      </c>
      <c r="I27">
        <v>0.60729613733905574</v>
      </c>
      <c r="J27">
        <v>0.63157894736842102</v>
      </c>
      <c r="K27">
        <v>0.51502145922746778</v>
      </c>
      <c r="L27">
        <v>0.60422960725075525</v>
      </c>
      <c r="M27">
        <v>0.59057971014492749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110</v>
      </c>
      <c r="F28">
        <v>125</v>
      </c>
      <c r="G28">
        <v>55</v>
      </c>
      <c r="H28">
        <v>70</v>
      </c>
      <c r="I28">
        <v>0.65277777777777779</v>
      </c>
      <c r="J28">
        <v>0.66666666666666663</v>
      </c>
      <c r="K28">
        <v>0.61111111111111116</v>
      </c>
      <c r="L28">
        <v>0.65476190476190477</v>
      </c>
      <c r="M28">
        <v>0.64102564102564108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109</v>
      </c>
      <c r="F29">
        <v>126</v>
      </c>
      <c r="G29">
        <v>54</v>
      </c>
      <c r="H29">
        <v>71</v>
      </c>
      <c r="I29">
        <v>0.65277777777777779</v>
      </c>
      <c r="J29">
        <v>0.66871165644171782</v>
      </c>
      <c r="K29">
        <v>0.60555555555555551</v>
      </c>
      <c r="L29">
        <v>0.65504807692307698</v>
      </c>
      <c r="M29">
        <v>0.63959390862944165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429</v>
      </c>
      <c r="F30">
        <v>649</v>
      </c>
      <c r="G30">
        <v>184</v>
      </c>
      <c r="H30">
        <v>404</v>
      </c>
      <c r="I30">
        <v>0.6470588235294118</v>
      </c>
      <c r="J30">
        <v>0.69983686786296906</v>
      </c>
      <c r="K30">
        <v>0.51500600240096039</v>
      </c>
      <c r="L30">
        <v>0.65296803652968038</v>
      </c>
      <c r="M30">
        <v>0.61633428300094972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473</v>
      </c>
      <c r="F31">
        <v>632</v>
      </c>
      <c r="G31">
        <v>201</v>
      </c>
      <c r="H31">
        <v>360</v>
      </c>
      <c r="I31">
        <v>0.66326530612244894</v>
      </c>
      <c r="J31">
        <v>0.70178041543026703</v>
      </c>
      <c r="K31">
        <v>0.56782713085234093</v>
      </c>
      <c r="L31">
        <v>0.67016151884386521</v>
      </c>
      <c r="M31">
        <v>0.63709677419354838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118</v>
      </c>
      <c r="F32">
        <v>132</v>
      </c>
      <c r="G32">
        <v>58</v>
      </c>
      <c r="H32">
        <v>72</v>
      </c>
      <c r="I32">
        <v>0.65789473684210531</v>
      </c>
      <c r="J32">
        <v>0.67045454545454541</v>
      </c>
      <c r="K32">
        <v>0.62105263157894741</v>
      </c>
      <c r="L32">
        <v>0.65995525727069337</v>
      </c>
      <c r="M32">
        <v>0.6470588235294118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118</v>
      </c>
      <c r="F33">
        <v>132</v>
      </c>
      <c r="G33">
        <v>58</v>
      </c>
      <c r="H33">
        <v>72</v>
      </c>
      <c r="I33">
        <v>0.65789473684210531</v>
      </c>
      <c r="J33">
        <v>0.67045454545454541</v>
      </c>
      <c r="K33">
        <v>0.62105263157894741</v>
      </c>
      <c r="L33">
        <v>0.65995525727069337</v>
      </c>
      <c r="M33">
        <v>0.6470588235294118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155</v>
      </c>
      <c r="F34">
        <v>164</v>
      </c>
      <c r="G34">
        <v>65</v>
      </c>
      <c r="H34">
        <v>74</v>
      </c>
      <c r="I34">
        <v>0.69650655021834063</v>
      </c>
      <c r="J34">
        <v>0.70454545454545459</v>
      </c>
      <c r="K34">
        <v>0.67685589519650657</v>
      </c>
      <c r="L34">
        <v>0.69882777276825969</v>
      </c>
      <c r="M34">
        <v>0.68907563025210083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155</v>
      </c>
      <c r="F35">
        <v>164</v>
      </c>
      <c r="G35">
        <v>65</v>
      </c>
      <c r="H35">
        <v>74</v>
      </c>
      <c r="I35">
        <v>0.69650655021834063</v>
      </c>
      <c r="J35">
        <v>0.70454545454545459</v>
      </c>
      <c r="K35">
        <v>0.67685589519650657</v>
      </c>
      <c r="L35">
        <v>0.69882777276825969</v>
      </c>
      <c r="M35">
        <v>0.68907563025210083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162</v>
      </c>
      <c r="F36">
        <v>143</v>
      </c>
      <c r="G36">
        <v>90</v>
      </c>
      <c r="H36">
        <v>71</v>
      </c>
      <c r="I36">
        <v>0.65450643776824036</v>
      </c>
      <c r="J36">
        <v>0.6428571428571429</v>
      </c>
      <c r="K36">
        <v>0.69527896995708149</v>
      </c>
      <c r="L36">
        <v>0.65269943593875912</v>
      </c>
      <c r="M36">
        <v>0.66822429906542058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141</v>
      </c>
      <c r="F37">
        <v>163</v>
      </c>
      <c r="G37">
        <v>70</v>
      </c>
      <c r="H37">
        <v>92</v>
      </c>
      <c r="I37">
        <v>0.6523605150214592</v>
      </c>
      <c r="J37">
        <v>0.66824644549763035</v>
      </c>
      <c r="K37">
        <v>0.60515021459227469</v>
      </c>
      <c r="L37">
        <v>0.65459610027855153</v>
      </c>
      <c r="M37">
        <v>0.63921568627450975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112</v>
      </c>
      <c r="F38">
        <v>114</v>
      </c>
      <c r="G38">
        <v>66</v>
      </c>
      <c r="H38">
        <v>68</v>
      </c>
      <c r="I38">
        <v>0.62777777777777777</v>
      </c>
      <c r="J38">
        <v>0.6292134831460674</v>
      </c>
      <c r="K38">
        <v>0.62222222222222223</v>
      </c>
      <c r="L38">
        <v>0.62780269058295968</v>
      </c>
      <c r="M38">
        <v>0.62637362637362637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112</v>
      </c>
      <c r="F39">
        <v>114</v>
      </c>
      <c r="G39">
        <v>66</v>
      </c>
      <c r="H39">
        <v>68</v>
      </c>
      <c r="I39">
        <v>0.62777777777777777</v>
      </c>
      <c r="J39">
        <v>0.6292134831460674</v>
      </c>
      <c r="K39">
        <v>0.62222222222222223</v>
      </c>
      <c r="L39">
        <v>0.62780269058295968</v>
      </c>
      <c r="M39">
        <v>0.62637362637362637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567</v>
      </c>
      <c r="F40">
        <v>588</v>
      </c>
      <c r="G40">
        <v>245</v>
      </c>
      <c r="H40">
        <v>266</v>
      </c>
      <c r="I40">
        <v>0.69327731092436973</v>
      </c>
      <c r="J40">
        <v>0.69827586206896552</v>
      </c>
      <c r="K40">
        <v>0.68067226890756305</v>
      </c>
      <c r="L40">
        <v>0.69468267581475129</v>
      </c>
      <c r="M40">
        <v>0.68852459016393441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567</v>
      </c>
      <c r="F41">
        <v>588</v>
      </c>
      <c r="G41">
        <v>245</v>
      </c>
      <c r="H41">
        <v>266</v>
      </c>
      <c r="I41">
        <v>0.69327731092436973</v>
      </c>
      <c r="J41">
        <v>0.69827586206896552</v>
      </c>
      <c r="K41">
        <v>0.68067226890756305</v>
      </c>
      <c r="L41">
        <v>0.69468267581475129</v>
      </c>
      <c r="M41">
        <v>0.68852459016393441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124</v>
      </c>
      <c r="F42">
        <v>134</v>
      </c>
      <c r="G42">
        <v>56</v>
      </c>
      <c r="H42">
        <v>66</v>
      </c>
      <c r="I42">
        <v>0.67894736842105263</v>
      </c>
      <c r="J42">
        <v>0.68888888888888888</v>
      </c>
      <c r="K42">
        <v>0.65263157894736845</v>
      </c>
      <c r="L42">
        <v>0.68131868131868123</v>
      </c>
      <c r="M42">
        <v>0.67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118</v>
      </c>
      <c r="F43">
        <v>144</v>
      </c>
      <c r="G43">
        <v>46</v>
      </c>
      <c r="H43">
        <v>72</v>
      </c>
      <c r="I43">
        <v>0.68947368421052635</v>
      </c>
      <c r="J43">
        <v>0.71951219512195119</v>
      </c>
      <c r="K43">
        <v>0.62105263157894741</v>
      </c>
      <c r="L43">
        <v>0.69739952718676124</v>
      </c>
      <c r="M43">
        <v>0.66666666666666663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167</v>
      </c>
      <c r="F44">
        <v>167</v>
      </c>
      <c r="G44">
        <v>62</v>
      </c>
      <c r="H44">
        <v>62</v>
      </c>
      <c r="I44">
        <v>0.72925764192139741</v>
      </c>
      <c r="J44">
        <v>0.72925764192139741</v>
      </c>
      <c r="K44">
        <v>0.72925764192139741</v>
      </c>
      <c r="L44">
        <v>0.72925764192139753</v>
      </c>
      <c r="M44">
        <v>0.72925764192139741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161</v>
      </c>
      <c r="F45">
        <v>169</v>
      </c>
      <c r="G45">
        <v>60</v>
      </c>
      <c r="H45">
        <v>68</v>
      </c>
      <c r="I45">
        <v>0.72052401746724892</v>
      </c>
      <c r="J45">
        <v>0.72850678733031671</v>
      </c>
      <c r="K45">
        <v>0.70305676855895194</v>
      </c>
      <c r="L45">
        <v>0.72327044025157228</v>
      </c>
      <c r="M45">
        <v>0.71308016877637126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150</v>
      </c>
      <c r="F46">
        <v>160</v>
      </c>
      <c r="G46">
        <v>73</v>
      </c>
      <c r="H46">
        <v>83</v>
      </c>
      <c r="I46">
        <v>0.66523605150214593</v>
      </c>
      <c r="J46">
        <v>0.67264573991031396</v>
      </c>
      <c r="K46">
        <v>0.64377682403433478</v>
      </c>
      <c r="L46">
        <v>0.66666666666666663</v>
      </c>
      <c r="M46">
        <v>0.65843621399176955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134</v>
      </c>
      <c r="F47">
        <v>194</v>
      </c>
      <c r="G47">
        <v>39</v>
      </c>
      <c r="H47">
        <v>99</v>
      </c>
      <c r="I47">
        <v>0.70386266094420602</v>
      </c>
      <c r="J47">
        <v>0.77456647398843925</v>
      </c>
      <c r="K47">
        <v>0.57510729613733902</v>
      </c>
      <c r="L47">
        <v>0.72432432432432414</v>
      </c>
      <c r="M47">
        <v>0.66211604095563137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125</v>
      </c>
      <c r="F48">
        <v>114</v>
      </c>
      <c r="G48">
        <v>66</v>
      </c>
      <c r="H48">
        <v>55</v>
      </c>
      <c r="I48">
        <v>0.66388888888888886</v>
      </c>
      <c r="J48">
        <v>0.65445026178010468</v>
      </c>
      <c r="K48">
        <v>0.69444444444444442</v>
      </c>
      <c r="L48">
        <v>0.66207627118644063</v>
      </c>
      <c r="M48">
        <v>0.67455621301775148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112</v>
      </c>
      <c r="F49">
        <v>134</v>
      </c>
      <c r="G49">
        <v>46</v>
      </c>
      <c r="H49">
        <v>68</v>
      </c>
      <c r="I49">
        <v>0.68333333333333335</v>
      </c>
      <c r="J49">
        <v>0.70886075949367089</v>
      </c>
      <c r="K49">
        <v>0.62222222222222223</v>
      </c>
      <c r="L49">
        <v>0.68965517241379304</v>
      </c>
      <c r="M49">
        <v>0.6633663366336634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567</v>
      </c>
      <c r="F50">
        <v>592</v>
      </c>
      <c r="G50">
        <v>241</v>
      </c>
      <c r="H50">
        <v>266</v>
      </c>
      <c r="I50">
        <v>0.69567827130852344</v>
      </c>
      <c r="J50">
        <v>0.70173267326732669</v>
      </c>
      <c r="K50">
        <v>0.68067226890756305</v>
      </c>
      <c r="L50">
        <v>0.6974169741697418</v>
      </c>
      <c r="M50">
        <v>0.68997668997668993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506</v>
      </c>
      <c r="F51">
        <v>685</v>
      </c>
      <c r="G51">
        <v>148</v>
      </c>
      <c r="H51">
        <v>327</v>
      </c>
      <c r="I51">
        <v>0.71488595438175273</v>
      </c>
      <c r="J51">
        <v>0.7737003058103975</v>
      </c>
      <c r="K51">
        <v>0.60744297719087637</v>
      </c>
      <c r="L51">
        <v>0.73354595534937661</v>
      </c>
      <c r="M51">
        <v>0.6768774703557312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141</v>
      </c>
      <c r="F52">
        <v>144</v>
      </c>
      <c r="G52">
        <v>46</v>
      </c>
      <c r="H52">
        <v>49</v>
      </c>
      <c r="I52">
        <v>0.75</v>
      </c>
      <c r="J52">
        <v>0.75401069518716579</v>
      </c>
      <c r="K52">
        <v>0.74210526315789471</v>
      </c>
      <c r="L52">
        <v>0.7515991471215353</v>
      </c>
      <c r="M52">
        <v>0.74611398963730569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146</v>
      </c>
      <c r="F53">
        <v>153</v>
      </c>
      <c r="G53">
        <v>37</v>
      </c>
      <c r="H53">
        <v>44</v>
      </c>
      <c r="I53">
        <v>0.7868421052631579</v>
      </c>
      <c r="J53">
        <v>0.79781420765027322</v>
      </c>
      <c r="K53">
        <v>0.76842105263157889</v>
      </c>
      <c r="L53">
        <v>0.79175704989154005</v>
      </c>
      <c r="M53">
        <v>0.7766497461928934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162</v>
      </c>
      <c r="F54">
        <v>165</v>
      </c>
      <c r="G54">
        <v>64</v>
      </c>
      <c r="H54">
        <v>67</v>
      </c>
      <c r="I54">
        <v>0.71397379912663761</v>
      </c>
      <c r="J54">
        <v>0.7168141592920354</v>
      </c>
      <c r="K54">
        <v>0.70742358078602618</v>
      </c>
      <c r="L54">
        <v>0.71491615180935564</v>
      </c>
      <c r="M54">
        <v>0.71120689655172409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161</v>
      </c>
      <c r="F55">
        <v>177</v>
      </c>
      <c r="G55">
        <v>52</v>
      </c>
      <c r="H55">
        <v>68</v>
      </c>
      <c r="I55">
        <v>0.73799126637554591</v>
      </c>
      <c r="J55">
        <v>0.755868544600939</v>
      </c>
      <c r="K55">
        <v>0.70305676855895194</v>
      </c>
      <c r="L55">
        <v>0.74468085106382975</v>
      </c>
      <c r="M55">
        <v>0.72244897959183674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155</v>
      </c>
      <c r="F56">
        <v>163</v>
      </c>
      <c r="G56">
        <v>70</v>
      </c>
      <c r="H56">
        <v>78</v>
      </c>
      <c r="I56">
        <v>0.68240343347639487</v>
      </c>
      <c r="J56">
        <v>0.68888888888888888</v>
      </c>
      <c r="K56">
        <v>0.66523605150214593</v>
      </c>
      <c r="L56">
        <v>0.68402471315092683</v>
      </c>
      <c r="M56">
        <v>0.67634854771784236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163</v>
      </c>
      <c r="F57">
        <v>186</v>
      </c>
      <c r="G57">
        <v>47</v>
      </c>
      <c r="H57">
        <v>70</v>
      </c>
      <c r="I57">
        <v>0.74892703862660948</v>
      </c>
      <c r="J57">
        <v>0.77619047619047621</v>
      </c>
      <c r="K57">
        <v>0.69957081545064381</v>
      </c>
      <c r="L57">
        <v>0.75955265610438027</v>
      </c>
      <c r="M57">
        <v>0.7265625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127</v>
      </c>
      <c r="F58">
        <v>102</v>
      </c>
      <c r="G58">
        <v>78</v>
      </c>
      <c r="H58">
        <v>53</v>
      </c>
      <c r="I58">
        <v>0.63611111111111107</v>
      </c>
      <c r="J58">
        <v>0.61951219512195121</v>
      </c>
      <c r="K58">
        <v>0.7055555555555556</v>
      </c>
      <c r="L58">
        <v>0.6349999999999999</v>
      </c>
      <c r="M58">
        <v>0.65806451612903227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135</v>
      </c>
      <c r="F59">
        <v>117</v>
      </c>
      <c r="G59">
        <v>63</v>
      </c>
      <c r="H59">
        <v>45</v>
      </c>
      <c r="I59">
        <v>0.7</v>
      </c>
      <c r="J59">
        <v>0.68181818181818177</v>
      </c>
      <c r="K59">
        <v>0.75</v>
      </c>
      <c r="L59">
        <v>0.69444444444444442</v>
      </c>
      <c r="M59">
        <v>0.72222222222222221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602</v>
      </c>
      <c r="F60">
        <v>573</v>
      </c>
      <c r="G60">
        <v>260</v>
      </c>
      <c r="H60">
        <v>231</v>
      </c>
      <c r="I60">
        <v>0.70528211284513809</v>
      </c>
      <c r="J60">
        <v>0.69837587006960555</v>
      </c>
      <c r="K60">
        <v>0.72268907563025209</v>
      </c>
      <c r="L60">
        <v>0.70310675075916829</v>
      </c>
      <c r="M60">
        <v>0.71268656716417911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618</v>
      </c>
      <c r="F61">
        <v>636</v>
      </c>
      <c r="G61">
        <v>197</v>
      </c>
      <c r="H61">
        <v>215</v>
      </c>
      <c r="I61">
        <v>0.75270108043217288</v>
      </c>
      <c r="J61">
        <v>0.75828220858895701</v>
      </c>
      <c r="K61">
        <v>0.74189675870348137</v>
      </c>
      <c r="L61">
        <v>0.75494747129245054</v>
      </c>
      <c r="M61">
        <v>0.74735605170387776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142</v>
      </c>
      <c r="F62">
        <v>147</v>
      </c>
      <c r="G62">
        <v>43</v>
      </c>
      <c r="H62">
        <v>48</v>
      </c>
      <c r="I62">
        <v>0.76052631578947372</v>
      </c>
      <c r="J62">
        <v>0.76756756756756761</v>
      </c>
      <c r="K62">
        <v>0.74736842105263157</v>
      </c>
      <c r="L62">
        <v>0.76344086021505375</v>
      </c>
      <c r="M62">
        <v>0.75384615384615383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139</v>
      </c>
      <c r="F63">
        <v>153</v>
      </c>
      <c r="G63">
        <v>37</v>
      </c>
      <c r="H63">
        <v>51</v>
      </c>
      <c r="I63">
        <v>0.76842105263157889</v>
      </c>
      <c r="J63">
        <v>0.78977272727272729</v>
      </c>
      <c r="K63">
        <v>0.73157894736842111</v>
      </c>
      <c r="L63">
        <v>0.77740492170022368</v>
      </c>
      <c r="M63">
        <v>0.75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169</v>
      </c>
      <c r="F64">
        <v>171</v>
      </c>
      <c r="G64">
        <v>58</v>
      </c>
      <c r="H64">
        <v>60</v>
      </c>
      <c r="I64">
        <v>0.74235807860262004</v>
      </c>
      <c r="J64">
        <v>0.74449339207048459</v>
      </c>
      <c r="K64">
        <v>0.73799126637554591</v>
      </c>
      <c r="L64">
        <v>0.74318381706244507</v>
      </c>
      <c r="M64">
        <v>0.74025974025974028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183</v>
      </c>
      <c r="F65">
        <v>180</v>
      </c>
      <c r="G65">
        <v>49</v>
      </c>
      <c r="H65">
        <v>46</v>
      </c>
      <c r="I65">
        <v>0.79257641921397382</v>
      </c>
      <c r="J65">
        <v>0.78879310344827591</v>
      </c>
      <c r="K65">
        <v>0.79912663755458513</v>
      </c>
      <c r="L65">
        <v>0.79083837510803801</v>
      </c>
      <c r="M65">
        <v>0.79646017699115046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161</v>
      </c>
      <c r="F66">
        <v>163</v>
      </c>
      <c r="G66">
        <v>70</v>
      </c>
      <c r="H66">
        <v>72</v>
      </c>
      <c r="I66">
        <v>0.69527896995708149</v>
      </c>
      <c r="J66">
        <v>0.69696969696969702</v>
      </c>
      <c r="K66">
        <v>0.69098712446351929</v>
      </c>
      <c r="L66">
        <v>0.69576490924805534</v>
      </c>
      <c r="M66">
        <v>0.69361702127659575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174</v>
      </c>
      <c r="F67">
        <v>189</v>
      </c>
      <c r="G67">
        <v>44</v>
      </c>
      <c r="H67">
        <v>59</v>
      </c>
      <c r="I67">
        <v>0.77896995708154504</v>
      </c>
      <c r="J67">
        <v>0.79816513761467889</v>
      </c>
      <c r="K67">
        <v>0.74678111587982832</v>
      </c>
      <c r="L67">
        <v>0.78733031674208154</v>
      </c>
      <c r="M67">
        <v>0.76209677419354838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125</v>
      </c>
      <c r="F68">
        <v>112</v>
      </c>
      <c r="G68">
        <v>68</v>
      </c>
      <c r="H68">
        <v>55</v>
      </c>
      <c r="I68">
        <v>0.65833333333333333</v>
      </c>
      <c r="J68">
        <v>0.64766839378238339</v>
      </c>
      <c r="K68">
        <v>0.69444444444444442</v>
      </c>
      <c r="L68">
        <v>0.65651260504201669</v>
      </c>
      <c r="M68">
        <v>0.6706586826347305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123</v>
      </c>
      <c r="F69">
        <v>136</v>
      </c>
      <c r="G69">
        <v>44</v>
      </c>
      <c r="H69">
        <v>57</v>
      </c>
      <c r="I69">
        <v>0.71944444444444444</v>
      </c>
      <c r="J69">
        <v>0.73652694610778446</v>
      </c>
      <c r="K69">
        <v>0.68333333333333335</v>
      </c>
      <c r="L69">
        <v>0.72523584905660377</v>
      </c>
      <c r="M69">
        <v>0.70466321243523311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596</v>
      </c>
      <c r="F70">
        <v>604</v>
      </c>
      <c r="G70">
        <v>229</v>
      </c>
      <c r="H70">
        <v>237</v>
      </c>
      <c r="I70">
        <v>0.72028811524609848</v>
      </c>
      <c r="J70">
        <v>0.72242424242424241</v>
      </c>
      <c r="K70">
        <v>0.71548619447779116</v>
      </c>
      <c r="L70">
        <v>0.72102588918461175</v>
      </c>
      <c r="M70">
        <v>0.71819262782401905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602</v>
      </c>
      <c r="F71">
        <v>669</v>
      </c>
      <c r="G71">
        <v>164</v>
      </c>
      <c r="H71">
        <v>231</v>
      </c>
      <c r="I71">
        <v>0.76290516206482595</v>
      </c>
      <c r="J71">
        <v>0.78590078328981727</v>
      </c>
      <c r="K71">
        <v>0.72268907563025209</v>
      </c>
      <c r="L71">
        <v>0.77238901719271236</v>
      </c>
      <c r="M71">
        <v>0.74333333333333329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142</v>
      </c>
      <c r="F72">
        <v>147</v>
      </c>
      <c r="G72">
        <v>43</v>
      </c>
      <c r="H72">
        <v>48</v>
      </c>
      <c r="I72">
        <v>0.76052631578947372</v>
      </c>
      <c r="J72">
        <v>0.76756756756756761</v>
      </c>
      <c r="K72">
        <v>0.74736842105263157</v>
      </c>
      <c r="L72">
        <v>0.76344086021505375</v>
      </c>
      <c r="M72">
        <v>0.75384615384615383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143</v>
      </c>
      <c r="F73">
        <v>153</v>
      </c>
      <c r="G73">
        <v>37</v>
      </c>
      <c r="H73">
        <v>47</v>
      </c>
      <c r="I73">
        <v>0.77894736842105261</v>
      </c>
      <c r="J73">
        <v>0.7944444444444444</v>
      </c>
      <c r="K73">
        <v>0.75263157894736843</v>
      </c>
      <c r="L73">
        <v>0.78571428571428559</v>
      </c>
      <c r="M73">
        <v>0.76500000000000001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170</v>
      </c>
      <c r="F74">
        <v>172</v>
      </c>
      <c r="G74">
        <v>57</v>
      </c>
      <c r="H74">
        <v>59</v>
      </c>
      <c r="I74">
        <v>0.74672489082969429</v>
      </c>
      <c r="J74">
        <v>0.74889867841409696</v>
      </c>
      <c r="K74">
        <v>0.74235807860262004</v>
      </c>
      <c r="L74">
        <v>0.74758135444151275</v>
      </c>
      <c r="M74">
        <v>0.74458874458874458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186</v>
      </c>
      <c r="F75">
        <v>195</v>
      </c>
      <c r="G75">
        <v>34</v>
      </c>
      <c r="H75">
        <v>43</v>
      </c>
      <c r="I75">
        <v>0.83187772925764192</v>
      </c>
      <c r="J75">
        <v>0.84545454545454546</v>
      </c>
      <c r="K75">
        <v>0.81222707423580787</v>
      </c>
      <c r="L75">
        <v>0.83859332732191161</v>
      </c>
      <c r="M75">
        <v>0.81932773109243695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162</v>
      </c>
      <c r="F76">
        <v>166</v>
      </c>
      <c r="G76">
        <v>67</v>
      </c>
      <c r="H76">
        <v>71</v>
      </c>
      <c r="I76">
        <v>0.70386266094420602</v>
      </c>
      <c r="J76">
        <v>0.70742358078602618</v>
      </c>
      <c r="K76">
        <v>0.69527896995708149</v>
      </c>
      <c r="L76">
        <v>0.70496083550913846</v>
      </c>
      <c r="M76">
        <v>0.70042194092827004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178</v>
      </c>
      <c r="F77">
        <v>190</v>
      </c>
      <c r="G77">
        <v>43</v>
      </c>
      <c r="H77">
        <v>55</v>
      </c>
      <c r="I77">
        <v>0.78969957081545061</v>
      </c>
      <c r="J77">
        <v>0.80542986425339369</v>
      </c>
      <c r="K77">
        <v>0.76394849785407726</v>
      </c>
      <c r="L77">
        <v>0.79677708146821835</v>
      </c>
      <c r="M77">
        <v>0.77551020408163263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130</v>
      </c>
      <c r="F78">
        <v>123</v>
      </c>
      <c r="G78">
        <v>57</v>
      </c>
      <c r="H78">
        <v>50</v>
      </c>
      <c r="I78">
        <v>0.70277777777777772</v>
      </c>
      <c r="J78">
        <v>0.69518716577540107</v>
      </c>
      <c r="K78">
        <v>0.72222222222222221</v>
      </c>
      <c r="L78">
        <v>0.70043103448275867</v>
      </c>
      <c r="M78">
        <v>0.71098265895953761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136</v>
      </c>
      <c r="F79">
        <v>134</v>
      </c>
      <c r="G79">
        <v>46</v>
      </c>
      <c r="H79">
        <v>44</v>
      </c>
      <c r="I79">
        <v>0.75</v>
      </c>
      <c r="J79">
        <v>0.74725274725274726</v>
      </c>
      <c r="K79">
        <v>0.75555555555555554</v>
      </c>
      <c r="L79">
        <v>0.74889867841409685</v>
      </c>
      <c r="M79">
        <v>0.7528089887640449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597</v>
      </c>
      <c r="F80">
        <v>607</v>
      </c>
      <c r="G80">
        <v>226</v>
      </c>
      <c r="H80">
        <v>236</v>
      </c>
      <c r="I80">
        <v>0.72268907563025209</v>
      </c>
      <c r="J80">
        <v>0.72539489671931956</v>
      </c>
      <c r="K80">
        <v>0.71668667466986791</v>
      </c>
      <c r="L80">
        <v>0.72363636363636374</v>
      </c>
      <c r="M80">
        <v>0.72004744958481615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646</v>
      </c>
      <c r="F81">
        <v>648</v>
      </c>
      <c r="G81">
        <v>185</v>
      </c>
      <c r="H81">
        <v>187</v>
      </c>
      <c r="I81">
        <v>0.77671068427370948</v>
      </c>
      <c r="J81">
        <v>0.77737665463297234</v>
      </c>
      <c r="K81">
        <v>0.77551020408163263</v>
      </c>
      <c r="L81">
        <v>0.77700264613904269</v>
      </c>
      <c r="M81">
        <v>0.77604790419161673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89</v>
      </c>
      <c r="F2">
        <v>140</v>
      </c>
      <c r="G2">
        <v>50</v>
      </c>
      <c r="H2">
        <v>101</v>
      </c>
      <c r="I2">
        <v>0.60263157894736841</v>
      </c>
      <c r="J2">
        <v>0.64028776978417268</v>
      </c>
      <c r="K2">
        <v>0.4684210526315789</v>
      </c>
      <c r="L2">
        <v>0.59651474530831106</v>
      </c>
      <c r="M2">
        <v>0.58091286307053946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89</v>
      </c>
      <c r="F3">
        <v>138</v>
      </c>
      <c r="G3">
        <v>52</v>
      </c>
      <c r="H3">
        <v>101</v>
      </c>
      <c r="I3">
        <v>0.59736842105263155</v>
      </c>
      <c r="J3">
        <v>0.63120567375886527</v>
      </c>
      <c r="K3">
        <v>0.4684210526315789</v>
      </c>
      <c r="L3">
        <v>0.59018567639257291</v>
      </c>
      <c r="M3">
        <v>0.57740585774058573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119</v>
      </c>
      <c r="F4">
        <v>176</v>
      </c>
      <c r="G4">
        <v>53</v>
      </c>
      <c r="H4">
        <v>110</v>
      </c>
      <c r="I4">
        <v>0.64410480349344978</v>
      </c>
      <c r="J4">
        <v>0.69186046511627908</v>
      </c>
      <c r="K4">
        <v>0.51965065502183405</v>
      </c>
      <c r="L4">
        <v>0.64885496183206115</v>
      </c>
      <c r="M4">
        <v>0.61538461538461542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126</v>
      </c>
      <c r="F5">
        <v>170</v>
      </c>
      <c r="G5">
        <v>59</v>
      </c>
      <c r="H5">
        <v>103</v>
      </c>
      <c r="I5">
        <v>0.64628820960698685</v>
      </c>
      <c r="J5">
        <v>0.68108108108108112</v>
      </c>
      <c r="K5">
        <v>0.55021834061135366</v>
      </c>
      <c r="L5">
        <v>0.65015479876160986</v>
      </c>
      <c r="M5">
        <v>0.62271062271062272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109</v>
      </c>
      <c r="F6">
        <v>169</v>
      </c>
      <c r="G6">
        <v>64</v>
      </c>
      <c r="H6">
        <v>124</v>
      </c>
      <c r="I6">
        <v>0.59656652360515017</v>
      </c>
      <c r="J6">
        <v>0.63005780346820806</v>
      </c>
      <c r="K6">
        <v>0.46781115879828328</v>
      </c>
      <c r="L6">
        <v>0.58918918918918917</v>
      </c>
      <c r="M6">
        <v>0.57679180887372017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110</v>
      </c>
      <c r="F7">
        <v>169</v>
      </c>
      <c r="G7">
        <v>64</v>
      </c>
      <c r="H7">
        <v>123</v>
      </c>
      <c r="I7">
        <v>0.59871244635193133</v>
      </c>
      <c r="J7">
        <v>0.63218390804597702</v>
      </c>
      <c r="K7">
        <v>0.47210300429184548</v>
      </c>
      <c r="L7">
        <v>0.59203444564047369</v>
      </c>
      <c r="M7">
        <v>0.57876712328767121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107</v>
      </c>
      <c r="F8">
        <v>133</v>
      </c>
      <c r="G8">
        <v>47</v>
      </c>
      <c r="H8">
        <v>73</v>
      </c>
      <c r="I8">
        <v>0.66666666666666663</v>
      </c>
      <c r="J8">
        <v>0.69480519480519476</v>
      </c>
      <c r="K8">
        <v>0.59444444444444444</v>
      </c>
      <c r="L8">
        <v>0.67211055276381915</v>
      </c>
      <c r="M8">
        <v>0.64563106796116509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107</v>
      </c>
      <c r="F9">
        <v>133</v>
      </c>
      <c r="G9">
        <v>47</v>
      </c>
      <c r="H9">
        <v>73</v>
      </c>
      <c r="I9">
        <v>0.66666666666666663</v>
      </c>
      <c r="J9">
        <v>0.69480519480519476</v>
      </c>
      <c r="K9">
        <v>0.59444444444444444</v>
      </c>
      <c r="L9">
        <v>0.67211055276381915</v>
      </c>
      <c r="M9">
        <v>0.64563106796116509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441</v>
      </c>
      <c r="F10">
        <v>591</v>
      </c>
      <c r="G10">
        <v>242</v>
      </c>
      <c r="H10">
        <v>392</v>
      </c>
      <c r="I10">
        <v>0.61944777911164461</v>
      </c>
      <c r="J10">
        <v>0.64568081991215232</v>
      </c>
      <c r="K10">
        <v>0.52941176470588236</v>
      </c>
      <c r="L10">
        <v>0.61851332398316972</v>
      </c>
      <c r="M10">
        <v>0.60122075279755849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457</v>
      </c>
      <c r="F11">
        <v>583</v>
      </c>
      <c r="G11">
        <v>250</v>
      </c>
      <c r="H11">
        <v>376</v>
      </c>
      <c r="I11">
        <v>0.62424969987995194</v>
      </c>
      <c r="J11">
        <v>0.6463932107496464</v>
      </c>
      <c r="K11">
        <v>0.54861944777911165</v>
      </c>
      <c r="L11">
        <v>0.62414640808522259</v>
      </c>
      <c r="M11">
        <v>0.60792492179353497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94</v>
      </c>
      <c r="F12">
        <v>170</v>
      </c>
      <c r="G12">
        <v>20</v>
      </c>
      <c r="H12">
        <v>96</v>
      </c>
      <c r="I12">
        <v>0.69473684210526321</v>
      </c>
      <c r="J12">
        <v>0.82456140350877194</v>
      </c>
      <c r="K12">
        <v>0.49473684210526309</v>
      </c>
      <c r="L12">
        <v>0.72755417956656343</v>
      </c>
      <c r="M12">
        <v>0.63909774436090228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97</v>
      </c>
      <c r="F13">
        <v>167</v>
      </c>
      <c r="G13">
        <v>23</v>
      </c>
      <c r="H13">
        <v>93</v>
      </c>
      <c r="I13">
        <v>0.69473684210526321</v>
      </c>
      <c r="J13">
        <v>0.80833333333333335</v>
      </c>
      <c r="K13">
        <v>0.51052631578947372</v>
      </c>
      <c r="L13">
        <v>0.72388059701492535</v>
      </c>
      <c r="M13">
        <v>0.64230769230769236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120</v>
      </c>
      <c r="F14">
        <v>198</v>
      </c>
      <c r="G14">
        <v>31</v>
      </c>
      <c r="H14">
        <v>109</v>
      </c>
      <c r="I14">
        <v>0.69432314410480345</v>
      </c>
      <c r="J14">
        <v>0.79470198675496684</v>
      </c>
      <c r="K14">
        <v>0.5240174672489083</v>
      </c>
      <c r="L14">
        <v>0.72028811524609837</v>
      </c>
      <c r="M14">
        <v>0.64495114006514653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123</v>
      </c>
      <c r="F15">
        <v>193</v>
      </c>
      <c r="G15">
        <v>36</v>
      </c>
      <c r="H15">
        <v>106</v>
      </c>
      <c r="I15">
        <v>0.68995633187772931</v>
      </c>
      <c r="J15">
        <v>0.77358490566037741</v>
      </c>
      <c r="K15">
        <v>0.53711790393013104</v>
      </c>
      <c r="L15">
        <v>0.71098265895953761</v>
      </c>
      <c r="M15">
        <v>0.64548494983277593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115</v>
      </c>
      <c r="F16">
        <v>188</v>
      </c>
      <c r="G16">
        <v>45</v>
      </c>
      <c r="H16">
        <v>118</v>
      </c>
      <c r="I16">
        <v>0.65021459227467815</v>
      </c>
      <c r="J16">
        <v>0.71875</v>
      </c>
      <c r="K16">
        <v>0.49356223175965658</v>
      </c>
      <c r="L16">
        <v>0.65864833906071008</v>
      </c>
      <c r="M16">
        <v>0.6143790849673203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115</v>
      </c>
      <c r="F17">
        <v>187</v>
      </c>
      <c r="G17">
        <v>46</v>
      </c>
      <c r="H17">
        <v>118</v>
      </c>
      <c r="I17">
        <v>0.64806866952789699</v>
      </c>
      <c r="J17">
        <v>0.7142857142857143</v>
      </c>
      <c r="K17">
        <v>0.49356223175965658</v>
      </c>
      <c r="L17">
        <v>0.65564424173318125</v>
      </c>
      <c r="M17">
        <v>0.61311475409836069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107</v>
      </c>
      <c r="F18">
        <v>143</v>
      </c>
      <c r="G18">
        <v>37</v>
      </c>
      <c r="H18">
        <v>73</v>
      </c>
      <c r="I18">
        <v>0.69444444444444442</v>
      </c>
      <c r="J18">
        <v>0.74305555555555558</v>
      </c>
      <c r="K18">
        <v>0.59444444444444444</v>
      </c>
      <c r="L18">
        <v>0.70767195767195756</v>
      </c>
      <c r="M18">
        <v>0.66203703703703709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105</v>
      </c>
      <c r="F19">
        <v>144</v>
      </c>
      <c r="G19">
        <v>36</v>
      </c>
      <c r="H19">
        <v>75</v>
      </c>
      <c r="I19">
        <v>0.69166666666666665</v>
      </c>
      <c r="J19">
        <v>0.74468085106382975</v>
      </c>
      <c r="K19">
        <v>0.58333333333333337</v>
      </c>
      <c r="L19">
        <v>0.70564516129032251</v>
      </c>
      <c r="M19">
        <v>0.65753424657534243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452</v>
      </c>
      <c r="F20">
        <v>684</v>
      </c>
      <c r="G20">
        <v>149</v>
      </c>
      <c r="H20">
        <v>381</v>
      </c>
      <c r="I20">
        <v>0.68187274909963991</v>
      </c>
      <c r="J20">
        <v>0.75207986688851913</v>
      </c>
      <c r="K20">
        <v>0.54261704681872747</v>
      </c>
      <c r="L20">
        <v>0.6981773246833487</v>
      </c>
      <c r="M20">
        <v>0.6422535211267606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443</v>
      </c>
      <c r="F21">
        <v>696</v>
      </c>
      <c r="G21">
        <v>137</v>
      </c>
      <c r="H21">
        <v>390</v>
      </c>
      <c r="I21">
        <v>0.68367346938775508</v>
      </c>
      <c r="J21">
        <v>0.76379310344827589</v>
      </c>
      <c r="K21">
        <v>0.53181272509003596</v>
      </c>
      <c r="L21">
        <v>0.7025055502695845</v>
      </c>
      <c r="M21">
        <v>0.64088397790055252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85</v>
      </c>
      <c r="F22">
        <v>164</v>
      </c>
      <c r="G22">
        <v>26</v>
      </c>
      <c r="H22">
        <v>105</v>
      </c>
      <c r="I22">
        <v>0.65526315789473688</v>
      </c>
      <c r="J22">
        <v>0.76576576576576572</v>
      </c>
      <c r="K22">
        <v>0.44736842105263158</v>
      </c>
      <c r="L22">
        <v>0.67034700315457407</v>
      </c>
      <c r="M22">
        <v>0.60966542750929364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91</v>
      </c>
      <c r="F23">
        <v>164</v>
      </c>
      <c r="G23">
        <v>26</v>
      </c>
      <c r="H23">
        <v>99</v>
      </c>
      <c r="I23">
        <v>0.67105263157894735</v>
      </c>
      <c r="J23">
        <v>0.77777777777777779</v>
      </c>
      <c r="K23">
        <v>0.47894736842105262</v>
      </c>
      <c r="L23">
        <v>0.6914893617021276</v>
      </c>
      <c r="M23">
        <v>0.62357414448669202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122</v>
      </c>
      <c r="F24">
        <v>185</v>
      </c>
      <c r="G24">
        <v>44</v>
      </c>
      <c r="H24">
        <v>107</v>
      </c>
      <c r="I24">
        <v>0.67030567685589515</v>
      </c>
      <c r="J24">
        <v>0.73493975903614461</v>
      </c>
      <c r="K24">
        <v>0.53275109170305679</v>
      </c>
      <c r="L24">
        <v>0.68309070548712214</v>
      </c>
      <c r="M24">
        <v>0.63356164383561642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123</v>
      </c>
      <c r="F25">
        <v>183</v>
      </c>
      <c r="G25">
        <v>46</v>
      </c>
      <c r="H25">
        <v>106</v>
      </c>
      <c r="I25">
        <v>0.66812227074235808</v>
      </c>
      <c r="J25">
        <v>0.72781065088757402</v>
      </c>
      <c r="K25">
        <v>0.53711790393013104</v>
      </c>
      <c r="L25">
        <v>0.6795580110497238</v>
      </c>
      <c r="M25">
        <v>0.63321799307958482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109</v>
      </c>
      <c r="F26">
        <v>176</v>
      </c>
      <c r="G26">
        <v>57</v>
      </c>
      <c r="H26">
        <v>124</v>
      </c>
      <c r="I26">
        <v>0.61158798283261806</v>
      </c>
      <c r="J26">
        <v>0.65662650602409633</v>
      </c>
      <c r="K26">
        <v>0.46781115879828328</v>
      </c>
      <c r="L26">
        <v>0.6075808249721294</v>
      </c>
      <c r="M26">
        <v>0.58666666666666667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109</v>
      </c>
      <c r="F27">
        <v>176</v>
      </c>
      <c r="G27">
        <v>57</v>
      </c>
      <c r="H27">
        <v>124</v>
      </c>
      <c r="I27">
        <v>0.61158798283261806</v>
      </c>
      <c r="J27">
        <v>0.65662650602409633</v>
      </c>
      <c r="K27">
        <v>0.46781115879828328</v>
      </c>
      <c r="L27">
        <v>0.6075808249721294</v>
      </c>
      <c r="M27">
        <v>0.58666666666666667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108</v>
      </c>
      <c r="F28">
        <v>137</v>
      </c>
      <c r="G28">
        <v>43</v>
      </c>
      <c r="H28">
        <v>72</v>
      </c>
      <c r="I28">
        <v>0.68055555555555558</v>
      </c>
      <c r="J28">
        <v>0.71523178807947019</v>
      </c>
      <c r="K28">
        <v>0.6</v>
      </c>
      <c r="L28">
        <v>0.68877551020408156</v>
      </c>
      <c r="M28">
        <v>0.65550239234449759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104</v>
      </c>
      <c r="F29">
        <v>140</v>
      </c>
      <c r="G29">
        <v>40</v>
      </c>
      <c r="H29">
        <v>76</v>
      </c>
      <c r="I29">
        <v>0.67777777777777781</v>
      </c>
      <c r="J29">
        <v>0.72222222222222221</v>
      </c>
      <c r="K29">
        <v>0.57777777777777772</v>
      </c>
      <c r="L29">
        <v>0.68783068783068779</v>
      </c>
      <c r="M29">
        <v>0.64814814814814814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438</v>
      </c>
      <c r="F30">
        <v>648</v>
      </c>
      <c r="G30">
        <v>185</v>
      </c>
      <c r="H30">
        <v>395</v>
      </c>
      <c r="I30">
        <v>0.65186074429771912</v>
      </c>
      <c r="J30">
        <v>0.7030497592295345</v>
      </c>
      <c r="K30">
        <v>0.5258103241296519</v>
      </c>
      <c r="L30">
        <v>0.65864661654135337</v>
      </c>
      <c r="M30">
        <v>0.62128475551294349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429</v>
      </c>
      <c r="F31">
        <v>655</v>
      </c>
      <c r="G31">
        <v>178</v>
      </c>
      <c r="H31">
        <v>404</v>
      </c>
      <c r="I31">
        <v>0.65066026410564226</v>
      </c>
      <c r="J31">
        <v>0.70675453047775949</v>
      </c>
      <c r="K31">
        <v>0.51500600240096039</v>
      </c>
      <c r="L31">
        <v>0.65777368905243783</v>
      </c>
      <c r="M31">
        <v>0.61850802644003777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118</v>
      </c>
      <c r="F32">
        <v>133</v>
      </c>
      <c r="G32">
        <v>57</v>
      </c>
      <c r="H32">
        <v>72</v>
      </c>
      <c r="I32">
        <v>0.66052631578947374</v>
      </c>
      <c r="J32">
        <v>0.67428571428571427</v>
      </c>
      <c r="K32">
        <v>0.62105263157894741</v>
      </c>
      <c r="L32">
        <v>0.6629213483146067</v>
      </c>
      <c r="M32">
        <v>0.64878048780487807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118</v>
      </c>
      <c r="F33">
        <v>133</v>
      </c>
      <c r="G33">
        <v>57</v>
      </c>
      <c r="H33">
        <v>72</v>
      </c>
      <c r="I33">
        <v>0.66052631578947374</v>
      </c>
      <c r="J33">
        <v>0.67428571428571427</v>
      </c>
      <c r="K33">
        <v>0.62105263157894741</v>
      </c>
      <c r="L33">
        <v>0.6629213483146067</v>
      </c>
      <c r="M33">
        <v>0.64878048780487807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175</v>
      </c>
      <c r="F34">
        <v>163</v>
      </c>
      <c r="G34">
        <v>66</v>
      </c>
      <c r="H34">
        <v>54</v>
      </c>
      <c r="I34">
        <v>0.73799126637554591</v>
      </c>
      <c r="J34">
        <v>0.72614107883817425</v>
      </c>
      <c r="K34">
        <v>0.76419213973799127</v>
      </c>
      <c r="L34">
        <v>0.73344509639564115</v>
      </c>
      <c r="M34">
        <v>0.75115207373271886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175</v>
      </c>
      <c r="F35">
        <v>163</v>
      </c>
      <c r="G35">
        <v>66</v>
      </c>
      <c r="H35">
        <v>54</v>
      </c>
      <c r="I35">
        <v>0.73799126637554591</v>
      </c>
      <c r="J35">
        <v>0.72614107883817425</v>
      </c>
      <c r="K35">
        <v>0.76419213973799127</v>
      </c>
      <c r="L35">
        <v>0.73344509639564115</v>
      </c>
      <c r="M35">
        <v>0.75115207373271886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161</v>
      </c>
      <c r="F36">
        <v>147</v>
      </c>
      <c r="G36">
        <v>86</v>
      </c>
      <c r="H36">
        <v>72</v>
      </c>
      <c r="I36">
        <v>0.66094420600858372</v>
      </c>
      <c r="J36">
        <v>0.65182186234817818</v>
      </c>
      <c r="K36">
        <v>0.69098712446351929</v>
      </c>
      <c r="L36">
        <v>0.65929565929565936</v>
      </c>
      <c r="M36">
        <v>0.67123287671232879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144</v>
      </c>
      <c r="F37">
        <v>166</v>
      </c>
      <c r="G37">
        <v>67</v>
      </c>
      <c r="H37">
        <v>89</v>
      </c>
      <c r="I37">
        <v>0.66523605150214593</v>
      </c>
      <c r="J37">
        <v>0.68246445497630337</v>
      </c>
      <c r="K37">
        <v>0.61802575107296143</v>
      </c>
      <c r="L37">
        <v>0.66852367688022285</v>
      </c>
      <c r="M37">
        <v>0.65098039215686276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125</v>
      </c>
      <c r="F38">
        <v>126</v>
      </c>
      <c r="G38">
        <v>54</v>
      </c>
      <c r="H38">
        <v>55</v>
      </c>
      <c r="I38">
        <v>0.69722222222222219</v>
      </c>
      <c r="J38">
        <v>0.6983240223463687</v>
      </c>
      <c r="K38">
        <v>0.69444444444444442</v>
      </c>
      <c r="L38">
        <v>0.69754464285714279</v>
      </c>
      <c r="M38">
        <v>0.69613259668508287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125</v>
      </c>
      <c r="F39">
        <v>126</v>
      </c>
      <c r="G39">
        <v>54</v>
      </c>
      <c r="H39">
        <v>55</v>
      </c>
      <c r="I39">
        <v>0.69722222222222219</v>
      </c>
      <c r="J39">
        <v>0.6983240223463687</v>
      </c>
      <c r="K39">
        <v>0.69444444444444442</v>
      </c>
      <c r="L39">
        <v>0.69754464285714279</v>
      </c>
      <c r="M39">
        <v>0.69613259668508287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565</v>
      </c>
      <c r="F40">
        <v>575</v>
      </c>
      <c r="G40">
        <v>258</v>
      </c>
      <c r="H40">
        <v>268</v>
      </c>
      <c r="I40">
        <v>0.68427370948379351</v>
      </c>
      <c r="J40">
        <v>0.6865127582017011</v>
      </c>
      <c r="K40">
        <v>0.67827130852340933</v>
      </c>
      <c r="L40">
        <v>0.68484848484848493</v>
      </c>
      <c r="M40">
        <v>0.68208778173190987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565</v>
      </c>
      <c r="F41">
        <v>575</v>
      </c>
      <c r="G41">
        <v>258</v>
      </c>
      <c r="H41">
        <v>268</v>
      </c>
      <c r="I41">
        <v>0.68427370948379351</v>
      </c>
      <c r="J41">
        <v>0.6865127582017011</v>
      </c>
      <c r="K41">
        <v>0.67827130852340933</v>
      </c>
      <c r="L41">
        <v>0.68484848484848493</v>
      </c>
      <c r="M41">
        <v>0.68208778173190987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124</v>
      </c>
      <c r="F42">
        <v>144</v>
      </c>
      <c r="G42">
        <v>46</v>
      </c>
      <c r="H42">
        <v>66</v>
      </c>
      <c r="I42">
        <v>0.70526315789473681</v>
      </c>
      <c r="J42">
        <v>0.72941176470588232</v>
      </c>
      <c r="K42">
        <v>0.65263157894736845</v>
      </c>
      <c r="L42">
        <v>0.71264367816091945</v>
      </c>
      <c r="M42">
        <v>0.68571428571428572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122</v>
      </c>
      <c r="F43">
        <v>147</v>
      </c>
      <c r="G43">
        <v>43</v>
      </c>
      <c r="H43">
        <v>68</v>
      </c>
      <c r="I43">
        <v>0.70789473684210524</v>
      </c>
      <c r="J43">
        <v>0.73939393939393938</v>
      </c>
      <c r="K43">
        <v>0.64210526315789473</v>
      </c>
      <c r="L43">
        <v>0.71764705882352942</v>
      </c>
      <c r="M43">
        <v>0.68372093023255809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168</v>
      </c>
      <c r="F44">
        <v>162</v>
      </c>
      <c r="G44">
        <v>67</v>
      </c>
      <c r="H44">
        <v>61</v>
      </c>
      <c r="I44">
        <v>0.72052401746724892</v>
      </c>
      <c r="J44">
        <v>0.71489361702127663</v>
      </c>
      <c r="K44">
        <v>0.73362445414847166</v>
      </c>
      <c r="L44">
        <v>0.7185628742514969</v>
      </c>
      <c r="M44">
        <v>0.726457399103139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168</v>
      </c>
      <c r="F45">
        <v>165</v>
      </c>
      <c r="G45">
        <v>64</v>
      </c>
      <c r="H45">
        <v>61</v>
      </c>
      <c r="I45">
        <v>0.72707423580786024</v>
      </c>
      <c r="J45">
        <v>0.72413793103448276</v>
      </c>
      <c r="K45">
        <v>0.73362445414847166</v>
      </c>
      <c r="L45">
        <v>0.7260155574762317</v>
      </c>
      <c r="M45">
        <v>0.73008849557522126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139</v>
      </c>
      <c r="F46">
        <v>164</v>
      </c>
      <c r="G46">
        <v>69</v>
      </c>
      <c r="H46">
        <v>94</v>
      </c>
      <c r="I46">
        <v>0.65021459227467815</v>
      </c>
      <c r="J46">
        <v>0.66826923076923073</v>
      </c>
      <c r="K46">
        <v>0.59656652360515017</v>
      </c>
      <c r="L46">
        <v>0.65258215962441313</v>
      </c>
      <c r="M46">
        <v>0.63565891472868219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122</v>
      </c>
      <c r="F47">
        <v>199</v>
      </c>
      <c r="G47">
        <v>34</v>
      </c>
      <c r="H47">
        <v>111</v>
      </c>
      <c r="I47">
        <v>0.68884120171673824</v>
      </c>
      <c r="J47">
        <v>0.78205128205128205</v>
      </c>
      <c r="K47">
        <v>0.52360515021459231</v>
      </c>
      <c r="L47">
        <v>0.71178529754959163</v>
      </c>
      <c r="M47">
        <v>0.64193548387096777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124</v>
      </c>
      <c r="F48">
        <v>131</v>
      </c>
      <c r="G48">
        <v>49</v>
      </c>
      <c r="H48">
        <v>56</v>
      </c>
      <c r="I48">
        <v>0.70833333333333337</v>
      </c>
      <c r="J48">
        <v>0.7167630057803468</v>
      </c>
      <c r="K48">
        <v>0.68888888888888888</v>
      </c>
      <c r="L48">
        <v>0.71100917431192656</v>
      </c>
      <c r="M48">
        <v>0.70053475935828879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117</v>
      </c>
      <c r="F49">
        <v>146</v>
      </c>
      <c r="G49">
        <v>34</v>
      </c>
      <c r="H49">
        <v>63</v>
      </c>
      <c r="I49">
        <v>0.73055555555555551</v>
      </c>
      <c r="J49">
        <v>0.77483443708609268</v>
      </c>
      <c r="K49">
        <v>0.65</v>
      </c>
      <c r="L49">
        <v>0.74617346938775519</v>
      </c>
      <c r="M49">
        <v>0.69856459330143539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575</v>
      </c>
      <c r="F50">
        <v>589</v>
      </c>
      <c r="G50">
        <v>244</v>
      </c>
      <c r="H50">
        <v>258</v>
      </c>
      <c r="I50">
        <v>0.69867947178871548</v>
      </c>
      <c r="J50">
        <v>0.70207570207570202</v>
      </c>
      <c r="K50">
        <v>0.69027611044417769</v>
      </c>
      <c r="L50">
        <v>0.69968362131905559</v>
      </c>
      <c r="M50">
        <v>0.69539551357733176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554</v>
      </c>
      <c r="F51">
        <v>622</v>
      </c>
      <c r="G51">
        <v>211</v>
      </c>
      <c r="H51">
        <v>279</v>
      </c>
      <c r="I51">
        <v>0.70588235294117652</v>
      </c>
      <c r="J51">
        <v>0.72418300653594769</v>
      </c>
      <c r="K51">
        <v>0.66506602641056423</v>
      </c>
      <c r="L51">
        <v>0.71153352170562534</v>
      </c>
      <c r="M51">
        <v>0.69034406215316313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141</v>
      </c>
      <c r="F52">
        <v>141</v>
      </c>
      <c r="G52">
        <v>49</v>
      </c>
      <c r="H52">
        <v>49</v>
      </c>
      <c r="I52">
        <v>0.74210526315789471</v>
      </c>
      <c r="J52">
        <v>0.74210526315789471</v>
      </c>
      <c r="K52">
        <v>0.74210526315789471</v>
      </c>
      <c r="L52">
        <v>0.74210526315789471</v>
      </c>
      <c r="M52">
        <v>0.74210526315789471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148</v>
      </c>
      <c r="F53">
        <v>150</v>
      </c>
      <c r="G53">
        <v>40</v>
      </c>
      <c r="H53">
        <v>42</v>
      </c>
      <c r="I53">
        <v>0.78421052631578947</v>
      </c>
      <c r="J53">
        <v>0.78723404255319152</v>
      </c>
      <c r="K53">
        <v>0.77894736842105261</v>
      </c>
      <c r="L53">
        <v>0.78556263269639082</v>
      </c>
      <c r="M53">
        <v>0.78125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173</v>
      </c>
      <c r="F54">
        <v>175</v>
      </c>
      <c r="G54">
        <v>54</v>
      </c>
      <c r="H54">
        <v>56</v>
      </c>
      <c r="I54">
        <v>0.75982532751091703</v>
      </c>
      <c r="J54">
        <v>0.76211453744493396</v>
      </c>
      <c r="K54">
        <v>0.75545851528384278</v>
      </c>
      <c r="L54">
        <v>0.76077396657871588</v>
      </c>
      <c r="M54">
        <v>0.75757575757575757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178</v>
      </c>
      <c r="F55">
        <v>174</v>
      </c>
      <c r="G55">
        <v>55</v>
      </c>
      <c r="H55">
        <v>51</v>
      </c>
      <c r="I55">
        <v>0.76855895196506552</v>
      </c>
      <c r="J55">
        <v>0.76394849785407726</v>
      </c>
      <c r="K55">
        <v>0.77729257641921401</v>
      </c>
      <c r="L55">
        <v>0.76658053402239446</v>
      </c>
      <c r="M55">
        <v>0.77333333333333332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145</v>
      </c>
      <c r="F56">
        <v>164</v>
      </c>
      <c r="G56">
        <v>69</v>
      </c>
      <c r="H56">
        <v>88</v>
      </c>
      <c r="I56">
        <v>0.66309012875536477</v>
      </c>
      <c r="J56">
        <v>0.67757009345794394</v>
      </c>
      <c r="K56">
        <v>0.62231759656652363</v>
      </c>
      <c r="L56">
        <v>0.66574839302112043</v>
      </c>
      <c r="M56">
        <v>0.65079365079365081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175</v>
      </c>
      <c r="F57">
        <v>176</v>
      </c>
      <c r="G57">
        <v>57</v>
      </c>
      <c r="H57">
        <v>58</v>
      </c>
      <c r="I57">
        <v>0.75321888412017168</v>
      </c>
      <c r="J57">
        <v>0.75431034482758619</v>
      </c>
      <c r="K57">
        <v>0.75107296137339052</v>
      </c>
      <c r="L57">
        <v>0.75366063738156741</v>
      </c>
      <c r="M57">
        <v>0.75213675213675213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130</v>
      </c>
      <c r="F58">
        <v>121</v>
      </c>
      <c r="G58">
        <v>59</v>
      </c>
      <c r="H58">
        <v>50</v>
      </c>
      <c r="I58">
        <v>0.69722222222222219</v>
      </c>
      <c r="J58">
        <v>0.68783068783068779</v>
      </c>
      <c r="K58">
        <v>0.72222222222222221</v>
      </c>
      <c r="L58">
        <v>0.69444444444444442</v>
      </c>
      <c r="M58">
        <v>0.70760233918128657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126</v>
      </c>
      <c r="F59">
        <v>145</v>
      </c>
      <c r="G59">
        <v>35</v>
      </c>
      <c r="H59">
        <v>54</v>
      </c>
      <c r="I59">
        <v>0.75277777777777777</v>
      </c>
      <c r="J59">
        <v>0.78260869565217395</v>
      </c>
      <c r="K59">
        <v>0.7</v>
      </c>
      <c r="L59">
        <v>0.7645631067961165</v>
      </c>
      <c r="M59">
        <v>0.72864321608040206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592</v>
      </c>
      <c r="F60">
        <v>584</v>
      </c>
      <c r="G60">
        <v>249</v>
      </c>
      <c r="H60">
        <v>241</v>
      </c>
      <c r="I60">
        <v>0.70588235294117652</v>
      </c>
      <c r="J60">
        <v>0.70392390011890604</v>
      </c>
      <c r="K60">
        <v>0.71068427370948384</v>
      </c>
      <c r="L60">
        <v>0.70526566595187024</v>
      </c>
      <c r="M60">
        <v>0.70787878787878789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585</v>
      </c>
      <c r="F61">
        <v>658</v>
      </c>
      <c r="G61">
        <v>175</v>
      </c>
      <c r="H61">
        <v>248</v>
      </c>
      <c r="I61">
        <v>0.74609843937575027</v>
      </c>
      <c r="J61">
        <v>0.76973684210526316</v>
      </c>
      <c r="K61">
        <v>0.70228091236494594</v>
      </c>
      <c r="L61">
        <v>0.75522850503485661</v>
      </c>
      <c r="M61">
        <v>0.72626931567328923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133</v>
      </c>
      <c r="F62">
        <v>151</v>
      </c>
      <c r="G62">
        <v>39</v>
      </c>
      <c r="H62">
        <v>57</v>
      </c>
      <c r="I62">
        <v>0.74736842105263157</v>
      </c>
      <c r="J62">
        <v>0.77325581395348841</v>
      </c>
      <c r="K62">
        <v>0.7</v>
      </c>
      <c r="L62">
        <v>0.7574031890660593</v>
      </c>
      <c r="M62">
        <v>0.72596153846153844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139</v>
      </c>
      <c r="F63">
        <v>156</v>
      </c>
      <c r="G63">
        <v>34</v>
      </c>
      <c r="H63">
        <v>51</v>
      </c>
      <c r="I63">
        <v>0.77631578947368418</v>
      </c>
      <c r="J63">
        <v>0.80346820809248554</v>
      </c>
      <c r="K63">
        <v>0.73157894736842111</v>
      </c>
      <c r="L63">
        <v>0.78798185941043086</v>
      </c>
      <c r="M63">
        <v>0.75362318840579712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181</v>
      </c>
      <c r="F64">
        <v>181</v>
      </c>
      <c r="G64">
        <v>48</v>
      </c>
      <c r="H64">
        <v>48</v>
      </c>
      <c r="I64">
        <v>0.79039301310043664</v>
      </c>
      <c r="J64">
        <v>0.79039301310043664</v>
      </c>
      <c r="K64">
        <v>0.79039301310043664</v>
      </c>
      <c r="L64">
        <v>0.79039301310043675</v>
      </c>
      <c r="M64">
        <v>0.79039301310043664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188</v>
      </c>
      <c r="F65">
        <v>193</v>
      </c>
      <c r="G65">
        <v>36</v>
      </c>
      <c r="H65">
        <v>41</v>
      </c>
      <c r="I65">
        <v>0.83187772925764192</v>
      </c>
      <c r="J65">
        <v>0.8392857142857143</v>
      </c>
      <c r="K65">
        <v>0.82096069868995636</v>
      </c>
      <c r="L65">
        <v>0.83555555555555561</v>
      </c>
      <c r="M65">
        <v>0.82478632478632474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151</v>
      </c>
      <c r="F66">
        <v>169</v>
      </c>
      <c r="G66">
        <v>64</v>
      </c>
      <c r="H66">
        <v>82</v>
      </c>
      <c r="I66">
        <v>0.68669527896995708</v>
      </c>
      <c r="J66">
        <v>0.70232558139534884</v>
      </c>
      <c r="K66">
        <v>0.64806866952789699</v>
      </c>
      <c r="L66">
        <v>0.69075937785910335</v>
      </c>
      <c r="M66">
        <v>0.67330677290836649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162</v>
      </c>
      <c r="F67">
        <v>197</v>
      </c>
      <c r="G67">
        <v>36</v>
      </c>
      <c r="H67">
        <v>71</v>
      </c>
      <c r="I67">
        <v>0.77038626609442062</v>
      </c>
      <c r="J67">
        <v>0.81818181818181823</v>
      </c>
      <c r="K67">
        <v>0.69527896995708149</v>
      </c>
      <c r="L67">
        <v>0.79024390243902431</v>
      </c>
      <c r="M67">
        <v>0.7350746268656716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132</v>
      </c>
      <c r="F68">
        <v>122</v>
      </c>
      <c r="G68">
        <v>58</v>
      </c>
      <c r="H68">
        <v>48</v>
      </c>
      <c r="I68">
        <v>0.7055555555555556</v>
      </c>
      <c r="J68">
        <v>0.69473684210526321</v>
      </c>
      <c r="K68">
        <v>0.73333333333333328</v>
      </c>
      <c r="L68">
        <v>0.7021276595744681</v>
      </c>
      <c r="M68">
        <v>0.71764705882352942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123</v>
      </c>
      <c r="F69">
        <v>154</v>
      </c>
      <c r="G69">
        <v>26</v>
      </c>
      <c r="H69">
        <v>57</v>
      </c>
      <c r="I69">
        <v>0.76944444444444449</v>
      </c>
      <c r="J69">
        <v>0.82550335570469802</v>
      </c>
      <c r="K69">
        <v>0.68333333333333335</v>
      </c>
      <c r="L69">
        <v>0.79252577319587636</v>
      </c>
      <c r="M69">
        <v>0.72985781990521326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593</v>
      </c>
      <c r="F70">
        <v>609</v>
      </c>
      <c r="G70">
        <v>224</v>
      </c>
      <c r="H70">
        <v>240</v>
      </c>
      <c r="I70">
        <v>0.72148859543817523</v>
      </c>
      <c r="J70">
        <v>0.72582619339045285</v>
      </c>
      <c r="K70">
        <v>0.71188475390156059</v>
      </c>
      <c r="L70">
        <v>0.7229943916118019</v>
      </c>
      <c r="M70">
        <v>0.71731448763250882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640</v>
      </c>
      <c r="F71">
        <v>662</v>
      </c>
      <c r="G71">
        <v>171</v>
      </c>
      <c r="H71">
        <v>193</v>
      </c>
      <c r="I71">
        <v>0.78151260504201681</v>
      </c>
      <c r="J71">
        <v>0.78914919852034526</v>
      </c>
      <c r="K71">
        <v>0.7683073229291717</v>
      </c>
      <c r="L71">
        <v>0.78489085111601664</v>
      </c>
      <c r="M71">
        <v>0.77426900584795322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133</v>
      </c>
      <c r="F72">
        <v>151</v>
      </c>
      <c r="G72">
        <v>39</v>
      </c>
      <c r="H72">
        <v>57</v>
      </c>
      <c r="I72">
        <v>0.74736842105263157</v>
      </c>
      <c r="J72">
        <v>0.77325581395348841</v>
      </c>
      <c r="K72">
        <v>0.7</v>
      </c>
      <c r="L72">
        <v>0.7574031890660593</v>
      </c>
      <c r="M72">
        <v>0.72596153846153844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140</v>
      </c>
      <c r="F73">
        <v>152</v>
      </c>
      <c r="G73">
        <v>38</v>
      </c>
      <c r="H73">
        <v>50</v>
      </c>
      <c r="I73">
        <v>0.76842105263157889</v>
      </c>
      <c r="J73">
        <v>0.7865168539325843</v>
      </c>
      <c r="K73">
        <v>0.73684210526315785</v>
      </c>
      <c r="L73">
        <v>0.77605321507760539</v>
      </c>
      <c r="M73">
        <v>0.75247524752475248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181</v>
      </c>
      <c r="F74">
        <v>180</v>
      </c>
      <c r="G74">
        <v>49</v>
      </c>
      <c r="H74">
        <v>48</v>
      </c>
      <c r="I74">
        <v>0.78820960698689957</v>
      </c>
      <c r="J74">
        <v>0.78695652173913044</v>
      </c>
      <c r="K74">
        <v>0.79039301310043664</v>
      </c>
      <c r="L74">
        <v>0.78764142732811138</v>
      </c>
      <c r="M74">
        <v>0.78947368421052633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188</v>
      </c>
      <c r="F75">
        <v>193</v>
      </c>
      <c r="G75">
        <v>36</v>
      </c>
      <c r="H75">
        <v>41</v>
      </c>
      <c r="I75">
        <v>0.83187772925764192</v>
      </c>
      <c r="J75">
        <v>0.8392857142857143</v>
      </c>
      <c r="K75">
        <v>0.82096069868995636</v>
      </c>
      <c r="L75">
        <v>0.83555555555555561</v>
      </c>
      <c r="M75">
        <v>0.82478632478632474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158</v>
      </c>
      <c r="F76">
        <v>171</v>
      </c>
      <c r="G76">
        <v>62</v>
      </c>
      <c r="H76">
        <v>75</v>
      </c>
      <c r="I76">
        <v>0.70600858369098718</v>
      </c>
      <c r="J76">
        <v>0.71818181818181814</v>
      </c>
      <c r="K76">
        <v>0.67811158798283266</v>
      </c>
      <c r="L76">
        <v>0.70979335130278531</v>
      </c>
      <c r="M76">
        <v>0.69512195121951215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170</v>
      </c>
      <c r="F77">
        <v>197</v>
      </c>
      <c r="G77">
        <v>36</v>
      </c>
      <c r="H77">
        <v>63</v>
      </c>
      <c r="I77">
        <v>0.78755364806866957</v>
      </c>
      <c r="J77">
        <v>0.82524271844660191</v>
      </c>
      <c r="K77">
        <v>0.72961373390557938</v>
      </c>
      <c r="L77">
        <v>0.80416272469252592</v>
      </c>
      <c r="M77">
        <v>0.75769230769230766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131</v>
      </c>
      <c r="F78">
        <v>128</v>
      </c>
      <c r="G78">
        <v>52</v>
      </c>
      <c r="H78">
        <v>49</v>
      </c>
      <c r="I78">
        <v>0.71944444444444444</v>
      </c>
      <c r="J78">
        <v>0.71584699453551914</v>
      </c>
      <c r="K78">
        <v>0.72777777777777775</v>
      </c>
      <c r="L78">
        <v>0.7182017543859649</v>
      </c>
      <c r="M78">
        <v>0.7231638418079096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135</v>
      </c>
      <c r="F79">
        <v>145</v>
      </c>
      <c r="G79">
        <v>35</v>
      </c>
      <c r="H79">
        <v>45</v>
      </c>
      <c r="I79">
        <v>0.77777777777777779</v>
      </c>
      <c r="J79">
        <v>0.79411764705882348</v>
      </c>
      <c r="K79">
        <v>0.75</v>
      </c>
      <c r="L79">
        <v>0.78488372093023262</v>
      </c>
      <c r="M79">
        <v>0.76315789473684215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599</v>
      </c>
      <c r="F80">
        <v>612</v>
      </c>
      <c r="G80">
        <v>221</v>
      </c>
      <c r="H80">
        <v>234</v>
      </c>
      <c r="I80">
        <v>0.72689075630252098</v>
      </c>
      <c r="J80">
        <v>0.73048780487804876</v>
      </c>
      <c r="K80">
        <v>0.71908763505402162</v>
      </c>
      <c r="L80">
        <v>0.7281789448091418</v>
      </c>
      <c r="M80">
        <v>0.72340425531914898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647</v>
      </c>
      <c r="F81">
        <v>655</v>
      </c>
      <c r="G81">
        <v>178</v>
      </c>
      <c r="H81">
        <v>186</v>
      </c>
      <c r="I81">
        <v>0.78151260504201681</v>
      </c>
      <c r="J81">
        <v>0.7842424242424243</v>
      </c>
      <c r="K81">
        <v>0.77671068427370948</v>
      </c>
      <c r="L81">
        <v>0.78272441325913378</v>
      </c>
      <c r="M81">
        <v>0.7788347205707491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101</v>
      </c>
      <c r="F2">
        <v>134</v>
      </c>
      <c r="G2">
        <v>56</v>
      </c>
      <c r="H2">
        <v>89</v>
      </c>
      <c r="I2">
        <v>0.61842105263157898</v>
      </c>
      <c r="J2">
        <v>0.64331210191082799</v>
      </c>
      <c r="K2">
        <v>0.53157894736842104</v>
      </c>
      <c r="L2">
        <v>0.61735941320293386</v>
      </c>
      <c r="M2">
        <v>0.60089686098654704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103</v>
      </c>
      <c r="F3">
        <v>134</v>
      </c>
      <c r="G3">
        <v>56</v>
      </c>
      <c r="H3">
        <v>87</v>
      </c>
      <c r="I3">
        <v>0.62368421052631584</v>
      </c>
      <c r="J3">
        <v>0.64779874213836475</v>
      </c>
      <c r="K3">
        <v>0.54210526315789476</v>
      </c>
      <c r="L3">
        <v>0.62348668280871666</v>
      </c>
      <c r="M3">
        <v>0.60633484162895923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123</v>
      </c>
      <c r="F4">
        <v>163</v>
      </c>
      <c r="G4">
        <v>66</v>
      </c>
      <c r="H4">
        <v>106</v>
      </c>
      <c r="I4">
        <v>0.62445414847161573</v>
      </c>
      <c r="J4">
        <v>0.65079365079365081</v>
      </c>
      <c r="K4">
        <v>0.53711790393013104</v>
      </c>
      <c r="L4">
        <v>0.62436548223350252</v>
      </c>
      <c r="M4">
        <v>0.60594795539033453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127</v>
      </c>
      <c r="F5">
        <v>157</v>
      </c>
      <c r="G5">
        <v>72</v>
      </c>
      <c r="H5">
        <v>102</v>
      </c>
      <c r="I5">
        <v>0.62008733624454149</v>
      </c>
      <c r="J5">
        <v>0.63819095477386933</v>
      </c>
      <c r="K5">
        <v>0.55458515283842791</v>
      </c>
      <c r="L5">
        <v>0.61951219512195133</v>
      </c>
      <c r="M5">
        <v>0.60617760617760619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104</v>
      </c>
      <c r="F6">
        <v>174</v>
      </c>
      <c r="G6">
        <v>59</v>
      </c>
      <c r="H6">
        <v>129</v>
      </c>
      <c r="I6">
        <v>0.59656652360515017</v>
      </c>
      <c r="J6">
        <v>0.6380368098159509</v>
      </c>
      <c r="K6">
        <v>0.44635193133047207</v>
      </c>
      <c r="L6">
        <v>0.58757062146892658</v>
      </c>
      <c r="M6">
        <v>0.57425742574257421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105</v>
      </c>
      <c r="F7">
        <v>173</v>
      </c>
      <c r="G7">
        <v>60</v>
      </c>
      <c r="H7">
        <v>128</v>
      </c>
      <c r="I7">
        <v>0.59656652360515017</v>
      </c>
      <c r="J7">
        <v>0.63636363636363635</v>
      </c>
      <c r="K7">
        <v>0.45064377682403428</v>
      </c>
      <c r="L7">
        <v>0.5879059350503919</v>
      </c>
      <c r="M7">
        <v>0.57475083056478404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109</v>
      </c>
      <c r="F8">
        <v>128</v>
      </c>
      <c r="G8">
        <v>52</v>
      </c>
      <c r="H8">
        <v>71</v>
      </c>
      <c r="I8">
        <v>0.65833333333333333</v>
      </c>
      <c r="J8">
        <v>0.67701863354037262</v>
      </c>
      <c r="K8">
        <v>0.60555555555555551</v>
      </c>
      <c r="L8">
        <v>0.66140776699029125</v>
      </c>
      <c r="M8">
        <v>0.64321608040201006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109</v>
      </c>
      <c r="F9">
        <v>128</v>
      </c>
      <c r="G9">
        <v>52</v>
      </c>
      <c r="H9">
        <v>71</v>
      </c>
      <c r="I9">
        <v>0.65833333333333333</v>
      </c>
      <c r="J9">
        <v>0.67701863354037262</v>
      </c>
      <c r="K9">
        <v>0.60555555555555551</v>
      </c>
      <c r="L9">
        <v>0.66140776699029125</v>
      </c>
      <c r="M9">
        <v>0.64321608040201006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424</v>
      </c>
      <c r="F10">
        <v>594</v>
      </c>
      <c r="G10">
        <v>239</v>
      </c>
      <c r="H10">
        <v>409</v>
      </c>
      <c r="I10">
        <v>0.61104441776710683</v>
      </c>
      <c r="J10">
        <v>0.63951734539969829</v>
      </c>
      <c r="K10">
        <v>0.50900360144057621</v>
      </c>
      <c r="L10">
        <v>0.60832137733142033</v>
      </c>
      <c r="M10">
        <v>0.59222333000997007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442</v>
      </c>
      <c r="F11">
        <v>580</v>
      </c>
      <c r="G11">
        <v>253</v>
      </c>
      <c r="H11">
        <v>391</v>
      </c>
      <c r="I11">
        <v>0.61344537815126055</v>
      </c>
      <c r="J11">
        <v>0.63597122302158271</v>
      </c>
      <c r="K11">
        <v>0.53061224489795922</v>
      </c>
      <c r="L11">
        <v>0.61168004428452805</v>
      </c>
      <c r="M11">
        <v>0.59732234809474771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101</v>
      </c>
      <c r="F12">
        <v>165</v>
      </c>
      <c r="G12">
        <v>25</v>
      </c>
      <c r="H12">
        <v>89</v>
      </c>
      <c r="I12">
        <v>0.7</v>
      </c>
      <c r="J12">
        <v>0.80158730158730163</v>
      </c>
      <c r="K12">
        <v>0.53157894736842104</v>
      </c>
      <c r="L12">
        <v>0.7276657060518732</v>
      </c>
      <c r="M12">
        <v>0.64960629921259838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105</v>
      </c>
      <c r="F13">
        <v>163</v>
      </c>
      <c r="G13">
        <v>27</v>
      </c>
      <c r="H13">
        <v>85</v>
      </c>
      <c r="I13">
        <v>0.70526315789473681</v>
      </c>
      <c r="J13">
        <v>0.79545454545454541</v>
      </c>
      <c r="K13">
        <v>0.55263157894736847</v>
      </c>
      <c r="L13">
        <v>0.73119777158774368</v>
      </c>
      <c r="M13">
        <v>0.657258064516129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111</v>
      </c>
      <c r="F14">
        <v>181</v>
      </c>
      <c r="G14">
        <v>48</v>
      </c>
      <c r="H14">
        <v>118</v>
      </c>
      <c r="I14">
        <v>0.63755458515283847</v>
      </c>
      <c r="J14">
        <v>0.69811320754716977</v>
      </c>
      <c r="K14">
        <v>0.48471615720524019</v>
      </c>
      <c r="L14">
        <v>0.64161849710982655</v>
      </c>
      <c r="M14">
        <v>0.60535117056856191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115</v>
      </c>
      <c r="F15">
        <v>181</v>
      </c>
      <c r="G15">
        <v>48</v>
      </c>
      <c r="H15">
        <v>114</v>
      </c>
      <c r="I15">
        <v>0.64628820960698685</v>
      </c>
      <c r="J15">
        <v>0.70552147239263807</v>
      </c>
      <c r="K15">
        <v>0.50218340611353707</v>
      </c>
      <c r="L15">
        <v>0.65266742338251982</v>
      </c>
      <c r="M15">
        <v>0.61355932203389829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109</v>
      </c>
      <c r="F16">
        <v>193</v>
      </c>
      <c r="G16">
        <v>40</v>
      </c>
      <c r="H16">
        <v>124</v>
      </c>
      <c r="I16">
        <v>0.64806866952789699</v>
      </c>
      <c r="J16">
        <v>0.73154362416107388</v>
      </c>
      <c r="K16">
        <v>0.46781115879828328</v>
      </c>
      <c r="L16">
        <v>0.65741857659831138</v>
      </c>
      <c r="M16">
        <v>0.60883280757097791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109</v>
      </c>
      <c r="F17">
        <v>194</v>
      </c>
      <c r="G17">
        <v>39</v>
      </c>
      <c r="H17">
        <v>124</v>
      </c>
      <c r="I17">
        <v>0.65021459227467815</v>
      </c>
      <c r="J17">
        <v>0.73648648648648651</v>
      </c>
      <c r="K17">
        <v>0.46781115879828328</v>
      </c>
      <c r="L17">
        <v>0.66060606060606075</v>
      </c>
      <c r="M17">
        <v>0.61006289308176098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111</v>
      </c>
      <c r="F18">
        <v>140</v>
      </c>
      <c r="G18">
        <v>40</v>
      </c>
      <c r="H18">
        <v>69</v>
      </c>
      <c r="I18">
        <v>0.69722222222222219</v>
      </c>
      <c r="J18">
        <v>0.73509933774834435</v>
      </c>
      <c r="K18">
        <v>0.6166666666666667</v>
      </c>
      <c r="L18">
        <v>0.70790816326530615</v>
      </c>
      <c r="M18">
        <v>0.66985645933014359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108</v>
      </c>
      <c r="F19">
        <v>143</v>
      </c>
      <c r="G19">
        <v>37</v>
      </c>
      <c r="H19">
        <v>72</v>
      </c>
      <c r="I19">
        <v>0.69722222222222219</v>
      </c>
      <c r="J19">
        <v>0.7448275862068966</v>
      </c>
      <c r="K19">
        <v>0.6</v>
      </c>
      <c r="L19">
        <v>0.71052631578947367</v>
      </c>
      <c r="M19">
        <v>0.66511627906976745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432</v>
      </c>
      <c r="F20">
        <v>685</v>
      </c>
      <c r="G20">
        <v>148</v>
      </c>
      <c r="H20">
        <v>401</v>
      </c>
      <c r="I20">
        <v>0.67046818727490998</v>
      </c>
      <c r="J20">
        <v>0.7448275862068966</v>
      </c>
      <c r="K20">
        <v>0.51860744297719086</v>
      </c>
      <c r="L20">
        <v>0.68506184586108465</v>
      </c>
      <c r="M20">
        <v>0.63075506445672191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421</v>
      </c>
      <c r="F21">
        <v>695</v>
      </c>
      <c r="G21">
        <v>138</v>
      </c>
      <c r="H21">
        <v>412</v>
      </c>
      <c r="I21">
        <v>0.66986794717887155</v>
      </c>
      <c r="J21">
        <v>0.75313059033989271</v>
      </c>
      <c r="K21">
        <v>0.50540216086434575</v>
      </c>
      <c r="L21">
        <v>0.6858911697621376</v>
      </c>
      <c r="M21">
        <v>0.62782294489611568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97</v>
      </c>
      <c r="F22">
        <v>154</v>
      </c>
      <c r="G22">
        <v>36</v>
      </c>
      <c r="H22">
        <v>93</v>
      </c>
      <c r="I22">
        <v>0.66052631578947374</v>
      </c>
      <c r="J22">
        <v>0.72932330827067671</v>
      </c>
      <c r="K22">
        <v>0.51052631578947372</v>
      </c>
      <c r="L22">
        <v>0.67174515235457077</v>
      </c>
      <c r="M22">
        <v>0.62348178137651822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102</v>
      </c>
      <c r="F23">
        <v>149</v>
      </c>
      <c r="G23">
        <v>41</v>
      </c>
      <c r="H23">
        <v>88</v>
      </c>
      <c r="I23">
        <v>0.66052631578947374</v>
      </c>
      <c r="J23">
        <v>0.71328671328671334</v>
      </c>
      <c r="K23">
        <v>0.5368421052631579</v>
      </c>
      <c r="L23">
        <v>0.6692913385826772</v>
      </c>
      <c r="M23">
        <v>0.62869198312236285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118</v>
      </c>
      <c r="F24">
        <v>172</v>
      </c>
      <c r="G24">
        <v>57</v>
      </c>
      <c r="H24">
        <v>111</v>
      </c>
      <c r="I24">
        <v>0.63318777292576423</v>
      </c>
      <c r="J24">
        <v>0.67428571428571427</v>
      </c>
      <c r="K24">
        <v>0.51528384279475981</v>
      </c>
      <c r="L24">
        <v>0.63509149623250805</v>
      </c>
      <c r="M24">
        <v>0.607773851590106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125</v>
      </c>
      <c r="F25">
        <v>168</v>
      </c>
      <c r="G25">
        <v>61</v>
      </c>
      <c r="H25">
        <v>104</v>
      </c>
      <c r="I25">
        <v>0.63973799126637554</v>
      </c>
      <c r="J25">
        <v>0.67204301075268813</v>
      </c>
      <c r="K25">
        <v>0.54585152838427953</v>
      </c>
      <c r="L25">
        <v>0.64234326824254884</v>
      </c>
      <c r="M25">
        <v>0.61764705882352944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101</v>
      </c>
      <c r="F26">
        <v>186</v>
      </c>
      <c r="G26">
        <v>47</v>
      </c>
      <c r="H26">
        <v>132</v>
      </c>
      <c r="I26">
        <v>0.61587982832618027</v>
      </c>
      <c r="J26">
        <v>0.68243243243243246</v>
      </c>
      <c r="K26">
        <v>0.4334763948497854</v>
      </c>
      <c r="L26">
        <v>0.61212121212121218</v>
      </c>
      <c r="M26">
        <v>0.58490566037735847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101</v>
      </c>
      <c r="F27">
        <v>186</v>
      </c>
      <c r="G27">
        <v>47</v>
      </c>
      <c r="H27">
        <v>132</v>
      </c>
      <c r="I27">
        <v>0.61587982832618027</v>
      </c>
      <c r="J27">
        <v>0.68243243243243246</v>
      </c>
      <c r="K27">
        <v>0.4334763948497854</v>
      </c>
      <c r="L27">
        <v>0.61212121212121218</v>
      </c>
      <c r="M27">
        <v>0.58490566037735847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110</v>
      </c>
      <c r="F28">
        <v>135</v>
      </c>
      <c r="G28">
        <v>45</v>
      </c>
      <c r="H28">
        <v>70</v>
      </c>
      <c r="I28">
        <v>0.68055555555555558</v>
      </c>
      <c r="J28">
        <v>0.70967741935483875</v>
      </c>
      <c r="K28">
        <v>0.61111111111111116</v>
      </c>
      <c r="L28">
        <v>0.6875</v>
      </c>
      <c r="M28">
        <v>0.65853658536585369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107</v>
      </c>
      <c r="F29">
        <v>138</v>
      </c>
      <c r="G29">
        <v>42</v>
      </c>
      <c r="H29">
        <v>73</v>
      </c>
      <c r="I29">
        <v>0.68055555555555558</v>
      </c>
      <c r="J29">
        <v>0.71812080536912748</v>
      </c>
      <c r="K29">
        <v>0.59444444444444444</v>
      </c>
      <c r="L29">
        <v>0.68943298969072164</v>
      </c>
      <c r="M29">
        <v>0.65402843601895733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417</v>
      </c>
      <c r="F30">
        <v>643</v>
      </c>
      <c r="G30">
        <v>190</v>
      </c>
      <c r="H30">
        <v>416</v>
      </c>
      <c r="I30">
        <v>0.6362545018007203</v>
      </c>
      <c r="J30">
        <v>0.68698517298187811</v>
      </c>
      <c r="K30">
        <v>0.50060024009603843</v>
      </c>
      <c r="L30">
        <v>0.63937442502299913</v>
      </c>
      <c r="M30">
        <v>0.607176581680831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441</v>
      </c>
      <c r="F31">
        <v>622</v>
      </c>
      <c r="G31">
        <v>211</v>
      </c>
      <c r="H31">
        <v>392</v>
      </c>
      <c r="I31">
        <v>0.63805522208883558</v>
      </c>
      <c r="J31">
        <v>0.67638036809815949</v>
      </c>
      <c r="K31">
        <v>0.52941176470588236</v>
      </c>
      <c r="L31">
        <v>0.64080209241499564</v>
      </c>
      <c r="M31">
        <v>0.61341222879684421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124</v>
      </c>
      <c r="F32">
        <v>130</v>
      </c>
      <c r="G32">
        <v>60</v>
      </c>
      <c r="H32">
        <v>66</v>
      </c>
      <c r="I32">
        <v>0.66842105263157892</v>
      </c>
      <c r="J32">
        <v>0.67391304347826086</v>
      </c>
      <c r="K32">
        <v>0.65263157894736845</v>
      </c>
      <c r="L32">
        <v>0.66954643628509725</v>
      </c>
      <c r="M32">
        <v>0.66326530612244894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140</v>
      </c>
      <c r="F33">
        <v>118</v>
      </c>
      <c r="G33">
        <v>72</v>
      </c>
      <c r="H33">
        <v>50</v>
      </c>
      <c r="I33">
        <v>0.67894736842105263</v>
      </c>
      <c r="J33">
        <v>0.660377358490566</v>
      </c>
      <c r="K33">
        <v>0.73684210526315785</v>
      </c>
      <c r="L33">
        <v>0.67437379576107892</v>
      </c>
      <c r="M33">
        <v>0.70238095238095233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162</v>
      </c>
      <c r="F34">
        <v>167</v>
      </c>
      <c r="G34">
        <v>62</v>
      </c>
      <c r="H34">
        <v>67</v>
      </c>
      <c r="I34">
        <v>0.71834061135371174</v>
      </c>
      <c r="J34">
        <v>0.7232142857142857</v>
      </c>
      <c r="K34">
        <v>0.70742358078602618</v>
      </c>
      <c r="L34">
        <v>0.72</v>
      </c>
      <c r="M34">
        <v>0.71367521367521369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162</v>
      </c>
      <c r="F35">
        <v>167</v>
      </c>
      <c r="G35">
        <v>62</v>
      </c>
      <c r="H35">
        <v>67</v>
      </c>
      <c r="I35">
        <v>0.71834061135371174</v>
      </c>
      <c r="J35">
        <v>0.7232142857142857</v>
      </c>
      <c r="K35">
        <v>0.70742358078602618</v>
      </c>
      <c r="L35">
        <v>0.72</v>
      </c>
      <c r="M35">
        <v>0.71367521367521369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160</v>
      </c>
      <c r="F36">
        <v>147</v>
      </c>
      <c r="G36">
        <v>86</v>
      </c>
      <c r="H36">
        <v>73</v>
      </c>
      <c r="I36">
        <v>0.65879828326180256</v>
      </c>
      <c r="J36">
        <v>0.65040650406504064</v>
      </c>
      <c r="K36">
        <v>0.68669527896995708</v>
      </c>
      <c r="L36">
        <v>0.65735414954806903</v>
      </c>
      <c r="M36">
        <v>0.66818181818181821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139</v>
      </c>
      <c r="F37">
        <v>166</v>
      </c>
      <c r="G37">
        <v>67</v>
      </c>
      <c r="H37">
        <v>94</v>
      </c>
      <c r="I37">
        <v>0.65450643776824036</v>
      </c>
      <c r="J37">
        <v>0.67475728155339809</v>
      </c>
      <c r="K37">
        <v>0.59656652360515017</v>
      </c>
      <c r="L37">
        <v>0.65752128666035958</v>
      </c>
      <c r="M37">
        <v>0.63846153846153841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130</v>
      </c>
      <c r="F38">
        <v>116</v>
      </c>
      <c r="G38">
        <v>64</v>
      </c>
      <c r="H38">
        <v>50</v>
      </c>
      <c r="I38">
        <v>0.68333333333333335</v>
      </c>
      <c r="J38">
        <v>0.67010309278350511</v>
      </c>
      <c r="K38">
        <v>0.72222222222222221</v>
      </c>
      <c r="L38">
        <v>0.67991631799163177</v>
      </c>
      <c r="M38">
        <v>0.6987951807228916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138</v>
      </c>
      <c r="F39">
        <v>107</v>
      </c>
      <c r="G39">
        <v>73</v>
      </c>
      <c r="H39">
        <v>42</v>
      </c>
      <c r="I39">
        <v>0.68055555555555558</v>
      </c>
      <c r="J39">
        <v>0.65402843601895733</v>
      </c>
      <c r="K39">
        <v>0.76666666666666672</v>
      </c>
      <c r="L39">
        <v>0.673828125</v>
      </c>
      <c r="M39">
        <v>0.71812080536912748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568</v>
      </c>
      <c r="F40">
        <v>571</v>
      </c>
      <c r="G40">
        <v>262</v>
      </c>
      <c r="H40">
        <v>265</v>
      </c>
      <c r="I40">
        <v>0.68367346938775508</v>
      </c>
      <c r="J40">
        <v>0.68433734939759039</v>
      </c>
      <c r="K40">
        <v>0.68187274909963991</v>
      </c>
      <c r="L40">
        <v>0.68384300505658568</v>
      </c>
      <c r="M40">
        <v>0.68301435406698563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568</v>
      </c>
      <c r="F41">
        <v>571</v>
      </c>
      <c r="G41">
        <v>262</v>
      </c>
      <c r="H41">
        <v>265</v>
      </c>
      <c r="I41">
        <v>0.68367346938775508</v>
      </c>
      <c r="J41">
        <v>0.68433734939759039</v>
      </c>
      <c r="K41">
        <v>0.68187274909963991</v>
      </c>
      <c r="L41">
        <v>0.68384300505658568</v>
      </c>
      <c r="M41">
        <v>0.68301435406698563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130</v>
      </c>
      <c r="F42">
        <v>138</v>
      </c>
      <c r="G42">
        <v>52</v>
      </c>
      <c r="H42">
        <v>60</v>
      </c>
      <c r="I42">
        <v>0.70526315789473681</v>
      </c>
      <c r="J42">
        <v>0.7142857142857143</v>
      </c>
      <c r="K42">
        <v>0.68421052631578949</v>
      </c>
      <c r="L42">
        <v>0.7080610021786492</v>
      </c>
      <c r="M42">
        <v>0.69696969696969702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128</v>
      </c>
      <c r="F43">
        <v>141</v>
      </c>
      <c r="G43">
        <v>49</v>
      </c>
      <c r="H43">
        <v>62</v>
      </c>
      <c r="I43">
        <v>0.70789473684210524</v>
      </c>
      <c r="J43">
        <v>0.7231638418079096</v>
      </c>
      <c r="K43">
        <v>0.67368421052631577</v>
      </c>
      <c r="L43">
        <v>0.71269487750556793</v>
      </c>
      <c r="M43">
        <v>0.69458128078817738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156</v>
      </c>
      <c r="F44">
        <v>164</v>
      </c>
      <c r="G44">
        <v>65</v>
      </c>
      <c r="H44">
        <v>73</v>
      </c>
      <c r="I44">
        <v>0.69868995633187769</v>
      </c>
      <c r="J44">
        <v>0.70588235294117652</v>
      </c>
      <c r="K44">
        <v>0.68122270742358082</v>
      </c>
      <c r="L44">
        <v>0.70080862533692734</v>
      </c>
      <c r="M44">
        <v>0.69198312236286919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154</v>
      </c>
      <c r="F45">
        <v>166</v>
      </c>
      <c r="G45">
        <v>63</v>
      </c>
      <c r="H45">
        <v>75</v>
      </c>
      <c r="I45">
        <v>0.69868995633187769</v>
      </c>
      <c r="J45">
        <v>0.70967741935483875</v>
      </c>
      <c r="K45">
        <v>0.67248908296943233</v>
      </c>
      <c r="L45">
        <v>0.70191431175934371</v>
      </c>
      <c r="M45">
        <v>0.68879668049792531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146</v>
      </c>
      <c r="F46">
        <v>178</v>
      </c>
      <c r="G46">
        <v>55</v>
      </c>
      <c r="H46">
        <v>87</v>
      </c>
      <c r="I46">
        <v>0.69527896995708149</v>
      </c>
      <c r="J46">
        <v>0.72636815920398012</v>
      </c>
      <c r="K46">
        <v>0.62660944206008584</v>
      </c>
      <c r="L46">
        <v>0.7039537126325941</v>
      </c>
      <c r="M46">
        <v>0.67169811320754713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123</v>
      </c>
      <c r="F47">
        <v>206</v>
      </c>
      <c r="G47">
        <v>27</v>
      </c>
      <c r="H47">
        <v>110</v>
      </c>
      <c r="I47">
        <v>0.70600858369098718</v>
      </c>
      <c r="J47">
        <v>0.82</v>
      </c>
      <c r="K47">
        <v>0.52789699570815452</v>
      </c>
      <c r="L47">
        <v>0.73829531812725091</v>
      </c>
      <c r="M47">
        <v>0.65189873417721522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123</v>
      </c>
      <c r="F48">
        <v>120</v>
      </c>
      <c r="G48">
        <v>60</v>
      </c>
      <c r="H48">
        <v>57</v>
      </c>
      <c r="I48">
        <v>0.67500000000000004</v>
      </c>
      <c r="J48">
        <v>0.67213114754098358</v>
      </c>
      <c r="K48">
        <v>0.68333333333333335</v>
      </c>
      <c r="L48">
        <v>0.67434210526315774</v>
      </c>
      <c r="M48">
        <v>0.67796610169491522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119</v>
      </c>
      <c r="F49">
        <v>137</v>
      </c>
      <c r="G49">
        <v>43</v>
      </c>
      <c r="H49">
        <v>61</v>
      </c>
      <c r="I49">
        <v>0.71111111111111114</v>
      </c>
      <c r="J49">
        <v>0.73456790123456794</v>
      </c>
      <c r="K49">
        <v>0.66111111111111109</v>
      </c>
      <c r="L49">
        <v>0.7185990338164252</v>
      </c>
      <c r="M49">
        <v>0.69191919191919193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570</v>
      </c>
      <c r="F50">
        <v>565</v>
      </c>
      <c r="G50">
        <v>268</v>
      </c>
      <c r="H50">
        <v>263</v>
      </c>
      <c r="I50">
        <v>0.68127250900360148</v>
      </c>
      <c r="J50">
        <v>0.68019093078758952</v>
      </c>
      <c r="K50">
        <v>0.68427370948379351</v>
      </c>
      <c r="L50">
        <v>0.68100358422939067</v>
      </c>
      <c r="M50">
        <v>0.68236714975845414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531</v>
      </c>
      <c r="F51">
        <v>607</v>
      </c>
      <c r="G51">
        <v>226</v>
      </c>
      <c r="H51">
        <v>302</v>
      </c>
      <c r="I51">
        <v>0.68307322929171665</v>
      </c>
      <c r="J51">
        <v>0.70145310435931307</v>
      </c>
      <c r="K51">
        <v>0.63745498199279715</v>
      </c>
      <c r="L51">
        <v>0.68764568764568768</v>
      </c>
      <c r="M51">
        <v>0.66776677667766782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138</v>
      </c>
      <c r="F52">
        <v>132</v>
      </c>
      <c r="G52">
        <v>58</v>
      </c>
      <c r="H52">
        <v>52</v>
      </c>
      <c r="I52">
        <v>0.71052631578947367</v>
      </c>
      <c r="J52">
        <v>0.70408163265306123</v>
      </c>
      <c r="K52">
        <v>0.72631578947368425</v>
      </c>
      <c r="L52">
        <v>0.70841889117043122</v>
      </c>
      <c r="M52">
        <v>0.71739130434782605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143</v>
      </c>
      <c r="F53">
        <v>144</v>
      </c>
      <c r="G53">
        <v>46</v>
      </c>
      <c r="H53">
        <v>47</v>
      </c>
      <c r="I53">
        <v>0.75526315789473686</v>
      </c>
      <c r="J53">
        <v>0.75661375661375663</v>
      </c>
      <c r="K53">
        <v>0.75263157894736843</v>
      </c>
      <c r="L53">
        <v>0.7558139534883721</v>
      </c>
      <c r="M53">
        <v>0.75392670157068065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162</v>
      </c>
      <c r="F54">
        <v>184</v>
      </c>
      <c r="G54">
        <v>45</v>
      </c>
      <c r="H54">
        <v>67</v>
      </c>
      <c r="I54">
        <v>0.75545851528384278</v>
      </c>
      <c r="J54">
        <v>0.78260869565217395</v>
      </c>
      <c r="K54">
        <v>0.70742358078602618</v>
      </c>
      <c r="L54">
        <v>0.76631977294228948</v>
      </c>
      <c r="M54">
        <v>0.73306772908366535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170</v>
      </c>
      <c r="F55">
        <v>178</v>
      </c>
      <c r="G55">
        <v>51</v>
      </c>
      <c r="H55">
        <v>59</v>
      </c>
      <c r="I55">
        <v>0.75982532751091703</v>
      </c>
      <c r="J55">
        <v>0.76923076923076927</v>
      </c>
      <c r="K55">
        <v>0.74235807860262004</v>
      </c>
      <c r="L55">
        <v>0.7637017070979335</v>
      </c>
      <c r="M55">
        <v>0.75105485232067515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151</v>
      </c>
      <c r="F56">
        <v>165</v>
      </c>
      <c r="G56">
        <v>68</v>
      </c>
      <c r="H56">
        <v>82</v>
      </c>
      <c r="I56">
        <v>0.67811158798283266</v>
      </c>
      <c r="J56">
        <v>0.68949771689497719</v>
      </c>
      <c r="K56">
        <v>0.64806866952789699</v>
      </c>
      <c r="L56">
        <v>0.68079350766456259</v>
      </c>
      <c r="M56">
        <v>0.66801619433198378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163</v>
      </c>
      <c r="F57">
        <v>176</v>
      </c>
      <c r="G57">
        <v>57</v>
      </c>
      <c r="H57">
        <v>70</v>
      </c>
      <c r="I57">
        <v>0.72746781115879833</v>
      </c>
      <c r="J57">
        <v>0.74090909090909096</v>
      </c>
      <c r="K57">
        <v>0.69957081545064381</v>
      </c>
      <c r="L57">
        <v>0.73225516621743048</v>
      </c>
      <c r="M57">
        <v>0.71544715447154472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131</v>
      </c>
      <c r="F58">
        <v>116</v>
      </c>
      <c r="G58">
        <v>64</v>
      </c>
      <c r="H58">
        <v>49</v>
      </c>
      <c r="I58">
        <v>0.68611111111111112</v>
      </c>
      <c r="J58">
        <v>0.67179487179487174</v>
      </c>
      <c r="K58">
        <v>0.72777777777777775</v>
      </c>
      <c r="L58">
        <v>0.68229166666666674</v>
      </c>
      <c r="M58">
        <v>0.70303030303030301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134</v>
      </c>
      <c r="F59">
        <v>132</v>
      </c>
      <c r="G59">
        <v>48</v>
      </c>
      <c r="H59">
        <v>46</v>
      </c>
      <c r="I59">
        <v>0.73888888888888893</v>
      </c>
      <c r="J59">
        <v>0.73626373626373631</v>
      </c>
      <c r="K59">
        <v>0.74444444444444446</v>
      </c>
      <c r="L59">
        <v>0.73788546255506604</v>
      </c>
      <c r="M59">
        <v>0.7415730337078652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613</v>
      </c>
      <c r="F60">
        <v>571</v>
      </c>
      <c r="G60">
        <v>262</v>
      </c>
      <c r="H60">
        <v>220</v>
      </c>
      <c r="I60">
        <v>0.71068427370948384</v>
      </c>
      <c r="J60">
        <v>0.70057142857142862</v>
      </c>
      <c r="K60">
        <v>0.73589435774309719</v>
      </c>
      <c r="L60">
        <v>0.70736210477729056</v>
      </c>
      <c r="M60">
        <v>0.7218710493046776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560</v>
      </c>
      <c r="F61">
        <v>634</v>
      </c>
      <c r="G61">
        <v>199</v>
      </c>
      <c r="H61">
        <v>273</v>
      </c>
      <c r="I61">
        <v>0.71668667466986791</v>
      </c>
      <c r="J61">
        <v>0.7378129117259552</v>
      </c>
      <c r="K61">
        <v>0.67226890756302526</v>
      </c>
      <c r="L61">
        <v>0.72370121478418192</v>
      </c>
      <c r="M61">
        <v>0.69900771775082693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140</v>
      </c>
      <c r="F62">
        <v>141</v>
      </c>
      <c r="G62">
        <v>49</v>
      </c>
      <c r="H62">
        <v>50</v>
      </c>
      <c r="I62">
        <v>0.73947368421052628</v>
      </c>
      <c r="J62">
        <v>0.7407407407407407</v>
      </c>
      <c r="K62">
        <v>0.73684210526315785</v>
      </c>
      <c r="L62">
        <v>0.73995771670190269</v>
      </c>
      <c r="M62">
        <v>0.73821989528795806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147</v>
      </c>
      <c r="F63">
        <v>153</v>
      </c>
      <c r="G63">
        <v>37</v>
      </c>
      <c r="H63">
        <v>43</v>
      </c>
      <c r="I63">
        <v>0.78947368421052633</v>
      </c>
      <c r="J63">
        <v>0.79891304347826086</v>
      </c>
      <c r="K63">
        <v>0.77368421052631575</v>
      </c>
      <c r="L63">
        <v>0.79373650107991356</v>
      </c>
      <c r="M63">
        <v>0.78061224489795922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174</v>
      </c>
      <c r="F64">
        <v>178</v>
      </c>
      <c r="G64">
        <v>51</v>
      </c>
      <c r="H64">
        <v>55</v>
      </c>
      <c r="I64">
        <v>0.76855895196506552</v>
      </c>
      <c r="J64">
        <v>0.77333333333333332</v>
      </c>
      <c r="K64">
        <v>0.75982532751091703</v>
      </c>
      <c r="L64">
        <v>0.77059344552701503</v>
      </c>
      <c r="M64">
        <v>0.76394849785407726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186</v>
      </c>
      <c r="F65">
        <v>181</v>
      </c>
      <c r="G65">
        <v>48</v>
      </c>
      <c r="H65">
        <v>43</v>
      </c>
      <c r="I65">
        <v>0.80131004366812231</v>
      </c>
      <c r="J65">
        <v>0.79487179487179482</v>
      </c>
      <c r="K65">
        <v>0.81222707423580787</v>
      </c>
      <c r="L65">
        <v>0.79828326180257492</v>
      </c>
      <c r="M65">
        <v>0.8080357142857143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147</v>
      </c>
      <c r="F66">
        <v>179</v>
      </c>
      <c r="G66">
        <v>54</v>
      </c>
      <c r="H66">
        <v>86</v>
      </c>
      <c r="I66">
        <v>0.69957081545064381</v>
      </c>
      <c r="J66">
        <v>0.73134328358208955</v>
      </c>
      <c r="K66">
        <v>0.63090128755364805</v>
      </c>
      <c r="L66">
        <v>0.70877531340405009</v>
      </c>
      <c r="M66">
        <v>0.67547169811320751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171</v>
      </c>
      <c r="F67">
        <v>191</v>
      </c>
      <c r="G67">
        <v>42</v>
      </c>
      <c r="H67">
        <v>62</v>
      </c>
      <c r="I67">
        <v>0.77682403433476399</v>
      </c>
      <c r="J67">
        <v>0.80281690140845074</v>
      </c>
      <c r="K67">
        <v>0.73390557939914158</v>
      </c>
      <c r="L67">
        <v>0.78801843317972342</v>
      </c>
      <c r="M67">
        <v>0.75494071146245056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129</v>
      </c>
      <c r="F68">
        <v>130</v>
      </c>
      <c r="G68">
        <v>50</v>
      </c>
      <c r="H68">
        <v>51</v>
      </c>
      <c r="I68">
        <v>0.71944444444444444</v>
      </c>
      <c r="J68">
        <v>0.72067039106145248</v>
      </c>
      <c r="K68">
        <v>0.71666666666666667</v>
      </c>
      <c r="L68">
        <v>0.7198660714285714</v>
      </c>
      <c r="M68">
        <v>0.71823204419889508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137</v>
      </c>
      <c r="F69">
        <v>149</v>
      </c>
      <c r="G69">
        <v>31</v>
      </c>
      <c r="H69">
        <v>43</v>
      </c>
      <c r="I69">
        <v>0.7944444444444444</v>
      </c>
      <c r="J69">
        <v>0.81547619047619047</v>
      </c>
      <c r="K69">
        <v>0.76111111111111107</v>
      </c>
      <c r="L69">
        <v>0.8039906103286385</v>
      </c>
      <c r="M69">
        <v>0.77604166666666663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597</v>
      </c>
      <c r="F70">
        <v>597</v>
      </c>
      <c r="G70">
        <v>236</v>
      </c>
      <c r="H70">
        <v>236</v>
      </c>
      <c r="I70">
        <v>0.71668667466986791</v>
      </c>
      <c r="J70">
        <v>0.71668667466986791</v>
      </c>
      <c r="K70">
        <v>0.71668667466986791</v>
      </c>
      <c r="L70">
        <v>0.71668667466986791</v>
      </c>
      <c r="M70">
        <v>0.71668667466986791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597</v>
      </c>
      <c r="F71">
        <v>650</v>
      </c>
      <c r="G71">
        <v>183</v>
      </c>
      <c r="H71">
        <v>236</v>
      </c>
      <c r="I71">
        <v>0.74849939975990398</v>
      </c>
      <c r="J71">
        <v>0.76538461538461533</v>
      </c>
      <c r="K71">
        <v>0.71668667466986791</v>
      </c>
      <c r="L71">
        <v>0.75512269162661261</v>
      </c>
      <c r="M71">
        <v>0.73363431151241532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140</v>
      </c>
      <c r="F72">
        <v>141</v>
      </c>
      <c r="G72">
        <v>49</v>
      </c>
      <c r="H72">
        <v>50</v>
      </c>
      <c r="I72">
        <v>0.73947368421052628</v>
      </c>
      <c r="J72">
        <v>0.7407407407407407</v>
      </c>
      <c r="K72">
        <v>0.73684210526315785</v>
      </c>
      <c r="L72">
        <v>0.73995771670190269</v>
      </c>
      <c r="M72">
        <v>0.73821989528795806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151</v>
      </c>
      <c r="F73">
        <v>147</v>
      </c>
      <c r="G73">
        <v>43</v>
      </c>
      <c r="H73">
        <v>39</v>
      </c>
      <c r="I73">
        <v>0.78421052631578947</v>
      </c>
      <c r="J73">
        <v>0.77835051546391754</v>
      </c>
      <c r="K73">
        <v>0.79473684210526319</v>
      </c>
      <c r="L73">
        <v>0.78157349896480333</v>
      </c>
      <c r="M73">
        <v>0.79032258064516125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173</v>
      </c>
      <c r="F74">
        <v>178</v>
      </c>
      <c r="G74">
        <v>51</v>
      </c>
      <c r="H74">
        <v>56</v>
      </c>
      <c r="I74">
        <v>0.76637554585152834</v>
      </c>
      <c r="J74">
        <v>0.7723214285714286</v>
      </c>
      <c r="K74">
        <v>0.75545851528384278</v>
      </c>
      <c r="L74">
        <v>0.76888888888888907</v>
      </c>
      <c r="M74">
        <v>0.76068376068376065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184</v>
      </c>
      <c r="F75">
        <v>183</v>
      </c>
      <c r="G75">
        <v>46</v>
      </c>
      <c r="H75">
        <v>45</v>
      </c>
      <c r="I75">
        <v>0.80131004366812231</v>
      </c>
      <c r="J75">
        <v>0.8</v>
      </c>
      <c r="K75">
        <v>0.80349344978165937</v>
      </c>
      <c r="L75">
        <v>0.8006962576153176</v>
      </c>
      <c r="M75">
        <v>0.80263157894736847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154</v>
      </c>
      <c r="F76">
        <v>179</v>
      </c>
      <c r="G76">
        <v>54</v>
      </c>
      <c r="H76">
        <v>79</v>
      </c>
      <c r="I76">
        <v>0.71459227467811159</v>
      </c>
      <c r="J76">
        <v>0.74038461538461542</v>
      </c>
      <c r="K76">
        <v>0.66094420600858372</v>
      </c>
      <c r="L76">
        <v>0.72300469483568064</v>
      </c>
      <c r="M76">
        <v>0.69379844961240311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167</v>
      </c>
      <c r="F77">
        <v>203</v>
      </c>
      <c r="G77">
        <v>30</v>
      </c>
      <c r="H77">
        <v>66</v>
      </c>
      <c r="I77">
        <v>0.79399141630901282</v>
      </c>
      <c r="J77">
        <v>0.84771573604060912</v>
      </c>
      <c r="K77">
        <v>0.71673819742489275</v>
      </c>
      <c r="L77">
        <v>0.81782566111655242</v>
      </c>
      <c r="M77">
        <v>0.75464684014869887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128</v>
      </c>
      <c r="F78">
        <v>136</v>
      </c>
      <c r="G78">
        <v>44</v>
      </c>
      <c r="H78">
        <v>52</v>
      </c>
      <c r="I78">
        <v>0.73333333333333328</v>
      </c>
      <c r="J78">
        <v>0.7441860465116279</v>
      </c>
      <c r="K78">
        <v>0.71111111111111114</v>
      </c>
      <c r="L78">
        <v>0.7373271889400923</v>
      </c>
      <c r="M78">
        <v>0.72340425531914898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140</v>
      </c>
      <c r="F79">
        <v>154</v>
      </c>
      <c r="G79">
        <v>26</v>
      </c>
      <c r="H79">
        <v>40</v>
      </c>
      <c r="I79">
        <v>0.81666666666666665</v>
      </c>
      <c r="J79">
        <v>0.84337349397590367</v>
      </c>
      <c r="K79">
        <v>0.77777777777777779</v>
      </c>
      <c r="L79">
        <v>0.82938388625592419</v>
      </c>
      <c r="M79">
        <v>0.79381443298969068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601</v>
      </c>
      <c r="F80">
        <v>595</v>
      </c>
      <c r="G80">
        <v>238</v>
      </c>
      <c r="H80">
        <v>232</v>
      </c>
      <c r="I80">
        <v>0.71788715486194477</v>
      </c>
      <c r="J80">
        <v>0.71632896305125149</v>
      </c>
      <c r="K80">
        <v>0.72148859543817523</v>
      </c>
      <c r="L80">
        <v>0.71735497732155651</v>
      </c>
      <c r="M80">
        <v>0.71946795646916561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599</v>
      </c>
      <c r="F81">
        <v>658</v>
      </c>
      <c r="G81">
        <v>175</v>
      </c>
      <c r="H81">
        <v>234</v>
      </c>
      <c r="I81">
        <v>0.75450180072028816</v>
      </c>
      <c r="J81">
        <v>0.77390180878552972</v>
      </c>
      <c r="K81">
        <v>0.71908763505402162</v>
      </c>
      <c r="L81">
        <v>0.7622804784932552</v>
      </c>
      <c r="M81">
        <v>0.7376681614349776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99</v>
      </c>
      <c r="F2">
        <v>127</v>
      </c>
      <c r="G2">
        <v>63</v>
      </c>
      <c r="H2">
        <v>91</v>
      </c>
      <c r="I2">
        <v>0.59473684210526312</v>
      </c>
      <c r="J2">
        <v>0.61111111111111116</v>
      </c>
      <c r="K2">
        <v>0.52105263157894732</v>
      </c>
      <c r="L2">
        <v>0.59069212410501193</v>
      </c>
      <c r="M2">
        <v>0.58256880733944949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99</v>
      </c>
      <c r="F3">
        <v>127</v>
      </c>
      <c r="G3">
        <v>63</v>
      </c>
      <c r="H3">
        <v>91</v>
      </c>
      <c r="I3">
        <v>0.59473684210526312</v>
      </c>
      <c r="J3">
        <v>0.61111111111111116</v>
      </c>
      <c r="K3">
        <v>0.52105263157894732</v>
      </c>
      <c r="L3">
        <v>0.59069212410501193</v>
      </c>
      <c r="M3">
        <v>0.58256880733944949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126</v>
      </c>
      <c r="F4">
        <v>174</v>
      </c>
      <c r="G4">
        <v>55</v>
      </c>
      <c r="H4">
        <v>103</v>
      </c>
      <c r="I4">
        <v>0.65502183406113534</v>
      </c>
      <c r="J4">
        <v>0.69613259668508287</v>
      </c>
      <c r="K4">
        <v>0.55021834061135366</v>
      </c>
      <c r="L4">
        <v>0.66107030430220348</v>
      </c>
      <c r="M4">
        <v>0.62815884476534301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131</v>
      </c>
      <c r="F5">
        <v>172</v>
      </c>
      <c r="G5">
        <v>57</v>
      </c>
      <c r="H5">
        <v>98</v>
      </c>
      <c r="I5">
        <v>0.66157205240174677</v>
      </c>
      <c r="J5">
        <v>0.69680851063829785</v>
      </c>
      <c r="K5">
        <v>0.57205240174672489</v>
      </c>
      <c r="L5">
        <v>0.66768603465851173</v>
      </c>
      <c r="M5">
        <v>0.63703703703703707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127</v>
      </c>
      <c r="F6">
        <v>176</v>
      </c>
      <c r="G6">
        <v>57</v>
      </c>
      <c r="H6">
        <v>106</v>
      </c>
      <c r="I6">
        <v>0.65021459227467815</v>
      </c>
      <c r="J6">
        <v>0.69021739130434778</v>
      </c>
      <c r="K6">
        <v>0.54506437768240346</v>
      </c>
      <c r="L6">
        <v>0.65531475748194012</v>
      </c>
      <c r="M6">
        <v>0.62411347517730498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127</v>
      </c>
      <c r="F7">
        <v>176</v>
      </c>
      <c r="G7">
        <v>57</v>
      </c>
      <c r="H7">
        <v>106</v>
      </c>
      <c r="I7">
        <v>0.65021459227467815</v>
      </c>
      <c r="J7">
        <v>0.69021739130434778</v>
      </c>
      <c r="K7">
        <v>0.54506437768240346</v>
      </c>
      <c r="L7">
        <v>0.65531475748194012</v>
      </c>
      <c r="M7">
        <v>0.62411347517730498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105</v>
      </c>
      <c r="F8">
        <v>119</v>
      </c>
      <c r="G8">
        <v>61</v>
      </c>
      <c r="H8">
        <v>75</v>
      </c>
      <c r="I8">
        <v>0.62222222222222223</v>
      </c>
      <c r="J8">
        <v>0.63253012048192769</v>
      </c>
      <c r="K8">
        <v>0.58333333333333337</v>
      </c>
      <c r="L8">
        <v>0.62203791469194314</v>
      </c>
      <c r="M8">
        <v>0.61340206185567014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105</v>
      </c>
      <c r="F9">
        <v>119</v>
      </c>
      <c r="G9">
        <v>61</v>
      </c>
      <c r="H9">
        <v>75</v>
      </c>
      <c r="I9">
        <v>0.62222222222222223</v>
      </c>
      <c r="J9">
        <v>0.63253012048192769</v>
      </c>
      <c r="K9">
        <v>0.58333333333333337</v>
      </c>
      <c r="L9">
        <v>0.62203791469194314</v>
      </c>
      <c r="M9">
        <v>0.61340206185567014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449</v>
      </c>
      <c r="F10">
        <v>608</v>
      </c>
      <c r="G10">
        <v>225</v>
      </c>
      <c r="H10">
        <v>384</v>
      </c>
      <c r="I10">
        <v>0.63445378151260501</v>
      </c>
      <c r="J10">
        <v>0.66617210682492578</v>
      </c>
      <c r="K10">
        <v>0.539015606242497</v>
      </c>
      <c r="L10">
        <v>0.63615755171436672</v>
      </c>
      <c r="M10">
        <v>0.61290322580645162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425</v>
      </c>
      <c r="F11">
        <v>621</v>
      </c>
      <c r="G11">
        <v>212</v>
      </c>
      <c r="H11">
        <v>408</v>
      </c>
      <c r="I11">
        <v>0.62785114045618251</v>
      </c>
      <c r="J11">
        <v>0.66718995290423866</v>
      </c>
      <c r="K11">
        <v>0.51020408163265307</v>
      </c>
      <c r="L11">
        <v>0.62851227447500746</v>
      </c>
      <c r="M11">
        <v>0.60349854227405253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97</v>
      </c>
      <c r="F12">
        <v>159</v>
      </c>
      <c r="G12">
        <v>31</v>
      </c>
      <c r="H12">
        <v>93</v>
      </c>
      <c r="I12">
        <v>0.67368421052631577</v>
      </c>
      <c r="J12">
        <v>0.7578125</v>
      </c>
      <c r="K12">
        <v>0.51052631578947372</v>
      </c>
      <c r="L12">
        <v>0.69088319088319095</v>
      </c>
      <c r="M12">
        <v>0.63095238095238093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109</v>
      </c>
      <c r="F13">
        <v>148</v>
      </c>
      <c r="G13">
        <v>42</v>
      </c>
      <c r="H13">
        <v>81</v>
      </c>
      <c r="I13">
        <v>0.6763157894736842</v>
      </c>
      <c r="J13">
        <v>0.72185430463576161</v>
      </c>
      <c r="K13">
        <v>0.5736842105263158</v>
      </c>
      <c r="L13">
        <v>0.68639798488664994</v>
      </c>
      <c r="M13">
        <v>0.64628820960698685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125</v>
      </c>
      <c r="F14">
        <v>191</v>
      </c>
      <c r="G14">
        <v>38</v>
      </c>
      <c r="H14">
        <v>104</v>
      </c>
      <c r="I14">
        <v>0.68995633187772931</v>
      </c>
      <c r="J14">
        <v>0.76687116564417179</v>
      </c>
      <c r="K14">
        <v>0.54585152838427953</v>
      </c>
      <c r="L14">
        <v>0.70942111237230421</v>
      </c>
      <c r="M14">
        <v>0.64745762711864407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130</v>
      </c>
      <c r="F15">
        <v>190</v>
      </c>
      <c r="G15">
        <v>39</v>
      </c>
      <c r="H15">
        <v>99</v>
      </c>
      <c r="I15">
        <v>0.69868995633187769</v>
      </c>
      <c r="J15">
        <v>0.76923076923076927</v>
      </c>
      <c r="K15">
        <v>0.56768558951965065</v>
      </c>
      <c r="L15">
        <v>0.71823204419889508</v>
      </c>
      <c r="M15">
        <v>0.65743944636678198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130</v>
      </c>
      <c r="F16">
        <v>192</v>
      </c>
      <c r="G16">
        <v>41</v>
      </c>
      <c r="H16">
        <v>103</v>
      </c>
      <c r="I16">
        <v>0.69098712446351929</v>
      </c>
      <c r="J16">
        <v>0.76023391812865493</v>
      </c>
      <c r="K16">
        <v>0.55793991416309008</v>
      </c>
      <c r="L16">
        <v>0.70883315158124316</v>
      </c>
      <c r="M16">
        <v>0.6508474576271186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131</v>
      </c>
      <c r="F17">
        <v>189</v>
      </c>
      <c r="G17">
        <v>44</v>
      </c>
      <c r="H17">
        <v>102</v>
      </c>
      <c r="I17">
        <v>0.68669527896995708</v>
      </c>
      <c r="J17">
        <v>0.74857142857142855</v>
      </c>
      <c r="K17">
        <v>0.5622317596566524</v>
      </c>
      <c r="L17">
        <v>0.70203644158628076</v>
      </c>
      <c r="M17">
        <v>0.64948453608247425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99</v>
      </c>
      <c r="F18">
        <v>134</v>
      </c>
      <c r="G18">
        <v>46</v>
      </c>
      <c r="H18">
        <v>81</v>
      </c>
      <c r="I18">
        <v>0.64722222222222225</v>
      </c>
      <c r="J18">
        <v>0.6827586206896552</v>
      </c>
      <c r="K18">
        <v>0.55000000000000004</v>
      </c>
      <c r="L18">
        <v>0.65131578947368429</v>
      </c>
      <c r="M18">
        <v>0.62325581395348839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98</v>
      </c>
      <c r="F19">
        <v>139</v>
      </c>
      <c r="G19">
        <v>41</v>
      </c>
      <c r="H19">
        <v>82</v>
      </c>
      <c r="I19">
        <v>0.65833333333333333</v>
      </c>
      <c r="J19">
        <v>0.70503597122302153</v>
      </c>
      <c r="K19">
        <v>0.5444444444444444</v>
      </c>
      <c r="L19">
        <v>0.66576086956521741</v>
      </c>
      <c r="M19">
        <v>0.62895927601809953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446</v>
      </c>
      <c r="F20">
        <v>699</v>
      </c>
      <c r="G20">
        <v>134</v>
      </c>
      <c r="H20">
        <v>387</v>
      </c>
      <c r="I20">
        <v>0.68727490996398555</v>
      </c>
      <c r="J20">
        <v>0.76896551724137929</v>
      </c>
      <c r="K20">
        <v>0.53541416566626654</v>
      </c>
      <c r="L20">
        <v>0.70726292419917536</v>
      </c>
      <c r="M20">
        <v>0.64364640883977897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435</v>
      </c>
      <c r="F21">
        <v>713</v>
      </c>
      <c r="G21">
        <v>120</v>
      </c>
      <c r="H21">
        <v>398</v>
      </c>
      <c r="I21">
        <v>0.68907563025210083</v>
      </c>
      <c r="J21">
        <v>0.78378378378378377</v>
      </c>
      <c r="K21">
        <v>0.52220888355342132</v>
      </c>
      <c r="L21">
        <v>0.71241401899770707</v>
      </c>
      <c r="M21">
        <v>0.64176417641764172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93</v>
      </c>
      <c r="F22">
        <v>143</v>
      </c>
      <c r="G22">
        <v>47</v>
      </c>
      <c r="H22">
        <v>97</v>
      </c>
      <c r="I22">
        <v>0.62105263157894741</v>
      </c>
      <c r="J22">
        <v>0.66428571428571426</v>
      </c>
      <c r="K22">
        <v>0.48947368421052628</v>
      </c>
      <c r="L22">
        <v>0.62</v>
      </c>
      <c r="M22">
        <v>0.59583333333333333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106</v>
      </c>
      <c r="F23">
        <v>136</v>
      </c>
      <c r="G23">
        <v>54</v>
      </c>
      <c r="H23">
        <v>84</v>
      </c>
      <c r="I23">
        <v>0.63684210526315788</v>
      </c>
      <c r="J23">
        <v>0.66249999999999998</v>
      </c>
      <c r="K23">
        <v>0.55789473684210522</v>
      </c>
      <c r="L23">
        <v>0.63855421686746983</v>
      </c>
      <c r="M23">
        <v>0.61818181818181817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126</v>
      </c>
      <c r="F24">
        <v>183</v>
      </c>
      <c r="G24">
        <v>46</v>
      </c>
      <c r="H24">
        <v>103</v>
      </c>
      <c r="I24">
        <v>0.6746724890829694</v>
      </c>
      <c r="J24">
        <v>0.73255813953488369</v>
      </c>
      <c r="K24">
        <v>0.55021834061135366</v>
      </c>
      <c r="L24">
        <v>0.6870229007633587</v>
      </c>
      <c r="M24">
        <v>0.6398601398601399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131</v>
      </c>
      <c r="F25">
        <v>179</v>
      </c>
      <c r="G25">
        <v>50</v>
      </c>
      <c r="H25">
        <v>98</v>
      </c>
      <c r="I25">
        <v>0.67685589519650657</v>
      </c>
      <c r="J25">
        <v>0.72375690607734811</v>
      </c>
      <c r="K25">
        <v>0.57205240174672489</v>
      </c>
      <c r="L25">
        <v>0.68730325288562444</v>
      </c>
      <c r="M25">
        <v>0.64620938628158842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127</v>
      </c>
      <c r="F26">
        <v>183</v>
      </c>
      <c r="G26">
        <v>50</v>
      </c>
      <c r="H26">
        <v>106</v>
      </c>
      <c r="I26">
        <v>0.66523605150214593</v>
      </c>
      <c r="J26">
        <v>0.71751412429378536</v>
      </c>
      <c r="K26">
        <v>0.54506437768240346</v>
      </c>
      <c r="L26">
        <v>0.67481402763018072</v>
      </c>
      <c r="M26">
        <v>0.63321799307958482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126</v>
      </c>
      <c r="F27">
        <v>183</v>
      </c>
      <c r="G27">
        <v>50</v>
      </c>
      <c r="H27">
        <v>107</v>
      </c>
      <c r="I27">
        <v>0.66309012875536477</v>
      </c>
      <c r="J27">
        <v>0.71590909090909094</v>
      </c>
      <c r="K27">
        <v>0.54077253218884125</v>
      </c>
      <c r="L27">
        <v>0.67235859124866593</v>
      </c>
      <c r="M27">
        <v>0.63103448275862073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107</v>
      </c>
      <c r="F28">
        <v>126</v>
      </c>
      <c r="G28">
        <v>54</v>
      </c>
      <c r="H28">
        <v>73</v>
      </c>
      <c r="I28">
        <v>0.64722222222222225</v>
      </c>
      <c r="J28">
        <v>0.6645962732919255</v>
      </c>
      <c r="K28">
        <v>0.59444444444444444</v>
      </c>
      <c r="L28">
        <v>0.64927184466019416</v>
      </c>
      <c r="M28">
        <v>0.63316582914572861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104</v>
      </c>
      <c r="F29">
        <v>126</v>
      </c>
      <c r="G29">
        <v>54</v>
      </c>
      <c r="H29">
        <v>76</v>
      </c>
      <c r="I29">
        <v>0.63888888888888884</v>
      </c>
      <c r="J29">
        <v>0.65822784810126578</v>
      </c>
      <c r="K29">
        <v>0.57777777777777772</v>
      </c>
      <c r="L29">
        <v>0.64039408866995073</v>
      </c>
      <c r="M29">
        <v>0.62376237623762376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445</v>
      </c>
      <c r="F30">
        <v>658</v>
      </c>
      <c r="G30">
        <v>175</v>
      </c>
      <c r="H30">
        <v>388</v>
      </c>
      <c r="I30">
        <v>0.66206482593037219</v>
      </c>
      <c r="J30">
        <v>0.717741935483871</v>
      </c>
      <c r="K30">
        <v>0.53421368547418968</v>
      </c>
      <c r="L30">
        <v>0.67159674011469972</v>
      </c>
      <c r="M30">
        <v>0.62906309751434031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442</v>
      </c>
      <c r="F31">
        <v>660</v>
      </c>
      <c r="G31">
        <v>173</v>
      </c>
      <c r="H31">
        <v>391</v>
      </c>
      <c r="I31">
        <v>0.66146458583433376</v>
      </c>
      <c r="J31">
        <v>0.71869918699186996</v>
      </c>
      <c r="K31">
        <v>0.53061224489795922</v>
      </c>
      <c r="L31">
        <v>0.67112055876100829</v>
      </c>
      <c r="M31">
        <v>0.62797335870599424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122</v>
      </c>
      <c r="F32">
        <v>133</v>
      </c>
      <c r="G32">
        <v>57</v>
      </c>
      <c r="H32">
        <v>68</v>
      </c>
      <c r="I32">
        <v>0.67105263157894735</v>
      </c>
      <c r="J32">
        <v>0.68156424581005581</v>
      </c>
      <c r="K32">
        <v>0.64210526315789473</v>
      </c>
      <c r="L32">
        <v>0.67328918322295805</v>
      </c>
      <c r="M32">
        <v>0.6616915422885572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122</v>
      </c>
      <c r="F33">
        <v>133</v>
      </c>
      <c r="G33">
        <v>57</v>
      </c>
      <c r="H33">
        <v>68</v>
      </c>
      <c r="I33">
        <v>0.67105263157894735</v>
      </c>
      <c r="J33">
        <v>0.68156424581005581</v>
      </c>
      <c r="K33">
        <v>0.64210526315789473</v>
      </c>
      <c r="L33">
        <v>0.67328918322295805</v>
      </c>
      <c r="M33">
        <v>0.6616915422885572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172</v>
      </c>
      <c r="F34">
        <v>156</v>
      </c>
      <c r="G34">
        <v>73</v>
      </c>
      <c r="H34">
        <v>57</v>
      </c>
      <c r="I34">
        <v>0.71615720524017468</v>
      </c>
      <c r="J34">
        <v>0.70204081632653059</v>
      </c>
      <c r="K34">
        <v>0.75109170305676853</v>
      </c>
      <c r="L34">
        <v>0.7113316790736145</v>
      </c>
      <c r="M34">
        <v>0.73239436619718312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172</v>
      </c>
      <c r="F35">
        <v>156</v>
      </c>
      <c r="G35">
        <v>73</v>
      </c>
      <c r="H35">
        <v>57</v>
      </c>
      <c r="I35">
        <v>0.71615720524017468</v>
      </c>
      <c r="J35">
        <v>0.70204081632653059</v>
      </c>
      <c r="K35">
        <v>0.75109170305676853</v>
      </c>
      <c r="L35">
        <v>0.7113316790736145</v>
      </c>
      <c r="M35">
        <v>0.73239436619718312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172</v>
      </c>
      <c r="F36">
        <v>143</v>
      </c>
      <c r="G36">
        <v>90</v>
      </c>
      <c r="H36">
        <v>61</v>
      </c>
      <c r="I36">
        <v>0.67596566523605151</v>
      </c>
      <c r="J36">
        <v>0.65648854961832059</v>
      </c>
      <c r="K36">
        <v>0.7381974248927039</v>
      </c>
      <c r="L36">
        <v>0.67135050741608115</v>
      </c>
      <c r="M36">
        <v>0.7009803921568627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159</v>
      </c>
      <c r="F37">
        <v>154</v>
      </c>
      <c r="G37">
        <v>79</v>
      </c>
      <c r="H37">
        <v>74</v>
      </c>
      <c r="I37">
        <v>0.6716738197424893</v>
      </c>
      <c r="J37">
        <v>0.66806722689075626</v>
      </c>
      <c r="K37">
        <v>0.68240343347639487</v>
      </c>
      <c r="L37">
        <v>0.670886075949367</v>
      </c>
      <c r="M37">
        <v>0.67543859649122806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120</v>
      </c>
      <c r="F38">
        <v>117</v>
      </c>
      <c r="G38">
        <v>63</v>
      </c>
      <c r="H38">
        <v>60</v>
      </c>
      <c r="I38">
        <v>0.65833333333333333</v>
      </c>
      <c r="J38">
        <v>0.65573770491803274</v>
      </c>
      <c r="K38">
        <v>0.66666666666666663</v>
      </c>
      <c r="L38">
        <v>0.6578947368421052</v>
      </c>
      <c r="M38">
        <v>0.66101694915254239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120</v>
      </c>
      <c r="F39">
        <v>117</v>
      </c>
      <c r="G39">
        <v>63</v>
      </c>
      <c r="H39">
        <v>60</v>
      </c>
      <c r="I39">
        <v>0.65833333333333333</v>
      </c>
      <c r="J39">
        <v>0.65573770491803274</v>
      </c>
      <c r="K39">
        <v>0.66666666666666663</v>
      </c>
      <c r="L39">
        <v>0.6578947368421052</v>
      </c>
      <c r="M39">
        <v>0.66101694915254239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562</v>
      </c>
      <c r="F40">
        <v>590</v>
      </c>
      <c r="G40">
        <v>243</v>
      </c>
      <c r="H40">
        <v>271</v>
      </c>
      <c r="I40">
        <v>0.69147659063625455</v>
      </c>
      <c r="J40">
        <v>0.69813664596273295</v>
      </c>
      <c r="K40">
        <v>0.67466986794717887</v>
      </c>
      <c r="L40">
        <v>0.69331359486799904</v>
      </c>
      <c r="M40">
        <v>0.68524970963995357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562</v>
      </c>
      <c r="F41">
        <v>590</v>
      </c>
      <c r="G41">
        <v>243</v>
      </c>
      <c r="H41">
        <v>271</v>
      </c>
      <c r="I41">
        <v>0.69147659063625455</v>
      </c>
      <c r="J41">
        <v>0.69813664596273295</v>
      </c>
      <c r="K41">
        <v>0.67466986794717887</v>
      </c>
      <c r="L41">
        <v>0.69331359486799904</v>
      </c>
      <c r="M41">
        <v>0.68524970963995357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127</v>
      </c>
      <c r="F42">
        <v>131</v>
      </c>
      <c r="G42">
        <v>59</v>
      </c>
      <c r="H42">
        <v>63</v>
      </c>
      <c r="I42">
        <v>0.67894736842105263</v>
      </c>
      <c r="J42">
        <v>0.68279569892473113</v>
      </c>
      <c r="K42">
        <v>0.66842105263157892</v>
      </c>
      <c r="L42">
        <v>0.67987152034261233</v>
      </c>
      <c r="M42">
        <v>0.67525773195876293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126</v>
      </c>
      <c r="F43">
        <v>136</v>
      </c>
      <c r="G43">
        <v>54</v>
      </c>
      <c r="H43">
        <v>64</v>
      </c>
      <c r="I43">
        <v>0.68947368421052635</v>
      </c>
      <c r="J43">
        <v>0.7</v>
      </c>
      <c r="K43">
        <v>0.66315789473684206</v>
      </c>
      <c r="L43">
        <v>0.6923076923076924</v>
      </c>
      <c r="M43">
        <v>0.68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168</v>
      </c>
      <c r="F44">
        <v>154</v>
      </c>
      <c r="G44">
        <v>75</v>
      </c>
      <c r="H44">
        <v>61</v>
      </c>
      <c r="I44">
        <v>0.70305676855895194</v>
      </c>
      <c r="J44">
        <v>0.69135802469135799</v>
      </c>
      <c r="K44">
        <v>0.73362445414847166</v>
      </c>
      <c r="L44">
        <v>0.69941715237302249</v>
      </c>
      <c r="M44">
        <v>0.71627906976744182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168</v>
      </c>
      <c r="F45">
        <v>153</v>
      </c>
      <c r="G45">
        <v>76</v>
      </c>
      <c r="H45">
        <v>61</v>
      </c>
      <c r="I45">
        <v>0.70087336244541487</v>
      </c>
      <c r="J45">
        <v>0.68852459016393441</v>
      </c>
      <c r="K45">
        <v>0.73362445414847166</v>
      </c>
      <c r="L45">
        <v>0.69709543568464738</v>
      </c>
      <c r="M45">
        <v>0.71495327102803741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159</v>
      </c>
      <c r="F46">
        <v>159</v>
      </c>
      <c r="G46">
        <v>74</v>
      </c>
      <c r="H46">
        <v>74</v>
      </c>
      <c r="I46">
        <v>0.68240343347639487</v>
      </c>
      <c r="J46">
        <v>0.68240343347639487</v>
      </c>
      <c r="K46">
        <v>0.68240343347639487</v>
      </c>
      <c r="L46">
        <v>0.68240343347639476</v>
      </c>
      <c r="M46">
        <v>0.68240343347639487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131</v>
      </c>
      <c r="F47">
        <v>191</v>
      </c>
      <c r="G47">
        <v>42</v>
      </c>
      <c r="H47">
        <v>102</v>
      </c>
      <c r="I47">
        <v>0.69098712446351929</v>
      </c>
      <c r="J47">
        <v>0.75722543352601157</v>
      </c>
      <c r="K47">
        <v>0.5622317596566524</v>
      </c>
      <c r="L47">
        <v>0.7081081081081082</v>
      </c>
      <c r="M47">
        <v>0.65187713310580209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121</v>
      </c>
      <c r="F48">
        <v>111</v>
      </c>
      <c r="G48">
        <v>69</v>
      </c>
      <c r="H48">
        <v>59</v>
      </c>
      <c r="I48">
        <v>0.64444444444444449</v>
      </c>
      <c r="J48">
        <v>0.63684210526315788</v>
      </c>
      <c r="K48">
        <v>0.67222222222222228</v>
      </c>
      <c r="L48">
        <v>0.6436170212765957</v>
      </c>
      <c r="M48">
        <v>0.65294117647058825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115</v>
      </c>
      <c r="F49">
        <v>139</v>
      </c>
      <c r="G49">
        <v>41</v>
      </c>
      <c r="H49">
        <v>65</v>
      </c>
      <c r="I49">
        <v>0.7055555555555556</v>
      </c>
      <c r="J49">
        <v>0.73717948717948723</v>
      </c>
      <c r="K49">
        <v>0.63888888888888884</v>
      </c>
      <c r="L49">
        <v>0.71517412935323377</v>
      </c>
      <c r="M49">
        <v>0.68137254901960786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564</v>
      </c>
      <c r="F50">
        <v>596</v>
      </c>
      <c r="G50">
        <v>237</v>
      </c>
      <c r="H50">
        <v>269</v>
      </c>
      <c r="I50">
        <v>0.69627851140456187</v>
      </c>
      <c r="J50">
        <v>0.70411985018726597</v>
      </c>
      <c r="K50">
        <v>0.67707082833133259</v>
      </c>
      <c r="L50">
        <v>0.69853851870200656</v>
      </c>
      <c r="M50">
        <v>0.68901734104046242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522</v>
      </c>
      <c r="F51">
        <v>670</v>
      </c>
      <c r="G51">
        <v>163</v>
      </c>
      <c r="H51">
        <v>311</v>
      </c>
      <c r="I51">
        <v>0.71548619447779116</v>
      </c>
      <c r="J51">
        <v>0.762043795620438</v>
      </c>
      <c r="K51">
        <v>0.62665066026410565</v>
      </c>
      <c r="L51">
        <v>0.73047858942065491</v>
      </c>
      <c r="M51">
        <v>0.68297655453618755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148</v>
      </c>
      <c r="F52">
        <v>137</v>
      </c>
      <c r="G52">
        <v>53</v>
      </c>
      <c r="H52">
        <v>42</v>
      </c>
      <c r="I52">
        <v>0.75</v>
      </c>
      <c r="J52">
        <v>0.73631840796019898</v>
      </c>
      <c r="K52">
        <v>0.77894736842105261</v>
      </c>
      <c r="L52">
        <v>0.74446680080482897</v>
      </c>
      <c r="M52">
        <v>0.76536312849162014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143</v>
      </c>
      <c r="F53">
        <v>145</v>
      </c>
      <c r="G53">
        <v>45</v>
      </c>
      <c r="H53">
        <v>47</v>
      </c>
      <c r="I53">
        <v>0.75789473684210529</v>
      </c>
      <c r="J53">
        <v>0.76063829787234039</v>
      </c>
      <c r="K53">
        <v>0.75263157894736843</v>
      </c>
      <c r="L53">
        <v>0.75902335456475589</v>
      </c>
      <c r="M53">
        <v>0.75520833333333337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169</v>
      </c>
      <c r="F54">
        <v>153</v>
      </c>
      <c r="G54">
        <v>76</v>
      </c>
      <c r="H54">
        <v>60</v>
      </c>
      <c r="I54">
        <v>0.70305676855895194</v>
      </c>
      <c r="J54">
        <v>0.68979591836734699</v>
      </c>
      <c r="K54">
        <v>0.73799126637554591</v>
      </c>
      <c r="L54">
        <v>0.69892473118279574</v>
      </c>
      <c r="M54">
        <v>0.71830985915492962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174</v>
      </c>
      <c r="F55">
        <v>151</v>
      </c>
      <c r="G55">
        <v>78</v>
      </c>
      <c r="H55">
        <v>55</v>
      </c>
      <c r="I55">
        <v>0.70960698689956336</v>
      </c>
      <c r="J55">
        <v>0.69047619047619047</v>
      </c>
      <c r="K55">
        <v>0.75982532751091703</v>
      </c>
      <c r="L55">
        <v>0.70331447049312845</v>
      </c>
      <c r="M55">
        <v>0.73300970873786409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167</v>
      </c>
      <c r="F56">
        <v>146</v>
      </c>
      <c r="G56">
        <v>87</v>
      </c>
      <c r="H56">
        <v>66</v>
      </c>
      <c r="I56">
        <v>0.6716738197424893</v>
      </c>
      <c r="J56">
        <v>0.65748031496062997</v>
      </c>
      <c r="K56">
        <v>0.71673819742489275</v>
      </c>
      <c r="L56">
        <v>0.66853482786228979</v>
      </c>
      <c r="M56">
        <v>0.68867924528301883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169</v>
      </c>
      <c r="F57">
        <v>170</v>
      </c>
      <c r="G57">
        <v>63</v>
      </c>
      <c r="H57">
        <v>64</v>
      </c>
      <c r="I57">
        <v>0.72746781115879833</v>
      </c>
      <c r="J57">
        <v>0.72844827586206895</v>
      </c>
      <c r="K57">
        <v>0.72532188841201717</v>
      </c>
      <c r="L57">
        <v>0.72782084409991399</v>
      </c>
      <c r="M57">
        <v>0.72649572649572647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130</v>
      </c>
      <c r="F58">
        <v>118</v>
      </c>
      <c r="G58">
        <v>62</v>
      </c>
      <c r="H58">
        <v>50</v>
      </c>
      <c r="I58">
        <v>0.68888888888888888</v>
      </c>
      <c r="J58">
        <v>0.67708333333333337</v>
      </c>
      <c r="K58">
        <v>0.72222222222222221</v>
      </c>
      <c r="L58">
        <v>0.68565400843881863</v>
      </c>
      <c r="M58">
        <v>0.70238095238095233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127</v>
      </c>
      <c r="F59">
        <v>133</v>
      </c>
      <c r="G59">
        <v>47</v>
      </c>
      <c r="H59">
        <v>53</v>
      </c>
      <c r="I59">
        <v>0.72222222222222221</v>
      </c>
      <c r="J59">
        <v>0.72988505747126442</v>
      </c>
      <c r="K59">
        <v>0.7055555555555556</v>
      </c>
      <c r="L59">
        <v>0.72488584474885842</v>
      </c>
      <c r="M59">
        <v>0.71505376344086025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584</v>
      </c>
      <c r="F60">
        <v>603</v>
      </c>
      <c r="G60">
        <v>230</v>
      </c>
      <c r="H60">
        <v>249</v>
      </c>
      <c r="I60">
        <v>0.71248499399759901</v>
      </c>
      <c r="J60">
        <v>0.71744471744471749</v>
      </c>
      <c r="K60">
        <v>0.70108043217286919</v>
      </c>
      <c r="L60">
        <v>0.71411102959158734</v>
      </c>
      <c r="M60">
        <v>0.70774647887323938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583</v>
      </c>
      <c r="F61">
        <v>625</v>
      </c>
      <c r="G61">
        <v>208</v>
      </c>
      <c r="H61">
        <v>250</v>
      </c>
      <c r="I61">
        <v>0.7250900360144058</v>
      </c>
      <c r="J61">
        <v>0.73704171934260432</v>
      </c>
      <c r="K61">
        <v>0.69987995198079234</v>
      </c>
      <c r="L61">
        <v>0.7292969727295473</v>
      </c>
      <c r="M61">
        <v>0.7142857142857143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147</v>
      </c>
      <c r="F62">
        <v>140</v>
      </c>
      <c r="G62">
        <v>50</v>
      </c>
      <c r="H62">
        <v>43</v>
      </c>
      <c r="I62">
        <v>0.75526315789473686</v>
      </c>
      <c r="J62">
        <v>0.74619289340101524</v>
      </c>
      <c r="K62">
        <v>0.77368421052631575</v>
      </c>
      <c r="L62">
        <v>0.75153374233128833</v>
      </c>
      <c r="M62">
        <v>0.76502732240437155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136</v>
      </c>
      <c r="F63">
        <v>148</v>
      </c>
      <c r="G63">
        <v>42</v>
      </c>
      <c r="H63">
        <v>54</v>
      </c>
      <c r="I63">
        <v>0.74736842105263157</v>
      </c>
      <c r="J63">
        <v>0.7640449438202247</v>
      </c>
      <c r="K63">
        <v>0.71578947368421053</v>
      </c>
      <c r="L63">
        <v>0.75388026607538805</v>
      </c>
      <c r="M63">
        <v>0.73267326732673266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176</v>
      </c>
      <c r="F64">
        <v>159</v>
      </c>
      <c r="G64">
        <v>70</v>
      </c>
      <c r="H64">
        <v>53</v>
      </c>
      <c r="I64">
        <v>0.73144104803493448</v>
      </c>
      <c r="J64">
        <v>0.71544715447154472</v>
      </c>
      <c r="K64">
        <v>0.76855895196506552</v>
      </c>
      <c r="L64">
        <v>0.72547403132728783</v>
      </c>
      <c r="M64">
        <v>0.75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184</v>
      </c>
      <c r="F65">
        <v>172</v>
      </c>
      <c r="G65">
        <v>57</v>
      </c>
      <c r="H65">
        <v>45</v>
      </c>
      <c r="I65">
        <v>0.77729257641921401</v>
      </c>
      <c r="J65">
        <v>0.76348547717842319</v>
      </c>
      <c r="K65">
        <v>0.80349344978165937</v>
      </c>
      <c r="L65">
        <v>0.77116512992455988</v>
      </c>
      <c r="M65">
        <v>0.79262672811059909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171</v>
      </c>
      <c r="F66">
        <v>161</v>
      </c>
      <c r="G66">
        <v>72</v>
      </c>
      <c r="H66">
        <v>62</v>
      </c>
      <c r="I66">
        <v>0.71244635193133043</v>
      </c>
      <c r="J66">
        <v>0.70370370370370372</v>
      </c>
      <c r="K66">
        <v>0.73390557939914158</v>
      </c>
      <c r="L66">
        <v>0.70954356846473032</v>
      </c>
      <c r="M66">
        <v>0.72197309417040356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174</v>
      </c>
      <c r="F67">
        <v>199</v>
      </c>
      <c r="G67">
        <v>34</v>
      </c>
      <c r="H67">
        <v>59</v>
      </c>
      <c r="I67">
        <v>0.80042918454935619</v>
      </c>
      <c r="J67">
        <v>0.83653846153846156</v>
      </c>
      <c r="K67">
        <v>0.74678111587982832</v>
      </c>
      <c r="L67">
        <v>0.81690140845070425</v>
      </c>
      <c r="M67">
        <v>0.77131782945736438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128</v>
      </c>
      <c r="F68">
        <v>129</v>
      </c>
      <c r="G68">
        <v>51</v>
      </c>
      <c r="H68">
        <v>52</v>
      </c>
      <c r="I68">
        <v>0.71388888888888891</v>
      </c>
      <c r="J68">
        <v>0.71508379888268159</v>
      </c>
      <c r="K68">
        <v>0.71111111111111114</v>
      </c>
      <c r="L68">
        <v>0.71428571428571419</v>
      </c>
      <c r="M68">
        <v>0.71270718232044195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129</v>
      </c>
      <c r="F69">
        <v>148</v>
      </c>
      <c r="G69">
        <v>32</v>
      </c>
      <c r="H69">
        <v>51</v>
      </c>
      <c r="I69">
        <v>0.76944444444444449</v>
      </c>
      <c r="J69">
        <v>0.80124223602484468</v>
      </c>
      <c r="K69">
        <v>0.71666666666666667</v>
      </c>
      <c r="L69">
        <v>0.78276699029126207</v>
      </c>
      <c r="M69">
        <v>0.74371859296482412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594</v>
      </c>
      <c r="F70">
        <v>614</v>
      </c>
      <c r="G70">
        <v>219</v>
      </c>
      <c r="H70">
        <v>239</v>
      </c>
      <c r="I70">
        <v>0.7250900360144058</v>
      </c>
      <c r="J70">
        <v>0.73062730627306272</v>
      </c>
      <c r="K70">
        <v>0.71308523409363744</v>
      </c>
      <c r="L70">
        <v>0.72705018359853113</v>
      </c>
      <c r="M70">
        <v>0.7198124267291911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602</v>
      </c>
      <c r="F71">
        <v>679</v>
      </c>
      <c r="G71">
        <v>154</v>
      </c>
      <c r="H71">
        <v>231</v>
      </c>
      <c r="I71">
        <v>0.76890756302521013</v>
      </c>
      <c r="J71">
        <v>0.79629629629629628</v>
      </c>
      <c r="K71">
        <v>0.72268907563025209</v>
      </c>
      <c r="L71">
        <v>0.7803992740471869</v>
      </c>
      <c r="M71">
        <v>0.74615384615384617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147</v>
      </c>
      <c r="F72">
        <v>140</v>
      </c>
      <c r="G72">
        <v>50</v>
      </c>
      <c r="H72">
        <v>43</v>
      </c>
      <c r="I72">
        <v>0.75526315789473686</v>
      </c>
      <c r="J72">
        <v>0.74619289340101524</v>
      </c>
      <c r="K72">
        <v>0.77368421052631575</v>
      </c>
      <c r="L72">
        <v>0.75153374233128833</v>
      </c>
      <c r="M72">
        <v>0.76502732240437155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138</v>
      </c>
      <c r="F73">
        <v>149</v>
      </c>
      <c r="G73">
        <v>41</v>
      </c>
      <c r="H73">
        <v>52</v>
      </c>
      <c r="I73">
        <v>0.75526315789473686</v>
      </c>
      <c r="J73">
        <v>0.77094972067039103</v>
      </c>
      <c r="K73">
        <v>0.72631578947368425</v>
      </c>
      <c r="L73">
        <v>0.76158940397350983</v>
      </c>
      <c r="M73">
        <v>0.74129353233830841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176</v>
      </c>
      <c r="F74">
        <v>158</v>
      </c>
      <c r="G74">
        <v>71</v>
      </c>
      <c r="H74">
        <v>53</v>
      </c>
      <c r="I74">
        <v>0.72925764192139741</v>
      </c>
      <c r="J74">
        <v>0.71255060728744934</v>
      </c>
      <c r="K74">
        <v>0.76855895196506552</v>
      </c>
      <c r="L74">
        <v>0.72308956450287587</v>
      </c>
      <c r="M74">
        <v>0.74881516587677721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182</v>
      </c>
      <c r="F75">
        <v>171</v>
      </c>
      <c r="G75">
        <v>58</v>
      </c>
      <c r="H75">
        <v>47</v>
      </c>
      <c r="I75">
        <v>0.77074235807860259</v>
      </c>
      <c r="J75">
        <v>0.7583333333333333</v>
      </c>
      <c r="K75">
        <v>0.79475982532751088</v>
      </c>
      <c r="L75">
        <v>0.76534903280067279</v>
      </c>
      <c r="M75">
        <v>0.7844036697247706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175</v>
      </c>
      <c r="F76">
        <v>163</v>
      </c>
      <c r="G76">
        <v>70</v>
      </c>
      <c r="H76">
        <v>58</v>
      </c>
      <c r="I76">
        <v>0.72532188841201717</v>
      </c>
      <c r="J76">
        <v>0.7142857142857143</v>
      </c>
      <c r="K76">
        <v>0.75107296137339052</v>
      </c>
      <c r="L76">
        <v>0.72135201978565533</v>
      </c>
      <c r="M76">
        <v>0.73755656108597289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173</v>
      </c>
      <c r="F77">
        <v>202</v>
      </c>
      <c r="G77">
        <v>31</v>
      </c>
      <c r="H77">
        <v>60</v>
      </c>
      <c r="I77">
        <v>0.80472103004291851</v>
      </c>
      <c r="J77">
        <v>0.84803921568627449</v>
      </c>
      <c r="K77">
        <v>0.74248927038626611</v>
      </c>
      <c r="L77">
        <v>0.82459485224022877</v>
      </c>
      <c r="M77">
        <v>0.77099236641221369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132</v>
      </c>
      <c r="F78">
        <v>130</v>
      </c>
      <c r="G78">
        <v>50</v>
      </c>
      <c r="H78">
        <v>48</v>
      </c>
      <c r="I78">
        <v>0.72777777777777775</v>
      </c>
      <c r="J78">
        <v>0.72527472527472525</v>
      </c>
      <c r="K78">
        <v>0.73333333333333328</v>
      </c>
      <c r="L78">
        <v>0.72687224669603523</v>
      </c>
      <c r="M78">
        <v>0.7303370786516854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138</v>
      </c>
      <c r="F79">
        <v>143</v>
      </c>
      <c r="G79">
        <v>37</v>
      </c>
      <c r="H79">
        <v>42</v>
      </c>
      <c r="I79">
        <v>0.78055555555555556</v>
      </c>
      <c r="J79">
        <v>0.78857142857142859</v>
      </c>
      <c r="K79">
        <v>0.76666666666666672</v>
      </c>
      <c r="L79">
        <v>0.78409090909090906</v>
      </c>
      <c r="M79">
        <v>0.77297297297297296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603</v>
      </c>
      <c r="F80">
        <v>615</v>
      </c>
      <c r="G80">
        <v>218</v>
      </c>
      <c r="H80">
        <v>230</v>
      </c>
      <c r="I80">
        <v>0.73109243697478987</v>
      </c>
      <c r="J80">
        <v>0.7344701583434835</v>
      </c>
      <c r="K80">
        <v>0.72388955582232895</v>
      </c>
      <c r="L80">
        <v>0.73232936604323529</v>
      </c>
      <c r="M80">
        <v>0.72781065088757402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628</v>
      </c>
      <c r="F81">
        <v>681</v>
      </c>
      <c r="G81">
        <v>152</v>
      </c>
      <c r="H81">
        <v>205</v>
      </c>
      <c r="I81">
        <v>0.7857142857142857</v>
      </c>
      <c r="J81">
        <v>0.80512820512820515</v>
      </c>
      <c r="K81">
        <v>0.75390156062424973</v>
      </c>
      <c r="L81">
        <v>0.79433341765747534</v>
      </c>
      <c r="M81">
        <v>0.76862302483069977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99</v>
      </c>
      <c r="F2">
        <v>145</v>
      </c>
      <c r="G2">
        <v>45</v>
      </c>
      <c r="H2">
        <v>91</v>
      </c>
      <c r="I2">
        <v>0.64210526315789473</v>
      </c>
      <c r="J2">
        <v>0.6875</v>
      </c>
      <c r="K2">
        <v>0.52105263157894732</v>
      </c>
      <c r="L2">
        <v>0.64621409921671014</v>
      </c>
      <c r="M2">
        <v>0.61440677966101698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101</v>
      </c>
      <c r="F3">
        <v>143</v>
      </c>
      <c r="G3">
        <v>47</v>
      </c>
      <c r="H3">
        <v>89</v>
      </c>
      <c r="I3">
        <v>0.64210526315789473</v>
      </c>
      <c r="J3">
        <v>0.68243243243243246</v>
      </c>
      <c r="K3">
        <v>0.53157894736842104</v>
      </c>
      <c r="L3">
        <v>0.6457800511508951</v>
      </c>
      <c r="M3">
        <v>0.61637931034482762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100</v>
      </c>
      <c r="F4">
        <v>177</v>
      </c>
      <c r="G4">
        <v>52</v>
      </c>
      <c r="H4">
        <v>129</v>
      </c>
      <c r="I4">
        <v>0.60480349344978168</v>
      </c>
      <c r="J4">
        <v>0.65789473684210531</v>
      </c>
      <c r="K4">
        <v>0.4366812227074236</v>
      </c>
      <c r="L4">
        <v>0.59737156511350065</v>
      </c>
      <c r="M4">
        <v>0.57843137254901966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102</v>
      </c>
      <c r="F5">
        <v>174</v>
      </c>
      <c r="G5">
        <v>55</v>
      </c>
      <c r="H5">
        <v>127</v>
      </c>
      <c r="I5">
        <v>0.6026200873362445</v>
      </c>
      <c r="J5">
        <v>0.64968152866242035</v>
      </c>
      <c r="K5">
        <v>0.44541484716157198</v>
      </c>
      <c r="L5">
        <v>0.59509918319719957</v>
      </c>
      <c r="M5">
        <v>0.57807308970099669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132</v>
      </c>
      <c r="F6">
        <v>173</v>
      </c>
      <c r="G6">
        <v>60</v>
      </c>
      <c r="H6">
        <v>101</v>
      </c>
      <c r="I6">
        <v>0.65450643776824036</v>
      </c>
      <c r="J6">
        <v>0.6875</v>
      </c>
      <c r="K6">
        <v>0.5665236051502146</v>
      </c>
      <c r="L6">
        <v>0.65934065934065933</v>
      </c>
      <c r="M6">
        <v>0.63138686131386856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132</v>
      </c>
      <c r="F7">
        <v>174</v>
      </c>
      <c r="G7">
        <v>59</v>
      </c>
      <c r="H7">
        <v>101</v>
      </c>
      <c r="I7">
        <v>0.6566523605150214</v>
      </c>
      <c r="J7">
        <v>0.69109947643979053</v>
      </c>
      <c r="K7">
        <v>0.5665236051502146</v>
      </c>
      <c r="L7">
        <v>0.6619859578736208</v>
      </c>
      <c r="M7">
        <v>0.63272727272727269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108</v>
      </c>
      <c r="F8">
        <v>113</v>
      </c>
      <c r="G8">
        <v>67</v>
      </c>
      <c r="H8">
        <v>72</v>
      </c>
      <c r="I8">
        <v>0.61388888888888893</v>
      </c>
      <c r="J8">
        <v>0.6171428571428571</v>
      </c>
      <c r="K8">
        <v>0.6</v>
      </c>
      <c r="L8">
        <v>0.61363636363636365</v>
      </c>
      <c r="M8">
        <v>0.61081081081081079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104</v>
      </c>
      <c r="F9">
        <v>113</v>
      </c>
      <c r="G9">
        <v>67</v>
      </c>
      <c r="H9">
        <v>76</v>
      </c>
      <c r="I9">
        <v>0.60277777777777775</v>
      </c>
      <c r="J9">
        <v>0.60818713450292394</v>
      </c>
      <c r="K9">
        <v>0.57777777777777772</v>
      </c>
      <c r="L9">
        <v>0.60185185185185175</v>
      </c>
      <c r="M9">
        <v>0.59788359788359791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445</v>
      </c>
      <c r="F10">
        <v>605</v>
      </c>
      <c r="G10">
        <v>228</v>
      </c>
      <c r="H10">
        <v>388</v>
      </c>
      <c r="I10">
        <v>0.63025210084033612</v>
      </c>
      <c r="J10">
        <v>0.66121842496285288</v>
      </c>
      <c r="K10">
        <v>0.53421368547418968</v>
      </c>
      <c r="L10">
        <v>0.63120567375886516</v>
      </c>
      <c r="M10">
        <v>0.60926485397784491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464</v>
      </c>
      <c r="F11">
        <v>585</v>
      </c>
      <c r="G11">
        <v>248</v>
      </c>
      <c r="H11">
        <v>369</v>
      </c>
      <c r="I11">
        <v>0.62965186074429769</v>
      </c>
      <c r="J11">
        <v>0.651685393258427</v>
      </c>
      <c r="K11">
        <v>0.55702280912364943</v>
      </c>
      <c r="L11">
        <v>0.63026351534908998</v>
      </c>
      <c r="M11">
        <v>0.6132075471698113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89</v>
      </c>
      <c r="F12">
        <v>171</v>
      </c>
      <c r="G12">
        <v>19</v>
      </c>
      <c r="H12">
        <v>101</v>
      </c>
      <c r="I12">
        <v>0.68421052631578949</v>
      </c>
      <c r="J12">
        <v>0.82407407407407407</v>
      </c>
      <c r="K12">
        <v>0.4684210526315789</v>
      </c>
      <c r="L12">
        <v>0.71543408360128624</v>
      </c>
      <c r="M12">
        <v>0.62867647058823528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94</v>
      </c>
      <c r="F13">
        <v>169</v>
      </c>
      <c r="G13">
        <v>21</v>
      </c>
      <c r="H13">
        <v>96</v>
      </c>
      <c r="I13">
        <v>0.69210526315789478</v>
      </c>
      <c r="J13">
        <v>0.81739130434782614</v>
      </c>
      <c r="K13">
        <v>0.49473684210526309</v>
      </c>
      <c r="L13">
        <v>0.72307692307692306</v>
      </c>
      <c r="M13">
        <v>0.63773584905660374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101</v>
      </c>
      <c r="F14">
        <v>195</v>
      </c>
      <c r="G14">
        <v>34</v>
      </c>
      <c r="H14">
        <v>128</v>
      </c>
      <c r="I14">
        <v>0.64628820960698685</v>
      </c>
      <c r="J14">
        <v>0.74814814814814812</v>
      </c>
      <c r="K14">
        <v>0.44104803493449779</v>
      </c>
      <c r="L14">
        <v>0.65669700910273077</v>
      </c>
      <c r="M14">
        <v>0.60371517027863775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102</v>
      </c>
      <c r="F15">
        <v>192</v>
      </c>
      <c r="G15">
        <v>37</v>
      </c>
      <c r="H15">
        <v>127</v>
      </c>
      <c r="I15">
        <v>0.64192139737991272</v>
      </c>
      <c r="J15">
        <v>0.73381294964028776</v>
      </c>
      <c r="K15">
        <v>0.44541484716157198</v>
      </c>
      <c r="L15">
        <v>0.64968152866242024</v>
      </c>
      <c r="M15">
        <v>0.60188087774294674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134</v>
      </c>
      <c r="F16">
        <v>191</v>
      </c>
      <c r="G16">
        <v>42</v>
      </c>
      <c r="H16">
        <v>99</v>
      </c>
      <c r="I16">
        <v>0.69742489270386265</v>
      </c>
      <c r="J16">
        <v>0.76136363636363635</v>
      </c>
      <c r="K16">
        <v>0.57510729613733902</v>
      </c>
      <c r="L16">
        <v>0.71504802561366054</v>
      </c>
      <c r="M16">
        <v>0.6586206896551724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133</v>
      </c>
      <c r="F17">
        <v>192</v>
      </c>
      <c r="G17">
        <v>41</v>
      </c>
      <c r="H17">
        <v>100</v>
      </c>
      <c r="I17">
        <v>0.69742489270386265</v>
      </c>
      <c r="J17">
        <v>0.76436781609195403</v>
      </c>
      <c r="K17">
        <v>0.57081545064377681</v>
      </c>
      <c r="L17">
        <v>0.71582346609257264</v>
      </c>
      <c r="M17">
        <v>0.65753424657534243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105</v>
      </c>
      <c r="F18">
        <v>125</v>
      </c>
      <c r="G18">
        <v>55</v>
      </c>
      <c r="H18">
        <v>75</v>
      </c>
      <c r="I18">
        <v>0.63888888888888884</v>
      </c>
      <c r="J18">
        <v>0.65625</v>
      </c>
      <c r="K18">
        <v>0.58333333333333337</v>
      </c>
      <c r="L18">
        <v>0.6402439024390244</v>
      </c>
      <c r="M18">
        <v>0.625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105</v>
      </c>
      <c r="F19">
        <v>127</v>
      </c>
      <c r="G19">
        <v>53</v>
      </c>
      <c r="H19">
        <v>75</v>
      </c>
      <c r="I19">
        <v>0.64444444444444449</v>
      </c>
      <c r="J19">
        <v>0.66455696202531644</v>
      </c>
      <c r="K19">
        <v>0.58333333333333337</v>
      </c>
      <c r="L19">
        <v>0.64655172413793105</v>
      </c>
      <c r="M19">
        <v>0.62871287128712872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446</v>
      </c>
      <c r="F20">
        <v>689</v>
      </c>
      <c r="G20">
        <v>144</v>
      </c>
      <c r="H20">
        <v>387</v>
      </c>
      <c r="I20">
        <v>0.68127250900360148</v>
      </c>
      <c r="J20">
        <v>0.75593220338983047</v>
      </c>
      <c r="K20">
        <v>0.53541416566626654</v>
      </c>
      <c r="L20">
        <v>0.69840275602881308</v>
      </c>
      <c r="M20">
        <v>0.64033457249070636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447</v>
      </c>
      <c r="F21">
        <v>686</v>
      </c>
      <c r="G21">
        <v>147</v>
      </c>
      <c r="H21">
        <v>386</v>
      </c>
      <c r="I21">
        <v>0.68007202881152462</v>
      </c>
      <c r="J21">
        <v>0.75252525252525249</v>
      </c>
      <c r="K21">
        <v>0.53661464585834329</v>
      </c>
      <c r="L21">
        <v>0.6964786537862262</v>
      </c>
      <c r="M21">
        <v>0.6399253731343284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91</v>
      </c>
      <c r="F22">
        <v>164</v>
      </c>
      <c r="G22">
        <v>26</v>
      </c>
      <c r="H22">
        <v>99</v>
      </c>
      <c r="I22">
        <v>0.67105263157894735</v>
      </c>
      <c r="J22">
        <v>0.77777777777777779</v>
      </c>
      <c r="K22">
        <v>0.47894736842105262</v>
      </c>
      <c r="L22">
        <v>0.6914893617021276</v>
      </c>
      <c r="M22">
        <v>0.62357414448669202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94</v>
      </c>
      <c r="F23">
        <v>160</v>
      </c>
      <c r="G23">
        <v>30</v>
      </c>
      <c r="H23">
        <v>96</v>
      </c>
      <c r="I23">
        <v>0.66842105263157892</v>
      </c>
      <c r="J23">
        <v>0.75806451612903225</v>
      </c>
      <c r="K23">
        <v>0.49473684210526309</v>
      </c>
      <c r="L23">
        <v>0.685131195335277</v>
      </c>
      <c r="M23">
        <v>0.625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100</v>
      </c>
      <c r="F24">
        <v>180</v>
      </c>
      <c r="G24">
        <v>49</v>
      </c>
      <c r="H24">
        <v>129</v>
      </c>
      <c r="I24">
        <v>0.611353711790393</v>
      </c>
      <c r="J24">
        <v>0.67114093959731547</v>
      </c>
      <c r="K24">
        <v>0.4366812227074236</v>
      </c>
      <c r="L24">
        <v>0.60606060606060608</v>
      </c>
      <c r="M24">
        <v>0.58252427184466016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102</v>
      </c>
      <c r="F25">
        <v>178</v>
      </c>
      <c r="G25">
        <v>51</v>
      </c>
      <c r="H25">
        <v>127</v>
      </c>
      <c r="I25">
        <v>0.611353711790393</v>
      </c>
      <c r="J25">
        <v>0.66666666666666663</v>
      </c>
      <c r="K25">
        <v>0.44541484716157198</v>
      </c>
      <c r="L25">
        <v>0.60642092746730081</v>
      </c>
      <c r="M25">
        <v>0.58360655737704914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130</v>
      </c>
      <c r="F26">
        <v>178</v>
      </c>
      <c r="G26">
        <v>55</v>
      </c>
      <c r="H26">
        <v>103</v>
      </c>
      <c r="I26">
        <v>0.66094420600858372</v>
      </c>
      <c r="J26">
        <v>0.70270270270270274</v>
      </c>
      <c r="K26">
        <v>0.55793991416309008</v>
      </c>
      <c r="L26">
        <v>0.66803699897225088</v>
      </c>
      <c r="M26">
        <v>0.63345195729537362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132</v>
      </c>
      <c r="F27">
        <v>178</v>
      </c>
      <c r="G27">
        <v>55</v>
      </c>
      <c r="H27">
        <v>101</v>
      </c>
      <c r="I27">
        <v>0.66523605150214593</v>
      </c>
      <c r="J27">
        <v>0.70588235294117652</v>
      </c>
      <c r="K27">
        <v>0.5665236051502146</v>
      </c>
      <c r="L27">
        <v>0.67278287461773689</v>
      </c>
      <c r="M27">
        <v>0.63799283154121866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106</v>
      </c>
      <c r="F28">
        <v>113</v>
      </c>
      <c r="G28">
        <v>67</v>
      </c>
      <c r="H28">
        <v>74</v>
      </c>
      <c r="I28">
        <v>0.60833333333333328</v>
      </c>
      <c r="J28">
        <v>0.61271676300578037</v>
      </c>
      <c r="K28">
        <v>0.58888888888888891</v>
      </c>
      <c r="L28">
        <v>0.60779816513761464</v>
      </c>
      <c r="M28">
        <v>0.60427807486631013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105</v>
      </c>
      <c r="F29">
        <v>118</v>
      </c>
      <c r="G29">
        <v>62</v>
      </c>
      <c r="H29">
        <v>75</v>
      </c>
      <c r="I29">
        <v>0.61944444444444446</v>
      </c>
      <c r="J29">
        <v>0.62874251497005984</v>
      </c>
      <c r="K29">
        <v>0.58333333333333337</v>
      </c>
      <c r="L29">
        <v>0.61910377358490565</v>
      </c>
      <c r="M29">
        <v>0.6113989637305699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438</v>
      </c>
      <c r="F30">
        <v>653</v>
      </c>
      <c r="G30">
        <v>180</v>
      </c>
      <c r="H30">
        <v>395</v>
      </c>
      <c r="I30">
        <v>0.65486194477791115</v>
      </c>
      <c r="J30">
        <v>0.70873786407766992</v>
      </c>
      <c r="K30">
        <v>0.5258103241296519</v>
      </c>
      <c r="L30">
        <v>0.66263237518910745</v>
      </c>
      <c r="M30">
        <v>0.62309160305343514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448</v>
      </c>
      <c r="F31">
        <v>645</v>
      </c>
      <c r="G31">
        <v>188</v>
      </c>
      <c r="H31">
        <v>385</v>
      </c>
      <c r="I31">
        <v>0.65606242496998801</v>
      </c>
      <c r="J31">
        <v>0.70440251572327039</v>
      </c>
      <c r="K31">
        <v>0.53781512605042014</v>
      </c>
      <c r="L31">
        <v>0.66331063073734087</v>
      </c>
      <c r="M31">
        <v>0.62621359223300976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113</v>
      </c>
      <c r="F32">
        <v>134</v>
      </c>
      <c r="G32">
        <v>56</v>
      </c>
      <c r="H32">
        <v>77</v>
      </c>
      <c r="I32">
        <v>0.65</v>
      </c>
      <c r="J32">
        <v>0.66863905325443784</v>
      </c>
      <c r="K32">
        <v>0.59473684210526312</v>
      </c>
      <c r="L32">
        <v>0.65242494226327941</v>
      </c>
      <c r="M32">
        <v>0.63507109004739337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113</v>
      </c>
      <c r="F33">
        <v>134</v>
      </c>
      <c r="G33">
        <v>56</v>
      </c>
      <c r="H33">
        <v>77</v>
      </c>
      <c r="I33">
        <v>0.65</v>
      </c>
      <c r="J33">
        <v>0.66863905325443784</v>
      </c>
      <c r="K33">
        <v>0.59473684210526312</v>
      </c>
      <c r="L33">
        <v>0.65242494226327941</v>
      </c>
      <c r="M33">
        <v>0.63507109004739337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170</v>
      </c>
      <c r="F34">
        <v>169</v>
      </c>
      <c r="G34">
        <v>60</v>
      </c>
      <c r="H34">
        <v>59</v>
      </c>
      <c r="I34">
        <v>0.74017467248908297</v>
      </c>
      <c r="J34">
        <v>0.73913043478260865</v>
      </c>
      <c r="K34">
        <v>0.74235807860262004</v>
      </c>
      <c r="L34">
        <v>0.73977371627502175</v>
      </c>
      <c r="M34">
        <v>0.74122807017543857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170</v>
      </c>
      <c r="F35">
        <v>169</v>
      </c>
      <c r="G35">
        <v>60</v>
      </c>
      <c r="H35">
        <v>59</v>
      </c>
      <c r="I35">
        <v>0.74017467248908297</v>
      </c>
      <c r="J35">
        <v>0.73913043478260865</v>
      </c>
      <c r="K35">
        <v>0.74235807860262004</v>
      </c>
      <c r="L35">
        <v>0.73977371627502175</v>
      </c>
      <c r="M35">
        <v>0.74122807017543857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168</v>
      </c>
      <c r="F36">
        <v>152</v>
      </c>
      <c r="G36">
        <v>81</v>
      </c>
      <c r="H36">
        <v>65</v>
      </c>
      <c r="I36">
        <v>0.68669527896995708</v>
      </c>
      <c r="J36">
        <v>0.67469879518072284</v>
      </c>
      <c r="K36">
        <v>0.72103004291845496</v>
      </c>
      <c r="L36">
        <v>0.68348250610252226</v>
      </c>
      <c r="M36">
        <v>0.70046082949308752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151</v>
      </c>
      <c r="F37">
        <v>169</v>
      </c>
      <c r="G37">
        <v>64</v>
      </c>
      <c r="H37">
        <v>82</v>
      </c>
      <c r="I37">
        <v>0.68669527896995708</v>
      </c>
      <c r="J37">
        <v>0.70232558139534884</v>
      </c>
      <c r="K37">
        <v>0.64806866952789699</v>
      </c>
      <c r="L37">
        <v>0.69075937785910335</v>
      </c>
      <c r="M37">
        <v>0.67330677290836649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121</v>
      </c>
      <c r="F38">
        <v>115</v>
      </c>
      <c r="G38">
        <v>65</v>
      </c>
      <c r="H38">
        <v>59</v>
      </c>
      <c r="I38">
        <v>0.65555555555555556</v>
      </c>
      <c r="J38">
        <v>0.65053763440860213</v>
      </c>
      <c r="K38">
        <v>0.67222222222222228</v>
      </c>
      <c r="L38">
        <v>0.65476190476190477</v>
      </c>
      <c r="M38">
        <v>0.66091954022988508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121</v>
      </c>
      <c r="F39">
        <v>115</v>
      </c>
      <c r="G39">
        <v>65</v>
      </c>
      <c r="H39">
        <v>59</v>
      </c>
      <c r="I39">
        <v>0.65555555555555556</v>
      </c>
      <c r="J39">
        <v>0.65053763440860213</v>
      </c>
      <c r="K39">
        <v>0.67222222222222228</v>
      </c>
      <c r="L39">
        <v>0.65476190476190477</v>
      </c>
      <c r="M39">
        <v>0.66091954022988508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549</v>
      </c>
      <c r="F40">
        <v>563</v>
      </c>
      <c r="G40">
        <v>270</v>
      </c>
      <c r="H40">
        <v>284</v>
      </c>
      <c r="I40">
        <v>0.66746698679471794</v>
      </c>
      <c r="J40">
        <v>0.67032967032967028</v>
      </c>
      <c r="K40">
        <v>0.65906362545018005</v>
      </c>
      <c r="L40">
        <v>0.66804575322462878</v>
      </c>
      <c r="M40">
        <v>0.66469893742621011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608</v>
      </c>
      <c r="F41">
        <v>495</v>
      </c>
      <c r="G41">
        <v>338</v>
      </c>
      <c r="H41">
        <v>225</v>
      </c>
      <c r="I41">
        <v>0.66206482593037219</v>
      </c>
      <c r="J41">
        <v>0.64270613107822405</v>
      </c>
      <c r="K41">
        <v>0.72989195678271312</v>
      </c>
      <c r="L41">
        <v>0.65843621399176955</v>
      </c>
      <c r="M41">
        <v>0.6875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124</v>
      </c>
      <c r="F42">
        <v>148</v>
      </c>
      <c r="G42">
        <v>42</v>
      </c>
      <c r="H42">
        <v>66</v>
      </c>
      <c r="I42">
        <v>0.71578947368421053</v>
      </c>
      <c r="J42">
        <v>0.74698795180722888</v>
      </c>
      <c r="K42">
        <v>0.65263157894736845</v>
      </c>
      <c r="L42">
        <v>0.7259953161592505</v>
      </c>
      <c r="M42">
        <v>0.69158878504672894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116</v>
      </c>
      <c r="F43">
        <v>157</v>
      </c>
      <c r="G43">
        <v>33</v>
      </c>
      <c r="H43">
        <v>74</v>
      </c>
      <c r="I43">
        <v>0.71842105263157896</v>
      </c>
      <c r="J43">
        <v>0.77852348993288589</v>
      </c>
      <c r="K43">
        <v>0.61052631578947369</v>
      </c>
      <c r="L43">
        <v>0.7379134860050891</v>
      </c>
      <c r="M43">
        <v>0.67965367965367962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152</v>
      </c>
      <c r="F44">
        <v>168</v>
      </c>
      <c r="G44">
        <v>61</v>
      </c>
      <c r="H44">
        <v>77</v>
      </c>
      <c r="I44">
        <v>0.69868995633187769</v>
      </c>
      <c r="J44">
        <v>0.71361502347417838</v>
      </c>
      <c r="K44">
        <v>0.66375545851528384</v>
      </c>
      <c r="L44">
        <v>0.70305272895467164</v>
      </c>
      <c r="M44">
        <v>0.68571428571428572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150</v>
      </c>
      <c r="F45">
        <v>170</v>
      </c>
      <c r="G45">
        <v>59</v>
      </c>
      <c r="H45">
        <v>79</v>
      </c>
      <c r="I45">
        <v>0.69868995633187769</v>
      </c>
      <c r="J45">
        <v>0.71770334928229662</v>
      </c>
      <c r="K45">
        <v>0.65502183406113534</v>
      </c>
      <c r="L45">
        <v>0.70422535211267601</v>
      </c>
      <c r="M45">
        <v>0.68273092369477917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155</v>
      </c>
      <c r="F46">
        <v>171</v>
      </c>
      <c r="G46">
        <v>62</v>
      </c>
      <c r="H46">
        <v>78</v>
      </c>
      <c r="I46">
        <v>0.69957081545064381</v>
      </c>
      <c r="J46">
        <v>0.7142857142857143</v>
      </c>
      <c r="K46">
        <v>0.66523605150214593</v>
      </c>
      <c r="L46">
        <v>0.70390554041780196</v>
      </c>
      <c r="M46">
        <v>0.68674698795180722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140</v>
      </c>
      <c r="F47">
        <v>196</v>
      </c>
      <c r="G47">
        <v>37</v>
      </c>
      <c r="H47">
        <v>93</v>
      </c>
      <c r="I47">
        <v>0.72103004291845496</v>
      </c>
      <c r="J47">
        <v>0.79096045197740117</v>
      </c>
      <c r="K47">
        <v>0.60085836909871249</v>
      </c>
      <c r="L47">
        <v>0.7438894792773646</v>
      </c>
      <c r="M47">
        <v>0.67820069204152245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121</v>
      </c>
      <c r="F48">
        <v>114</v>
      </c>
      <c r="G48">
        <v>66</v>
      </c>
      <c r="H48">
        <v>59</v>
      </c>
      <c r="I48">
        <v>0.65277777777777779</v>
      </c>
      <c r="J48">
        <v>0.6470588235294118</v>
      </c>
      <c r="K48">
        <v>0.67222222222222228</v>
      </c>
      <c r="L48">
        <v>0.65193965517241381</v>
      </c>
      <c r="M48">
        <v>0.65895953757225434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117</v>
      </c>
      <c r="F49">
        <v>130</v>
      </c>
      <c r="G49">
        <v>50</v>
      </c>
      <c r="H49">
        <v>63</v>
      </c>
      <c r="I49">
        <v>0.68611111111111112</v>
      </c>
      <c r="J49">
        <v>0.70059880239520955</v>
      </c>
      <c r="K49">
        <v>0.65</v>
      </c>
      <c r="L49">
        <v>0.68985849056603765</v>
      </c>
      <c r="M49">
        <v>0.67357512953367871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573</v>
      </c>
      <c r="F50">
        <v>569</v>
      </c>
      <c r="G50">
        <v>264</v>
      </c>
      <c r="H50">
        <v>260</v>
      </c>
      <c r="I50">
        <v>0.68547418967587037</v>
      </c>
      <c r="J50">
        <v>0.68458781362007171</v>
      </c>
      <c r="K50">
        <v>0.68787515006002398</v>
      </c>
      <c r="L50">
        <v>0.68524276488878266</v>
      </c>
      <c r="M50">
        <v>0.6863691194209891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511</v>
      </c>
      <c r="F51">
        <v>659</v>
      </c>
      <c r="G51">
        <v>174</v>
      </c>
      <c r="H51">
        <v>322</v>
      </c>
      <c r="I51">
        <v>0.70228091236494594</v>
      </c>
      <c r="J51">
        <v>0.74598540145985404</v>
      </c>
      <c r="K51">
        <v>0.61344537815126055</v>
      </c>
      <c r="L51">
        <v>0.71508536244052634</v>
      </c>
      <c r="M51">
        <v>0.6717635066258919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135</v>
      </c>
      <c r="F52">
        <v>143</v>
      </c>
      <c r="G52">
        <v>47</v>
      </c>
      <c r="H52">
        <v>55</v>
      </c>
      <c r="I52">
        <v>0.73157894736842111</v>
      </c>
      <c r="J52">
        <v>0.74175824175824179</v>
      </c>
      <c r="K52">
        <v>0.71052631578947367</v>
      </c>
      <c r="L52">
        <v>0.73529411764705888</v>
      </c>
      <c r="M52">
        <v>0.72222222222222221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139</v>
      </c>
      <c r="F53">
        <v>153</v>
      </c>
      <c r="G53">
        <v>37</v>
      </c>
      <c r="H53">
        <v>51</v>
      </c>
      <c r="I53">
        <v>0.76842105263157889</v>
      </c>
      <c r="J53">
        <v>0.78977272727272729</v>
      </c>
      <c r="K53">
        <v>0.73157894736842111</v>
      </c>
      <c r="L53">
        <v>0.77740492170022368</v>
      </c>
      <c r="M53">
        <v>0.75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177</v>
      </c>
      <c r="F54">
        <v>164</v>
      </c>
      <c r="G54">
        <v>65</v>
      </c>
      <c r="H54">
        <v>52</v>
      </c>
      <c r="I54">
        <v>0.74454148471615722</v>
      </c>
      <c r="J54">
        <v>0.73140495867768596</v>
      </c>
      <c r="K54">
        <v>0.77292576419213976</v>
      </c>
      <c r="L54">
        <v>0.73934837092731831</v>
      </c>
      <c r="M54">
        <v>0.7592592592592593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177</v>
      </c>
      <c r="F55">
        <v>174</v>
      </c>
      <c r="G55">
        <v>55</v>
      </c>
      <c r="H55">
        <v>52</v>
      </c>
      <c r="I55">
        <v>0.76637554585152834</v>
      </c>
      <c r="J55">
        <v>0.76293103448275867</v>
      </c>
      <c r="K55">
        <v>0.77292576419213976</v>
      </c>
      <c r="L55">
        <v>0.76490924805531546</v>
      </c>
      <c r="M55">
        <v>0.76991150442477874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150</v>
      </c>
      <c r="F56">
        <v>168</v>
      </c>
      <c r="G56">
        <v>65</v>
      </c>
      <c r="H56">
        <v>83</v>
      </c>
      <c r="I56">
        <v>0.68240343347639487</v>
      </c>
      <c r="J56">
        <v>0.69767441860465118</v>
      </c>
      <c r="K56">
        <v>0.64377682403433478</v>
      </c>
      <c r="L56">
        <v>0.68618481244281793</v>
      </c>
      <c r="M56">
        <v>0.66932270916334657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163</v>
      </c>
      <c r="F57">
        <v>190</v>
      </c>
      <c r="G57">
        <v>43</v>
      </c>
      <c r="H57">
        <v>70</v>
      </c>
      <c r="I57">
        <v>0.75751072961373389</v>
      </c>
      <c r="J57">
        <v>0.79126213592233008</v>
      </c>
      <c r="K57">
        <v>0.69957081545064381</v>
      </c>
      <c r="L57">
        <v>0.77105014191106913</v>
      </c>
      <c r="M57">
        <v>0.73076923076923073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127</v>
      </c>
      <c r="F58">
        <v>102</v>
      </c>
      <c r="G58">
        <v>78</v>
      </c>
      <c r="H58">
        <v>53</v>
      </c>
      <c r="I58">
        <v>0.63611111111111107</v>
      </c>
      <c r="J58">
        <v>0.61951219512195121</v>
      </c>
      <c r="K58">
        <v>0.7055555555555556</v>
      </c>
      <c r="L58">
        <v>0.6349999999999999</v>
      </c>
      <c r="M58">
        <v>0.65806451612903227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129</v>
      </c>
      <c r="F59">
        <v>134</v>
      </c>
      <c r="G59">
        <v>46</v>
      </c>
      <c r="H59">
        <v>51</v>
      </c>
      <c r="I59">
        <v>0.73055555555555551</v>
      </c>
      <c r="J59">
        <v>0.7371428571428571</v>
      </c>
      <c r="K59">
        <v>0.71666666666666667</v>
      </c>
      <c r="L59">
        <v>0.73295454545454541</v>
      </c>
      <c r="M59">
        <v>0.72432432432432436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596</v>
      </c>
      <c r="F60">
        <v>570</v>
      </c>
      <c r="G60">
        <v>263</v>
      </c>
      <c r="H60">
        <v>237</v>
      </c>
      <c r="I60">
        <v>0.69987995198079234</v>
      </c>
      <c r="J60">
        <v>0.6938300349243306</v>
      </c>
      <c r="K60">
        <v>0.71548619447779116</v>
      </c>
      <c r="L60">
        <v>0.69805575076130233</v>
      </c>
      <c r="M60">
        <v>0.70631970260223054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591</v>
      </c>
      <c r="F61">
        <v>611</v>
      </c>
      <c r="G61">
        <v>222</v>
      </c>
      <c r="H61">
        <v>242</v>
      </c>
      <c r="I61">
        <v>0.72148859543817523</v>
      </c>
      <c r="J61">
        <v>0.72693726937269376</v>
      </c>
      <c r="K61">
        <v>0.70948379351740698</v>
      </c>
      <c r="L61">
        <v>0.72337821297429628</v>
      </c>
      <c r="M61">
        <v>0.71629542790152401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132</v>
      </c>
      <c r="F62">
        <v>154</v>
      </c>
      <c r="G62">
        <v>36</v>
      </c>
      <c r="H62">
        <v>58</v>
      </c>
      <c r="I62">
        <v>0.75263157894736843</v>
      </c>
      <c r="J62">
        <v>0.7857142857142857</v>
      </c>
      <c r="K62">
        <v>0.69473684210526321</v>
      </c>
      <c r="L62">
        <v>0.76566125290023201</v>
      </c>
      <c r="M62">
        <v>0.72641509433962259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136</v>
      </c>
      <c r="F63">
        <v>158</v>
      </c>
      <c r="G63">
        <v>32</v>
      </c>
      <c r="H63">
        <v>54</v>
      </c>
      <c r="I63">
        <v>0.77368421052631575</v>
      </c>
      <c r="J63">
        <v>0.80952380952380953</v>
      </c>
      <c r="K63">
        <v>0.71578947368421053</v>
      </c>
      <c r="L63">
        <v>0.78886310904872403</v>
      </c>
      <c r="M63">
        <v>0.74528301886792447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177</v>
      </c>
      <c r="F64">
        <v>168</v>
      </c>
      <c r="G64">
        <v>61</v>
      </c>
      <c r="H64">
        <v>52</v>
      </c>
      <c r="I64">
        <v>0.75327510917030571</v>
      </c>
      <c r="J64">
        <v>0.74369747899159666</v>
      </c>
      <c r="K64">
        <v>0.77292576419213976</v>
      </c>
      <c r="L64">
        <v>0.74936494496189676</v>
      </c>
      <c r="M64">
        <v>0.76363636363636367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183</v>
      </c>
      <c r="F65">
        <v>181</v>
      </c>
      <c r="G65">
        <v>48</v>
      </c>
      <c r="H65">
        <v>46</v>
      </c>
      <c r="I65">
        <v>0.79475982532751088</v>
      </c>
      <c r="J65">
        <v>0.79220779220779225</v>
      </c>
      <c r="K65">
        <v>0.79912663755458513</v>
      </c>
      <c r="L65">
        <v>0.79358196010407633</v>
      </c>
      <c r="M65">
        <v>0.79735682819383258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167</v>
      </c>
      <c r="F66">
        <v>167</v>
      </c>
      <c r="G66">
        <v>66</v>
      </c>
      <c r="H66">
        <v>66</v>
      </c>
      <c r="I66">
        <v>0.71673819742489275</v>
      </c>
      <c r="J66">
        <v>0.71673819742489275</v>
      </c>
      <c r="K66">
        <v>0.71673819742489275</v>
      </c>
      <c r="L66">
        <v>0.71673819742489264</v>
      </c>
      <c r="M66">
        <v>0.71673819742489275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169</v>
      </c>
      <c r="F67">
        <v>189</v>
      </c>
      <c r="G67">
        <v>44</v>
      </c>
      <c r="H67">
        <v>64</v>
      </c>
      <c r="I67">
        <v>0.76824034334763946</v>
      </c>
      <c r="J67">
        <v>0.79342723004694837</v>
      </c>
      <c r="K67">
        <v>0.72532188841201717</v>
      </c>
      <c r="L67">
        <v>0.77880184331797231</v>
      </c>
      <c r="M67">
        <v>0.74703557312252966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134</v>
      </c>
      <c r="F68">
        <v>113</v>
      </c>
      <c r="G68">
        <v>67</v>
      </c>
      <c r="H68">
        <v>46</v>
      </c>
      <c r="I68">
        <v>0.68611111111111112</v>
      </c>
      <c r="J68">
        <v>0.66666666666666663</v>
      </c>
      <c r="K68">
        <v>0.74444444444444446</v>
      </c>
      <c r="L68">
        <v>0.68089430894308944</v>
      </c>
      <c r="M68">
        <v>0.71069182389937102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131</v>
      </c>
      <c r="F69">
        <v>150</v>
      </c>
      <c r="G69">
        <v>30</v>
      </c>
      <c r="H69">
        <v>49</v>
      </c>
      <c r="I69">
        <v>0.78055555555555556</v>
      </c>
      <c r="J69">
        <v>0.81366459627329191</v>
      </c>
      <c r="K69">
        <v>0.72777777777777775</v>
      </c>
      <c r="L69">
        <v>0.79490291262135926</v>
      </c>
      <c r="M69">
        <v>0.75376884422110557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603</v>
      </c>
      <c r="F70">
        <v>612</v>
      </c>
      <c r="G70">
        <v>221</v>
      </c>
      <c r="H70">
        <v>230</v>
      </c>
      <c r="I70">
        <v>0.7292917166866747</v>
      </c>
      <c r="J70">
        <v>0.73179611650485432</v>
      </c>
      <c r="K70">
        <v>0.72388955582232895</v>
      </c>
      <c r="L70">
        <v>0.73020101719544683</v>
      </c>
      <c r="M70">
        <v>0.72684085510688834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598</v>
      </c>
      <c r="F71">
        <v>674</v>
      </c>
      <c r="G71">
        <v>159</v>
      </c>
      <c r="H71">
        <v>235</v>
      </c>
      <c r="I71">
        <v>0.76350540216086438</v>
      </c>
      <c r="J71">
        <v>0.78996036988110963</v>
      </c>
      <c r="K71">
        <v>0.71788715486194477</v>
      </c>
      <c r="L71">
        <v>0.77441077441077444</v>
      </c>
      <c r="M71">
        <v>0.74147414741474149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132</v>
      </c>
      <c r="F72">
        <v>154</v>
      </c>
      <c r="G72">
        <v>36</v>
      </c>
      <c r="H72">
        <v>58</v>
      </c>
      <c r="I72">
        <v>0.75263157894736843</v>
      </c>
      <c r="J72">
        <v>0.7857142857142857</v>
      </c>
      <c r="K72">
        <v>0.69473684210526321</v>
      </c>
      <c r="L72">
        <v>0.76566125290023201</v>
      </c>
      <c r="M72">
        <v>0.72641509433962259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138</v>
      </c>
      <c r="F73">
        <v>157</v>
      </c>
      <c r="G73">
        <v>33</v>
      </c>
      <c r="H73">
        <v>52</v>
      </c>
      <c r="I73">
        <v>0.77631578947368418</v>
      </c>
      <c r="J73">
        <v>0.80701754385964908</v>
      </c>
      <c r="K73">
        <v>0.72631578947368425</v>
      </c>
      <c r="L73">
        <v>0.78947368421052633</v>
      </c>
      <c r="M73">
        <v>0.75119617224880386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177</v>
      </c>
      <c r="F74">
        <v>167</v>
      </c>
      <c r="G74">
        <v>62</v>
      </c>
      <c r="H74">
        <v>52</v>
      </c>
      <c r="I74">
        <v>0.75109170305676853</v>
      </c>
      <c r="J74">
        <v>0.7405857740585774</v>
      </c>
      <c r="K74">
        <v>0.77292576419213976</v>
      </c>
      <c r="L74">
        <v>0.74683544303797467</v>
      </c>
      <c r="M74">
        <v>0.76255707762557079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189</v>
      </c>
      <c r="F75">
        <v>180</v>
      </c>
      <c r="G75">
        <v>49</v>
      </c>
      <c r="H75">
        <v>40</v>
      </c>
      <c r="I75">
        <v>0.80567685589519655</v>
      </c>
      <c r="J75">
        <v>0.79411764705882348</v>
      </c>
      <c r="K75">
        <v>0.8253275109170306</v>
      </c>
      <c r="L75">
        <v>0.80016934801016082</v>
      </c>
      <c r="M75">
        <v>0.81818181818181823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169</v>
      </c>
      <c r="F76">
        <v>175</v>
      </c>
      <c r="G76">
        <v>58</v>
      </c>
      <c r="H76">
        <v>64</v>
      </c>
      <c r="I76">
        <v>0.7381974248927039</v>
      </c>
      <c r="J76">
        <v>0.74449339207048459</v>
      </c>
      <c r="K76">
        <v>0.72532188841201717</v>
      </c>
      <c r="L76">
        <v>0.74057843996494299</v>
      </c>
      <c r="M76">
        <v>0.73221757322175729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174</v>
      </c>
      <c r="F77">
        <v>198</v>
      </c>
      <c r="G77">
        <v>35</v>
      </c>
      <c r="H77">
        <v>59</v>
      </c>
      <c r="I77">
        <v>0.79828326180257514</v>
      </c>
      <c r="J77">
        <v>0.83253588516746413</v>
      </c>
      <c r="K77">
        <v>0.74678111587982832</v>
      </c>
      <c r="L77">
        <v>0.81384471468662301</v>
      </c>
      <c r="M77">
        <v>0.77042801556420237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131</v>
      </c>
      <c r="F78">
        <v>118</v>
      </c>
      <c r="G78">
        <v>62</v>
      </c>
      <c r="H78">
        <v>49</v>
      </c>
      <c r="I78">
        <v>0.69166666666666665</v>
      </c>
      <c r="J78">
        <v>0.67875647668393779</v>
      </c>
      <c r="K78">
        <v>0.72777777777777775</v>
      </c>
      <c r="L78">
        <v>0.6880252100840335</v>
      </c>
      <c r="M78">
        <v>0.70658682634730541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139</v>
      </c>
      <c r="F79">
        <v>145</v>
      </c>
      <c r="G79">
        <v>35</v>
      </c>
      <c r="H79">
        <v>41</v>
      </c>
      <c r="I79">
        <v>0.78888888888888886</v>
      </c>
      <c r="J79">
        <v>0.79885057471264365</v>
      </c>
      <c r="K79">
        <v>0.77222222222222225</v>
      </c>
      <c r="L79">
        <v>0.79337899543378998</v>
      </c>
      <c r="M79">
        <v>0.77956989247311825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611</v>
      </c>
      <c r="F80">
        <v>616</v>
      </c>
      <c r="G80">
        <v>217</v>
      </c>
      <c r="H80">
        <v>222</v>
      </c>
      <c r="I80">
        <v>0.73649459783913562</v>
      </c>
      <c r="J80">
        <v>0.73792270531400961</v>
      </c>
      <c r="K80">
        <v>0.73349339735894359</v>
      </c>
      <c r="L80">
        <v>0.73703256936067552</v>
      </c>
      <c r="M80">
        <v>0.73508353221957046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632</v>
      </c>
      <c r="F81">
        <v>673</v>
      </c>
      <c r="G81">
        <v>160</v>
      </c>
      <c r="H81">
        <v>201</v>
      </c>
      <c r="I81">
        <v>0.78331332533013209</v>
      </c>
      <c r="J81">
        <v>0.79797979797979801</v>
      </c>
      <c r="K81">
        <v>0.75870348139255706</v>
      </c>
      <c r="L81">
        <v>0.78980254936265937</v>
      </c>
      <c r="M81">
        <v>0.77002288329519453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Pivot tables</vt:lpstr>
      <vt:lpstr>all_pivot_tables</vt:lpstr>
      <vt:lpstr>VQA_classifier_results_0</vt:lpstr>
      <vt:lpstr>VQA_classifier_results_1</vt:lpstr>
      <vt:lpstr>VQA_classifier_results_2</vt:lpstr>
      <vt:lpstr>VQA_classifier_results_3</vt:lpstr>
      <vt:lpstr>VQA_classifier_results_4</vt:lpstr>
      <vt:lpstr>VQA_classifier_results_5</vt:lpstr>
      <vt:lpstr>VQA_classifier_results_6</vt:lpstr>
      <vt:lpstr>VQA_classifier_results_7</vt:lpstr>
      <vt:lpstr>VQA_classifier_results_8</vt:lpstr>
      <vt:lpstr>VQA_classifier_results_9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Modafar Al-Shouha (Nokia)</cp:lastModifiedBy>
  <dcterms:created xsi:type="dcterms:W3CDTF">2024-10-11T20:04:33Z</dcterms:created>
  <dcterms:modified xsi:type="dcterms:W3CDTF">2024-10-12T14:45:50Z</dcterms:modified>
</cp:coreProperties>
</file>