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lshouha\Me\PHD\00PhD_Thesis\00Publications\2024_Multimedia_system_journal\Research work\Results\VQA\0Final_evaluation\Excel_results\semi\"/>
    </mc:Choice>
  </mc:AlternateContent>
  <xr:revisionPtr revIDLastSave="0" documentId="13_ncr:1_{2A87B0DC-B990-48D3-B33D-4841FE379329}" xr6:coauthVersionLast="47" xr6:coauthVersionMax="47" xr10:uidLastSave="{00000000-0000-0000-0000-000000000000}"/>
  <bookViews>
    <workbookView xWindow="-28920" yWindow="-120" windowWidth="29040" windowHeight="16440" activeTab="2" xr2:uid="{00000000-000D-0000-FFFF-FFFF00000000}"/>
  </bookViews>
  <sheets>
    <sheet name="Summary" sheetId="11" r:id="rId1"/>
    <sheet name="Pivot tables" sheetId="12" r:id="rId2"/>
    <sheet name="all_pivot_tables" sheetId="13" r:id="rId3"/>
    <sheet name="VQA_classifier_results_0" sheetId="1" r:id="rId4"/>
    <sheet name="VQA_classifier_results_1" sheetId="2" r:id="rId5"/>
    <sheet name="VQA_classifier_results_2" sheetId="3" r:id="rId6"/>
    <sheet name="VQA_classifier_results_3" sheetId="4" r:id="rId7"/>
    <sheet name="VQA_classifier_results_4" sheetId="5" r:id="rId8"/>
    <sheet name="VQA_classifier_results_5" sheetId="6" r:id="rId9"/>
    <sheet name="VQA_classifier_results_6" sheetId="7" r:id="rId10"/>
    <sheet name="VQA_classifier_results_7" sheetId="8" r:id="rId11"/>
    <sheet name="VQA_classifier_results_8" sheetId="9" r:id="rId12"/>
    <sheet name="VQA_classifier_results_9" sheetId="10" r:id="rId13"/>
  </sheets>
  <calcPr calcId="191029"/>
  <pivotCaches>
    <pivotCache cacheId="6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81" i="11" l="1"/>
  <c r="U81" i="11"/>
  <c r="T81" i="11"/>
  <c r="S81" i="11"/>
  <c r="R81" i="11"/>
  <c r="Q81" i="11"/>
  <c r="P81" i="11"/>
  <c r="O81" i="11"/>
  <c r="N81" i="11"/>
  <c r="M81" i="11"/>
  <c r="L81" i="11"/>
  <c r="K81" i="11"/>
  <c r="J81" i="11"/>
  <c r="I81" i="11"/>
  <c r="H81" i="11"/>
  <c r="G81" i="11"/>
  <c r="F81" i="11"/>
  <c r="E81" i="11"/>
  <c r="V80" i="11"/>
  <c r="U80" i="11"/>
  <c r="T80" i="11"/>
  <c r="S80" i="11"/>
  <c r="R80" i="11"/>
  <c r="Q80" i="11"/>
  <c r="P80" i="11"/>
  <c r="O80" i="11"/>
  <c r="N80" i="11"/>
  <c r="M80" i="11"/>
  <c r="L80" i="11"/>
  <c r="K80" i="11"/>
  <c r="J80" i="11"/>
  <c r="I80" i="11"/>
  <c r="H80" i="11"/>
  <c r="G80" i="11"/>
  <c r="F80" i="11"/>
  <c r="E80" i="11"/>
  <c r="V79" i="11"/>
  <c r="U79" i="11"/>
  <c r="T79" i="11"/>
  <c r="S79" i="11"/>
  <c r="R79" i="11"/>
  <c r="Q79" i="11"/>
  <c r="P79" i="11"/>
  <c r="O79" i="11"/>
  <c r="N79" i="11"/>
  <c r="M79" i="11"/>
  <c r="L79" i="11"/>
  <c r="K79" i="11"/>
  <c r="J79" i="11"/>
  <c r="I79" i="11"/>
  <c r="H79" i="11"/>
  <c r="G79" i="11"/>
  <c r="F79" i="11"/>
  <c r="E79" i="11"/>
  <c r="V78" i="11"/>
  <c r="U78" i="11"/>
  <c r="T78" i="11"/>
  <c r="S78" i="11"/>
  <c r="R78" i="11"/>
  <c r="Q78" i="11"/>
  <c r="P78" i="11"/>
  <c r="O78" i="11"/>
  <c r="N78" i="11"/>
  <c r="M78" i="11"/>
  <c r="L78" i="11"/>
  <c r="K78" i="11"/>
  <c r="J78" i="11"/>
  <c r="I78" i="11"/>
  <c r="H78" i="11"/>
  <c r="G78" i="11"/>
  <c r="F78" i="11"/>
  <c r="E78" i="11"/>
  <c r="V77" i="11"/>
  <c r="U77" i="11"/>
  <c r="T77" i="11"/>
  <c r="S77" i="11"/>
  <c r="R77" i="11"/>
  <c r="Q77" i="11"/>
  <c r="P77" i="11"/>
  <c r="O77" i="11"/>
  <c r="N77" i="11"/>
  <c r="M77" i="11"/>
  <c r="L77" i="11"/>
  <c r="K77" i="11"/>
  <c r="J77" i="11"/>
  <c r="I77" i="11"/>
  <c r="H77" i="11"/>
  <c r="G77" i="11"/>
  <c r="F77" i="11"/>
  <c r="E77" i="11"/>
  <c r="V76" i="11"/>
  <c r="U76" i="11"/>
  <c r="T76" i="11"/>
  <c r="S76" i="11"/>
  <c r="R76" i="11"/>
  <c r="Q76" i="11"/>
  <c r="P76" i="11"/>
  <c r="O76" i="11"/>
  <c r="N76" i="11"/>
  <c r="M76" i="11"/>
  <c r="L76" i="11"/>
  <c r="K76" i="11"/>
  <c r="J76" i="11"/>
  <c r="I76" i="11"/>
  <c r="H76" i="11"/>
  <c r="G76" i="11"/>
  <c r="F76" i="11"/>
  <c r="E76" i="11"/>
  <c r="V75" i="11"/>
  <c r="U75" i="11"/>
  <c r="T75" i="11"/>
  <c r="S75" i="11"/>
  <c r="R75" i="11"/>
  <c r="Q75" i="11"/>
  <c r="P75" i="11"/>
  <c r="O75" i="11"/>
  <c r="N75" i="11"/>
  <c r="M75" i="11"/>
  <c r="L75" i="11"/>
  <c r="K75" i="11"/>
  <c r="J75" i="11"/>
  <c r="I75" i="11"/>
  <c r="H75" i="11"/>
  <c r="G75" i="11"/>
  <c r="F75" i="11"/>
  <c r="E75" i="11"/>
  <c r="V74" i="11"/>
  <c r="U74" i="11"/>
  <c r="T74" i="11"/>
  <c r="S74" i="11"/>
  <c r="R74" i="11"/>
  <c r="Q74" i="11"/>
  <c r="P74" i="11"/>
  <c r="O74" i="11"/>
  <c r="N74" i="11"/>
  <c r="M74" i="11"/>
  <c r="L74" i="11"/>
  <c r="K74" i="11"/>
  <c r="J74" i="11"/>
  <c r="I74" i="11"/>
  <c r="H74" i="11"/>
  <c r="G74" i="11"/>
  <c r="F74" i="11"/>
  <c r="E74" i="11"/>
  <c r="V73" i="11"/>
  <c r="U73" i="11"/>
  <c r="T73" i="11"/>
  <c r="S73" i="11"/>
  <c r="R73" i="11"/>
  <c r="Q73" i="11"/>
  <c r="P73" i="11"/>
  <c r="O73" i="11"/>
  <c r="N73" i="11"/>
  <c r="M73" i="11"/>
  <c r="L73" i="11"/>
  <c r="K73" i="11"/>
  <c r="J73" i="11"/>
  <c r="I73" i="11"/>
  <c r="H73" i="11"/>
  <c r="G73" i="11"/>
  <c r="F73" i="11"/>
  <c r="E73" i="11"/>
  <c r="V72" i="11"/>
  <c r="U72" i="11"/>
  <c r="T72" i="11"/>
  <c r="S72" i="11"/>
  <c r="R72" i="11"/>
  <c r="Q72" i="11"/>
  <c r="P72" i="11"/>
  <c r="O72" i="11"/>
  <c r="N72" i="11"/>
  <c r="M72" i="11"/>
  <c r="L72" i="11"/>
  <c r="K72" i="11"/>
  <c r="J72" i="11"/>
  <c r="I72" i="11"/>
  <c r="H72" i="11"/>
  <c r="G72" i="11"/>
  <c r="F72" i="11"/>
  <c r="E72" i="11"/>
  <c r="V71" i="11"/>
  <c r="U71" i="11"/>
  <c r="T71" i="11"/>
  <c r="S71" i="11"/>
  <c r="R71" i="11"/>
  <c r="Q71" i="11"/>
  <c r="P71" i="11"/>
  <c r="O71" i="11"/>
  <c r="N71" i="11"/>
  <c r="M71" i="11"/>
  <c r="L71" i="11"/>
  <c r="K71" i="11"/>
  <c r="J71" i="11"/>
  <c r="I71" i="11"/>
  <c r="H71" i="11"/>
  <c r="G71" i="11"/>
  <c r="F71" i="11"/>
  <c r="E71" i="11"/>
  <c r="V70" i="11"/>
  <c r="U70" i="11"/>
  <c r="T70" i="11"/>
  <c r="S70" i="11"/>
  <c r="R70" i="11"/>
  <c r="Q70" i="11"/>
  <c r="P70" i="11"/>
  <c r="O70" i="11"/>
  <c r="N70" i="11"/>
  <c r="M70" i="11"/>
  <c r="L70" i="11"/>
  <c r="K70" i="11"/>
  <c r="J70" i="11"/>
  <c r="I70" i="11"/>
  <c r="H70" i="11"/>
  <c r="G70" i="11"/>
  <c r="F70" i="11"/>
  <c r="E70" i="11"/>
  <c r="V69" i="11"/>
  <c r="U69" i="11"/>
  <c r="T69" i="11"/>
  <c r="S69" i="11"/>
  <c r="R69" i="11"/>
  <c r="Q69" i="11"/>
  <c r="P69" i="11"/>
  <c r="O69" i="11"/>
  <c r="N69" i="11"/>
  <c r="M69" i="11"/>
  <c r="L69" i="11"/>
  <c r="K69" i="11"/>
  <c r="J69" i="11"/>
  <c r="I69" i="11"/>
  <c r="H69" i="11"/>
  <c r="G69" i="11"/>
  <c r="F69" i="11"/>
  <c r="E69" i="11"/>
  <c r="V68" i="11"/>
  <c r="U68" i="11"/>
  <c r="T68" i="11"/>
  <c r="S68" i="11"/>
  <c r="R68" i="11"/>
  <c r="Q68" i="11"/>
  <c r="P68" i="11"/>
  <c r="O68" i="11"/>
  <c r="N68" i="11"/>
  <c r="M68" i="11"/>
  <c r="L68" i="11"/>
  <c r="K68" i="11"/>
  <c r="J68" i="11"/>
  <c r="I68" i="11"/>
  <c r="H68" i="11"/>
  <c r="G68" i="11"/>
  <c r="F68" i="11"/>
  <c r="E68" i="11"/>
  <c r="V67" i="11"/>
  <c r="U67" i="11"/>
  <c r="T67" i="11"/>
  <c r="S67" i="11"/>
  <c r="R67" i="11"/>
  <c r="Q67" i="11"/>
  <c r="P67" i="11"/>
  <c r="O67" i="11"/>
  <c r="N67" i="11"/>
  <c r="M67" i="11"/>
  <c r="L67" i="11"/>
  <c r="K67" i="11"/>
  <c r="J67" i="11"/>
  <c r="I67" i="11"/>
  <c r="H67" i="11"/>
  <c r="G67" i="11"/>
  <c r="F67" i="11"/>
  <c r="E67" i="11"/>
  <c r="V66" i="11"/>
  <c r="U66" i="11"/>
  <c r="T66" i="11"/>
  <c r="S66" i="11"/>
  <c r="R66" i="11"/>
  <c r="Q66" i="11"/>
  <c r="P66" i="11"/>
  <c r="O66" i="11"/>
  <c r="N66" i="11"/>
  <c r="M66" i="11"/>
  <c r="L66" i="11"/>
  <c r="K66" i="11"/>
  <c r="J66" i="11"/>
  <c r="I66" i="11"/>
  <c r="H66" i="11"/>
  <c r="G66" i="11"/>
  <c r="F66" i="11"/>
  <c r="E66" i="11"/>
  <c r="V65" i="11"/>
  <c r="U65" i="11"/>
  <c r="T65" i="11"/>
  <c r="S65" i="11"/>
  <c r="R65" i="11"/>
  <c r="Q65" i="11"/>
  <c r="P65" i="11"/>
  <c r="O65" i="11"/>
  <c r="N65" i="11"/>
  <c r="M65" i="11"/>
  <c r="L65" i="11"/>
  <c r="K65" i="11"/>
  <c r="J65" i="11"/>
  <c r="I65" i="11"/>
  <c r="H65" i="11"/>
  <c r="G65" i="11"/>
  <c r="F65" i="11"/>
  <c r="E65" i="11"/>
  <c r="V64" i="11"/>
  <c r="U64" i="11"/>
  <c r="T64" i="11"/>
  <c r="S64" i="11"/>
  <c r="R64" i="11"/>
  <c r="Q64" i="11"/>
  <c r="P64" i="11"/>
  <c r="O64" i="11"/>
  <c r="N64" i="11"/>
  <c r="M64" i="11"/>
  <c r="L64" i="11"/>
  <c r="K64" i="11"/>
  <c r="J64" i="11"/>
  <c r="I64" i="11"/>
  <c r="H64" i="11"/>
  <c r="G64" i="11"/>
  <c r="F64" i="11"/>
  <c r="E64" i="11"/>
  <c r="V63" i="11"/>
  <c r="U63" i="11"/>
  <c r="T63" i="11"/>
  <c r="S63" i="11"/>
  <c r="R63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V62" i="11"/>
  <c r="U62" i="11"/>
  <c r="T62" i="11"/>
  <c r="S62" i="11"/>
  <c r="R62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V61" i="11"/>
  <c r="U61" i="11"/>
  <c r="T61" i="11"/>
  <c r="S61" i="11"/>
  <c r="R61" i="11"/>
  <c r="Q61" i="11"/>
  <c r="P61" i="11"/>
  <c r="O61" i="11"/>
  <c r="N61" i="11"/>
  <c r="M61" i="11"/>
  <c r="L61" i="11"/>
  <c r="K61" i="11"/>
  <c r="J61" i="11"/>
  <c r="I61" i="11"/>
  <c r="H61" i="11"/>
  <c r="G61" i="11"/>
  <c r="F61" i="11"/>
  <c r="E61" i="11"/>
  <c r="V60" i="11"/>
  <c r="U60" i="11"/>
  <c r="T60" i="11"/>
  <c r="S60" i="11"/>
  <c r="R60" i="11"/>
  <c r="Q60" i="11"/>
  <c r="P60" i="11"/>
  <c r="O60" i="11"/>
  <c r="N60" i="11"/>
  <c r="M60" i="11"/>
  <c r="L60" i="11"/>
  <c r="K60" i="11"/>
  <c r="J60" i="11"/>
  <c r="I60" i="11"/>
  <c r="H60" i="11"/>
  <c r="G60" i="11"/>
  <c r="F60" i="11"/>
  <c r="E60" i="11"/>
  <c r="V59" i="11"/>
  <c r="U59" i="11"/>
  <c r="T59" i="11"/>
  <c r="S59" i="11"/>
  <c r="R59" i="11"/>
  <c r="Q59" i="11"/>
  <c r="P59" i="11"/>
  <c r="O59" i="11"/>
  <c r="N59" i="11"/>
  <c r="M59" i="11"/>
  <c r="L59" i="11"/>
  <c r="K59" i="11"/>
  <c r="J59" i="11"/>
  <c r="I59" i="11"/>
  <c r="H59" i="11"/>
  <c r="G59" i="11"/>
  <c r="F59" i="11"/>
  <c r="E59" i="11"/>
  <c r="V58" i="11"/>
  <c r="U58" i="11"/>
  <c r="T58" i="11"/>
  <c r="S58" i="11"/>
  <c r="R58" i="11"/>
  <c r="Q58" i="11"/>
  <c r="P58" i="11"/>
  <c r="O58" i="11"/>
  <c r="N58" i="11"/>
  <c r="M58" i="11"/>
  <c r="L58" i="11"/>
  <c r="K58" i="11"/>
  <c r="J58" i="11"/>
  <c r="I58" i="11"/>
  <c r="H58" i="11"/>
  <c r="G58" i="11"/>
  <c r="F58" i="11"/>
  <c r="E58" i="11"/>
  <c r="V57" i="11"/>
  <c r="U57" i="11"/>
  <c r="T57" i="11"/>
  <c r="S57" i="11"/>
  <c r="R57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V56" i="11"/>
  <c r="U56" i="11"/>
  <c r="T56" i="11"/>
  <c r="S56" i="11"/>
  <c r="R56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E56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V54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V53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V52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V51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V50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V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M67" i="13"/>
  <c r="L67" i="13"/>
  <c r="O67" i="13" s="1"/>
  <c r="K67" i="13"/>
  <c r="J67" i="13"/>
  <c r="M66" i="13"/>
  <c r="O66" i="13" s="1"/>
  <c r="L66" i="13"/>
  <c r="K66" i="13"/>
  <c r="J66" i="13"/>
  <c r="M65" i="13"/>
  <c r="L65" i="13"/>
  <c r="O65" i="13" s="1"/>
  <c r="K65" i="13"/>
  <c r="J65" i="13"/>
  <c r="M64" i="13"/>
  <c r="L64" i="13"/>
  <c r="K64" i="13"/>
  <c r="J64" i="13"/>
  <c r="M63" i="13"/>
  <c r="L63" i="13"/>
  <c r="K63" i="13"/>
  <c r="J63" i="13"/>
  <c r="M61" i="13"/>
  <c r="L61" i="13"/>
  <c r="K61" i="13"/>
  <c r="J61" i="13"/>
  <c r="O61" i="13" s="1"/>
  <c r="M60" i="13"/>
  <c r="O60" i="13" s="1"/>
  <c r="L60" i="13"/>
  <c r="K60" i="13"/>
  <c r="J60" i="13"/>
  <c r="M59" i="13"/>
  <c r="L59" i="13"/>
  <c r="K59" i="13"/>
  <c r="J59" i="13"/>
  <c r="O59" i="13" s="1"/>
  <c r="M58" i="13"/>
  <c r="L58" i="13"/>
  <c r="K58" i="13"/>
  <c r="J58" i="13"/>
  <c r="O58" i="13" s="1"/>
  <c r="M57" i="13"/>
  <c r="L57" i="13"/>
  <c r="K57" i="13"/>
  <c r="J57" i="13"/>
  <c r="M55" i="13"/>
  <c r="L55" i="13"/>
  <c r="K55" i="13"/>
  <c r="J55" i="13"/>
  <c r="M54" i="13"/>
  <c r="L54" i="13"/>
  <c r="K54" i="13"/>
  <c r="J54" i="13"/>
  <c r="M53" i="13"/>
  <c r="O53" i="13" s="1"/>
  <c r="L53" i="13"/>
  <c r="K53" i="13"/>
  <c r="J53" i="13"/>
  <c r="M52" i="13"/>
  <c r="L52" i="13"/>
  <c r="O52" i="13" s="1"/>
  <c r="K52" i="13"/>
  <c r="J52" i="13"/>
  <c r="M51" i="13"/>
  <c r="L51" i="13"/>
  <c r="K51" i="13"/>
  <c r="J51" i="13"/>
  <c r="O51" i="13" s="1"/>
  <c r="M49" i="13"/>
  <c r="L49" i="13"/>
  <c r="K49" i="13"/>
  <c r="J49" i="13"/>
  <c r="M48" i="13"/>
  <c r="L48" i="13"/>
  <c r="K48" i="13"/>
  <c r="J48" i="13"/>
  <c r="M47" i="13"/>
  <c r="L47" i="13"/>
  <c r="K47" i="13"/>
  <c r="J47" i="13"/>
  <c r="O47" i="13" s="1"/>
  <c r="M46" i="13"/>
  <c r="L46" i="13"/>
  <c r="K46" i="13"/>
  <c r="J46" i="13"/>
  <c r="M45" i="13"/>
  <c r="L45" i="13"/>
  <c r="O45" i="13" s="1"/>
  <c r="K45" i="13"/>
  <c r="J45" i="13"/>
  <c r="M43" i="13"/>
  <c r="L43" i="13"/>
  <c r="K43" i="13"/>
  <c r="O43" i="13" s="1"/>
  <c r="J43" i="13"/>
  <c r="M42" i="13"/>
  <c r="L42" i="13"/>
  <c r="K42" i="13"/>
  <c r="J42" i="13"/>
  <c r="M41" i="13"/>
  <c r="L41" i="13"/>
  <c r="K41" i="13"/>
  <c r="J41" i="13"/>
  <c r="O41" i="13" s="1"/>
  <c r="M40" i="13"/>
  <c r="L40" i="13"/>
  <c r="K40" i="13"/>
  <c r="J40" i="13"/>
  <c r="M39" i="13"/>
  <c r="L39" i="13"/>
  <c r="K39" i="13"/>
  <c r="J39" i="13"/>
  <c r="C1" i="13"/>
  <c r="C30" i="13"/>
  <c r="C23" i="13"/>
  <c r="C15" i="13"/>
  <c r="C8" i="13"/>
  <c r="D29" i="13"/>
  <c r="D21" i="13"/>
  <c r="D14" i="13"/>
  <c r="D7" i="13"/>
  <c r="C29" i="13"/>
  <c r="C21" i="13"/>
  <c r="C14" i="13"/>
  <c r="C7" i="13"/>
  <c r="D27" i="13"/>
  <c r="D20" i="13"/>
  <c r="D13" i="13"/>
  <c r="D6" i="13"/>
  <c r="C27" i="13"/>
  <c r="C20" i="13"/>
  <c r="C13" i="13"/>
  <c r="C6" i="13"/>
  <c r="D33" i="13"/>
  <c r="D26" i="13"/>
  <c r="D19" i="13"/>
  <c r="D12" i="13"/>
  <c r="D5" i="13"/>
  <c r="C33" i="13"/>
  <c r="C26" i="13"/>
  <c r="C19" i="13"/>
  <c r="C12" i="13"/>
  <c r="C5" i="13"/>
  <c r="D32" i="13"/>
  <c r="D25" i="13"/>
  <c r="D18" i="13"/>
  <c r="D11" i="13"/>
  <c r="C32" i="13"/>
  <c r="C25" i="13"/>
  <c r="C18" i="13"/>
  <c r="C11" i="13"/>
  <c r="D31" i="13"/>
  <c r="D24" i="13"/>
  <c r="D17" i="13"/>
  <c r="D9" i="13"/>
  <c r="C31" i="13"/>
  <c r="C24" i="13"/>
  <c r="C17" i="13"/>
  <c r="C9" i="13"/>
  <c r="D30" i="13"/>
  <c r="D23" i="13"/>
  <c r="D15" i="13"/>
  <c r="D8" i="13"/>
  <c r="O54" i="13" l="1"/>
  <c r="O63" i="13"/>
  <c r="O42" i="13"/>
  <c r="O49" i="13"/>
  <c r="O57" i="13"/>
  <c r="O39" i="13"/>
  <c r="O40" i="13"/>
  <c r="O46" i="13"/>
  <c r="O64" i="13"/>
  <c r="O48" i="13"/>
  <c r="O55" i="13"/>
</calcChain>
</file>

<file path=xl/sharedStrings.xml><?xml version="1.0" encoding="utf-8"?>
<sst xmlns="http://schemas.openxmlformats.org/spreadsheetml/2006/main" count="2971" uniqueCount="84">
  <si>
    <t>ID</t>
  </si>
  <si>
    <t>feature</t>
  </si>
  <si>
    <t>model_name</t>
  </si>
  <si>
    <t>classifier</t>
  </si>
  <si>
    <t>TP</t>
  </si>
  <si>
    <t>TN</t>
  </si>
  <si>
    <t>FP</t>
  </si>
  <si>
    <t>FN</t>
  </si>
  <si>
    <t>Acc</t>
  </si>
  <si>
    <t>P</t>
  </si>
  <si>
    <t>R</t>
  </si>
  <si>
    <t>F</t>
  </si>
  <si>
    <t>TNR</t>
  </si>
  <si>
    <t>Prob</t>
  </si>
  <si>
    <t>Vilt</t>
  </si>
  <si>
    <t>LogReg</t>
  </si>
  <si>
    <t>MLP</t>
  </si>
  <si>
    <t>Blip_large</t>
  </si>
  <si>
    <t>GiT_base</t>
  </si>
  <si>
    <t>GiT_large</t>
  </si>
  <si>
    <t>all</t>
  </si>
  <si>
    <t>P_T_1</t>
  </si>
  <si>
    <t>P_T_2_N</t>
  </si>
  <si>
    <t>diff</t>
  </si>
  <si>
    <t>Prob_diff</t>
  </si>
  <si>
    <t>all_diff</t>
  </si>
  <si>
    <t>Prob_all_diff</t>
  </si>
  <si>
    <t>w_tokens</t>
  </si>
  <si>
    <t>TP_avg</t>
  </si>
  <si>
    <t>TN_avg</t>
  </si>
  <si>
    <t>FP_avg</t>
  </si>
  <si>
    <t>FN_avg</t>
  </si>
  <si>
    <t>Acc_avg</t>
  </si>
  <si>
    <t>P_avg</t>
  </si>
  <si>
    <t>R_avg</t>
  </si>
  <si>
    <t>F_avg</t>
  </si>
  <si>
    <t>TNR_avg</t>
  </si>
  <si>
    <t>TP_std</t>
  </si>
  <si>
    <t>TN_std</t>
  </si>
  <si>
    <t>FP_std</t>
  </si>
  <si>
    <t>FN_std</t>
  </si>
  <si>
    <t>Acc_std</t>
  </si>
  <si>
    <t>P_std</t>
  </si>
  <si>
    <t>R_std</t>
  </si>
  <si>
    <t>F_1_std</t>
  </si>
  <si>
    <t>TNR_std</t>
  </si>
  <si>
    <t>Row Labels</t>
  </si>
  <si>
    <t>Average of Acc_avg</t>
  </si>
  <si>
    <t>Average of F_avg</t>
  </si>
  <si>
    <t>\multirow{5}{*}{\textbf{combined}}</t>
  </si>
  <si>
    <t>$P$</t>
  </si>
  <si>
    <t>$D$</t>
  </si>
  <si>
    <t>$Diff$</t>
  </si>
  <si>
    <t>$P$ and $D$</t>
  </si>
  <si>
    <t>$P$ and $Diff$</t>
  </si>
  <si>
    <t>\multirow{5}{*}{\textbf{BLIP}}</t>
  </si>
  <si>
    <t>\multirow{5}{*}{\textbf{GIT-Base}}</t>
  </si>
  <si>
    <t>\multirow{5}{*}{\textbf{GIT-Large}}</t>
  </si>
  <si>
    <t>\multirow{5}{*}{\textbf{ViLT}}</t>
  </si>
  <si>
    <t>\multirow{5}{*}{\textbf{combined}} &amp; $P$ &amp; 0.633 &amp; 0.634 &amp; 0.632 &amp; 0.634 \\</t>
  </si>
  <si>
    <t xml:space="preserve"> &amp; $D$ &amp; 0.684 &amp; 0.682 &amp; 0.684 &amp; 0.682 \\</t>
  </si>
  <si>
    <t xml:space="preserve"> &amp; $Diff$ &amp; 0.696 &amp; 0.696 &amp; 0.74 &amp; 0.743 \\</t>
  </si>
  <si>
    <t xml:space="preserve"> &amp; $P$ and $D$ &amp; 0.702 &amp; 0.701 &amp; 0.718 &amp; 0.73 \\</t>
  </si>
  <si>
    <t xml:space="preserve"> &amp; $P$ and $Diff$ &amp; 0.716 &amp; 0.715 &amp; 0.764 &amp; 0.768 \\</t>
  </si>
  <si>
    <t>\multirow{5}{*}{\textbf{BLIP}} &amp; $P$ &amp; 0.639 &amp; 0.642 &amp; 0.641 &amp; 0.644 \\</t>
  </si>
  <si>
    <t xml:space="preserve"> &amp; $D$ &amp; 0.726 &amp; 0.722 &amp; 0.726 &amp; 0.723 \\</t>
  </si>
  <si>
    <t xml:space="preserve"> &amp; $Diff$ &amp; 0.744 &amp; 0.74 &amp; 0.776 &amp; 0.778 \\</t>
  </si>
  <si>
    <t xml:space="preserve"> &amp; $P$ and $D$ &amp; 0.73 &amp; 0.728 &amp; 0.735 &amp; 0.736 \\</t>
  </si>
  <si>
    <t xml:space="preserve"> &amp; $P$ and $Diff$ &amp; 0.751 &amp; 0.749 &amp; 0.785 &amp; 0.787 \\</t>
  </si>
  <si>
    <t>\multirow{5}{*}{\textbf{GIT-Base}} &amp; $P$ &amp; 0.627 &amp; 0.628 &amp; 0.628 &amp; 0.629 \\</t>
  </si>
  <si>
    <t xml:space="preserve"> &amp; $D$ &amp; 0.656 &amp; 0.654 &amp; 0.656 &amp; 0.654 \\</t>
  </si>
  <si>
    <t xml:space="preserve"> &amp; $Diff$ &amp; 0.682 &amp; 0.679 &amp; 0.738 &amp; 0.74 \\</t>
  </si>
  <si>
    <t xml:space="preserve"> &amp; $P$ and $D$ &amp; 0.673 &amp; 0.673 &amp; 0.699 &amp; 0.716 \\</t>
  </si>
  <si>
    <t xml:space="preserve"> &amp; $P$ and $Diff$ &amp; 0.689 &amp; 0.689 &amp; 0.75 &amp; 0.758 \\</t>
  </si>
  <si>
    <t>\multirow{5}{*}{\textbf{GIT-Large}} &amp; $P$ &amp; 0.637 &amp; 0.638 &amp; 0.635 &amp; 0.636 \\</t>
  </si>
  <si>
    <t xml:space="preserve"> &amp; $D$ &amp; 0.663 &amp; 0.661 &amp; 0.664 &amp; 0.663 \\</t>
  </si>
  <si>
    <t xml:space="preserve"> &amp; $Diff$ &amp; 0.696 &amp; 0.695 &amp; 0.736 &amp; 0.747 \\</t>
  </si>
  <si>
    <t xml:space="preserve"> &amp; $P$ and $D$ &amp; 0.688 &amp; 0.688 &amp; 0.707 &amp; 0.722 \\</t>
  </si>
  <si>
    <t xml:space="preserve"> &amp; $P$ and $Diff$ &amp; 0.711 &amp; 0.709 &amp; 0.763 &amp; 0.772 \\</t>
  </si>
  <si>
    <t>\multirow{5}{*}{\textbf{ViLT}} &amp; $P$ &amp; 0.635 &amp; 0.636 &amp; 0.634 &amp; 0.636 \\</t>
  </si>
  <si>
    <t xml:space="preserve"> &amp; $D$ &amp; 0.683 &amp; 0.682 &amp; 0.685 &amp; 0.683 \\</t>
  </si>
  <si>
    <t xml:space="preserve"> &amp; $Diff$ &amp; 0.732 &amp; 0.734 &amp; 0.748 &amp; 0.745 \\</t>
  </si>
  <si>
    <t xml:space="preserve"> &amp; $P$ and $D$ &amp; 0.701 &amp; 0.701 &amp; 0.708 &amp; 0.716 \\</t>
  </si>
  <si>
    <t xml:space="preserve"> &amp; $P$ and $Diff$ &amp; 0.737 &amp; 0.739 &amp; 0.75 &amp; 0.752 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</si>
</sst>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dafar Al-Shouha (Nokia)" refreshedDate="45577.766521527781" createdVersion="8" refreshedVersion="8" minRefreshableVersion="3" recordCount="80" xr:uid="{0074562A-44AC-4F15-AD8B-517625638491}">
  <cacheSource type="worksheet">
    <worksheetSource ref="A1:V81" sheet="Summary"/>
  </cacheSource>
  <cacheFields count="22">
    <cacheField name="ID" numFmtId="0">
      <sharedItems containsSemiMixedTypes="0" containsString="0" containsNumber="1" containsInteger="1" minValue="0" maxValue="79"/>
    </cacheField>
    <cacheField name="feature" numFmtId="0">
      <sharedItems count="8">
        <s v="Prob"/>
        <s v="P_T_1"/>
        <s v="P_T_2_N"/>
        <s v="diff"/>
        <s v="Prob_diff"/>
        <s v="all_diff"/>
        <s v="Prob_all_diff"/>
        <s v="w_tokens"/>
      </sharedItems>
    </cacheField>
    <cacheField name="model_name" numFmtId="0">
      <sharedItems count="5">
        <s v="Vilt"/>
        <s v="Blip_large"/>
        <s v="GiT_base"/>
        <s v="GiT_large"/>
        <s v="all"/>
      </sharedItems>
    </cacheField>
    <cacheField name="classifier" numFmtId="0">
      <sharedItems count="2">
        <s v="LogReg"/>
        <s v="MLP"/>
      </sharedItems>
    </cacheField>
    <cacheField name="TP_avg" numFmtId="0">
      <sharedItems containsSemiMixedTypes="0" containsString="0" containsNumber="1" minValue="91.7" maxValue="639"/>
    </cacheField>
    <cacheField name="TN_avg" numFmtId="0">
      <sharedItems containsSemiMixedTypes="0" containsString="0" containsNumber="1" minValue="114.7" maxValue="689.4"/>
    </cacheField>
    <cacheField name="FP_avg" numFmtId="0">
      <sharedItems containsSemiMixedTypes="0" containsString="0" containsNumber="1" minValue="24.3" maxValue="282.3"/>
    </cacheField>
    <cacheField name="FN_avg" numFmtId="0">
      <sharedItems containsSemiMixedTypes="0" containsString="0" containsNumber="1" minValue="42.5" maxValue="397.3"/>
    </cacheField>
    <cacheField name="Acc_avg" numFmtId="0">
      <sharedItems containsSemiMixedTypes="0" containsString="0" containsNumber="1" minValue="0.62725321888412011" maxValue="0.79388646288209608"/>
    </cacheField>
    <cacheField name="P_avg" numFmtId="0">
      <sharedItems containsSemiMixedTypes="0" containsString="0" containsNumber="1" minValue="0.64401158439054873" maxValue="0.80843738971675339"/>
    </cacheField>
    <cacheField name="R_avg" numFmtId="0">
      <sharedItems containsSemiMixedTypes="0" containsString="0" containsNumber="1" minValue="0.48473684210526302" maxValue="0.78558951965065504"/>
    </cacheField>
    <cacheField name="F_avg" numFmtId="0">
      <sharedItems containsSemiMixedTypes="0" containsString="0" containsNumber="1" minValue="0.62751534103664652" maxValue="0.79859818771690783"/>
    </cacheField>
    <cacheField name="TNR_avg" numFmtId="0">
      <sharedItems containsSemiMixedTypes="0" containsString="0" containsNumber="1" minValue="0.60482963569197923" maxValue="0.78977730120350298"/>
    </cacheField>
    <cacheField name="TP_std" numFmtId="0">
      <sharedItems containsSemiMixedTypes="0" containsString="0" containsNumber="1" minValue="3.7727090178455764" maxValue="31.478387647541432"/>
    </cacheField>
    <cacheField name="TN_std" numFmtId="0">
      <sharedItems containsSemiMixedTypes="0" containsString="0" containsNumber="1" minValue="3.0550504633038935" maxValue="29.76500555275533"/>
    </cacheField>
    <cacheField name="FP_std" numFmtId="0">
      <sharedItems containsSemiMixedTypes="0" containsString="0" containsNumber="1" minValue="3.0550504633038935" maxValue="29.765005552755287"/>
    </cacheField>
    <cacheField name="FN_std" numFmtId="0">
      <sharedItems containsSemiMixedTypes="0" containsString="0" containsNumber="1" minValue="3.7727090178455769" maxValue="31.478387647541432"/>
    </cacheField>
    <cacheField name="Acc_std" numFmtId="0">
      <sharedItems containsSemiMixedTypes="0" containsString="0" containsNumber="1" minValue="3.7006693680771948E-3" maxValue="2.8321832572669951E-2"/>
    </cacheField>
    <cacheField name="P_std" numFmtId="0">
      <sharedItems containsSemiMixedTypes="0" containsString="0" containsNumber="1" minValue="5.860650117173581E-3" maxValue="4.0042097895187326E-2"/>
    </cacheField>
    <cacheField name="R_std" numFmtId="0">
      <sharedItems containsSemiMixedTypes="0" containsString="0" containsNumber="1" minValue="7.0466812492398318E-3" maxValue="5.0749548057959372E-2"/>
    </cacheField>
    <cacheField name="F_1_std" numFmtId="0">
      <sharedItems containsSemiMixedTypes="0" containsString="0" containsNumber="1" minValue="4.5026768688859646E-3" maxValue="3.2885045729864004E-2"/>
    </cacheField>
    <cacheField name="TNR_std" numFmtId="0">
      <sharedItems containsSemiMixedTypes="0" containsString="0" containsNumber="1" minValue="3.2808016370032707E-3" maxValue="3.186299229537241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n v="0"/>
    <x v="0"/>
    <x v="0"/>
    <x v="0"/>
    <n v="102.4"/>
    <n v="138.80000000000001"/>
    <n v="51.2"/>
    <n v="87.6"/>
    <n v="0.63473684210526315"/>
    <n v="0.66665771604773227"/>
    <n v="0.53894736842105262"/>
    <n v="0.6363563095561009"/>
    <n v="0.6132342269296307"/>
    <n v="5.4609726443393045"/>
    <n v="4.3153472887152686"/>
    <n v="4.3153472887152686"/>
    <n v="5.4609726443393045"/>
    <n v="2.1515382058604749E-2"/>
    <n v="2.5731073648218847E-2"/>
    <n v="2.8741961285996334E-2"/>
    <n v="2.5180672968533636E-2"/>
    <n v="1.9067788434808101E-2"/>
  </r>
  <r>
    <n v="1"/>
    <x v="0"/>
    <x v="0"/>
    <x v="1"/>
    <n v="103.2"/>
    <n v="137.9"/>
    <n v="52.1"/>
    <n v="86.8"/>
    <n v="0.63447368421052641"/>
    <n v="0.6645582937576433"/>
    <n v="0.54315789473684206"/>
    <n v="0.63601772540660062"/>
    <n v="0.61381343344788231"/>
    <n v="5.1164223611599713"/>
    <n v="4.4584501542327217"/>
    <n v="4.4584501542327217"/>
    <n v="5.1164223611599713"/>
    <n v="2.1716506353450262E-2"/>
    <n v="2.6134221339098384E-2"/>
    <n v="2.6928538742947219E-2"/>
    <n v="2.5222093353004609E-2"/>
    <n v="1.9052604895351381E-2"/>
  </r>
  <r>
    <n v="2"/>
    <x v="0"/>
    <x v="1"/>
    <x v="0"/>
    <n v="120.3"/>
    <n v="172.5"/>
    <n v="56.5"/>
    <n v="108.7"/>
    <n v="0.63930131004366808"/>
    <n v="0.68081938767549843"/>
    <n v="0.52532751091703056"/>
    <n v="0.64204857635484114"/>
    <n v="0.61400041451583054"/>
    <n v="10.022751895340699"/>
    <n v="7.245688373094719"/>
    <n v="7.245688373094719"/>
    <n v="10.022751895340699"/>
    <n v="2.0554449034182083E-2"/>
    <n v="2.5897918960113443E-2"/>
    <n v="4.3767475525505237E-2"/>
    <n v="2.5260931709356407E-2"/>
    <n v="1.9503173242118487E-2"/>
  </r>
  <r>
    <n v="3"/>
    <x v="0"/>
    <x v="1"/>
    <x v="1"/>
    <n v="123.6"/>
    <n v="170"/>
    <n v="59"/>
    <n v="105.4"/>
    <n v="0.6410480349344978"/>
    <n v="0.67740127506594661"/>
    <n v="0.53973799126637556"/>
    <n v="0.64366124951432346"/>
    <n v="0.61798819881395384"/>
    <n v="11.345091939297411"/>
    <n v="8.5505035589204397"/>
    <n v="8.5505035589204397"/>
    <n v="11.345091939297383"/>
    <n v="2.477094309890264E-2"/>
    <n v="3.0386147917577051E-2"/>
    <n v="4.9541886197805279E-2"/>
    <n v="2.952625411751628E-2"/>
    <n v="2.3574594838750813E-2"/>
  </r>
  <r>
    <n v="4"/>
    <x v="0"/>
    <x v="2"/>
    <x v="0"/>
    <n v="120.9"/>
    <n v="171.4"/>
    <n v="61.6"/>
    <n v="112.1"/>
    <n v="0.62725321888412011"/>
    <n v="0.662521387243175"/>
    <n v="0.51888412017167385"/>
    <n v="0.62751534103664652"/>
    <n v="0.60482963569197923"/>
    <n v="7.3401483484857284"/>
    <n v="5.4609726443393045"/>
    <n v="5.4609726443393054"/>
    <n v="7.3401483484857284"/>
    <n v="1.987602822604078E-2"/>
    <n v="2.4443599873853566E-2"/>
    <n v="3.1502782611526753E-2"/>
    <n v="2.3810427464194126E-2"/>
    <n v="1.7905015444247135E-2"/>
  </r>
  <r>
    <n v="5"/>
    <x v="0"/>
    <x v="2"/>
    <x v="1"/>
    <n v="120.9"/>
    <n v="171.9"/>
    <n v="61.1"/>
    <n v="112.1"/>
    <n v="0.62832618025751064"/>
    <n v="0.66443875526811202"/>
    <n v="0.51888412017167385"/>
    <n v="0.62887699002894548"/>
    <n v="0.60550672464706645"/>
    <n v="7.1406504527871189"/>
    <n v="5.685263601823773"/>
    <n v="5.685263601823773"/>
    <n v="7.1406504527871189"/>
    <n v="1.9027719505774806E-2"/>
    <n v="2.3917145799645129E-2"/>
    <n v="3.0646568466897516E-2"/>
    <n v="2.2750063610937236E-2"/>
    <n v="1.7144586396085099E-2"/>
  </r>
  <r>
    <n v="6"/>
    <x v="0"/>
    <x v="3"/>
    <x v="0"/>
    <n v="101.5"/>
    <n v="127.7"/>
    <n v="52.3"/>
    <n v="78.5"/>
    <n v="0.6366666666666666"/>
    <n v="0.65997341133784559"/>
    <n v="0.56388888888888888"/>
    <n v="0.63802742919445132"/>
    <n v="0.61954998468808498"/>
    <n v="5.0387388192769915"/>
    <n v="3.4976182372199132"/>
    <n v="3.4976182372199132"/>
    <n v="5.0387388192769915"/>
    <n v="1.5371485903294194E-2"/>
    <n v="1.6721214121235232E-2"/>
    <n v="2.7992993440427726E-2"/>
    <n v="1.7183691429592633E-2"/>
    <n v="1.5247399507486461E-2"/>
  </r>
  <r>
    <n v="7"/>
    <x v="0"/>
    <x v="3"/>
    <x v="1"/>
    <n v="100.9"/>
    <n v="127.7"/>
    <n v="52.3"/>
    <n v="79.099999999999994"/>
    <n v="0.63500000000000001"/>
    <n v="0.65868709490979604"/>
    <n v="0.56055555555555558"/>
    <n v="0.63608124065126659"/>
    <n v="0.61789685439412312"/>
    <n v="6.0083275543199202"/>
    <n v="4.0013886478460341"/>
    <n v="4.0013886478460341"/>
    <n v="6.0083275543199202"/>
    <n v="1.5337984622850871E-2"/>
    <n v="1.605284037051375E-2"/>
    <n v="3.337959752399957E-2"/>
    <n v="1.697204407531375E-2"/>
    <n v="1.6225951377067442E-2"/>
  </r>
  <r>
    <n v="8"/>
    <x v="0"/>
    <x v="4"/>
    <x v="0"/>
    <n v="446.3"/>
    <n v="607.5"/>
    <n v="225.5"/>
    <n v="386.7"/>
    <n v="0.6325330132052821"/>
    <n v="0.66453612387712868"/>
    <n v="0.53577430972388951"/>
    <n v="0.63399579003031548"/>
    <n v="0.61102217133907599"/>
    <n v="5.8698854806167686"/>
    <n v="12.039287538905468"/>
    <n v="12.039287538905468"/>
    <n v="5.8698854806167686"/>
    <n v="5.284537501150573E-3"/>
    <n v="9.9697946327213672E-3"/>
    <n v="7.0466812492398318E-3"/>
    <n v="6.3676188086725658E-3"/>
    <n v="3.2808016370032707E-3"/>
  </r>
  <r>
    <n v="9"/>
    <x v="0"/>
    <x v="4"/>
    <x v="1"/>
    <n v="447.4"/>
    <n v="605.70000000000005"/>
    <n v="227.3"/>
    <n v="385.6"/>
    <n v="0.63211284513805521"/>
    <n v="0.66367100723383765"/>
    <n v="0.5370948379351741"/>
    <n v="0.63355421466023887"/>
    <n v="0.6110319475531435"/>
    <n v="14.009520572334612"/>
    <n v="20.188280428671156"/>
    <n v="20.188280428671153"/>
    <n v="14.009520572334612"/>
    <n v="6.6747010554092795E-3"/>
    <n v="1.4548695221173984E-2"/>
    <n v="1.6818151947580559E-2"/>
    <n v="8.1169571135794663E-3"/>
    <n v="4.693384882056755E-3"/>
  </r>
  <r>
    <n v="10"/>
    <x v="1"/>
    <x v="0"/>
    <x v="0"/>
    <n v="92.1"/>
    <n v="165.7"/>
    <n v="24.3"/>
    <n v="97.9"/>
    <n v="0.67842105263157892"/>
    <n v="0.79197671645561463"/>
    <n v="0.48473684210526302"/>
    <n v="0.70213823063869607"/>
    <n v="0.62888872325111256"/>
    <n v="6.9033003379221123"/>
    <n v="4.9001133773731302"/>
    <n v="4.9001133773731347"/>
    <n v="6.9033003379221123"/>
    <n v="2.1764287503300353E-2"/>
    <n v="3.4530725496672264E-2"/>
    <n v="3.6333159673274273E-2"/>
    <n v="2.9450123721507189E-2"/>
    <n v="1.8015789895009664E-2"/>
  </r>
  <r>
    <n v="11"/>
    <x v="1"/>
    <x v="0"/>
    <x v="1"/>
    <n v="104.8"/>
    <n v="158"/>
    <n v="32"/>
    <n v="85.2"/>
    <n v="0.69157894736842107"/>
    <n v="0.76655055159722973"/>
    <n v="0.55157894736842106"/>
    <n v="0.71069256672289483"/>
    <n v="0.64992773418025207"/>
    <n v="6.9410213785708637"/>
    <n v="5.8309518948453007"/>
    <n v="5.8309518948453007"/>
    <n v="6.9410213785708637"/>
    <n v="2.5926951862331463E-2"/>
    <n v="3.5837310093212268E-2"/>
    <n v="3.653169146616244E-2"/>
    <n v="3.2718424350950279E-2"/>
    <n v="2.1707757667165442E-2"/>
  </r>
  <r>
    <n v="12"/>
    <x v="1"/>
    <x v="1"/>
    <x v="0"/>
    <n v="121"/>
    <n v="195.3"/>
    <n v="33.700000000000003"/>
    <n v="108"/>
    <n v="0.69061135371179039"/>
    <n v="0.7828150007043202"/>
    <n v="0.52838427947598254"/>
    <n v="0.7135297137643789"/>
    <n v="0.64415831817886704"/>
    <n v="6.7659277100614794"/>
    <n v="5.0122073203551967"/>
    <n v="5.0122073203552011"/>
    <n v="6.7659277100614794"/>
    <n v="1.4411583037516579E-2"/>
    <n v="2.3775218042620179E-2"/>
    <n v="2.954553585179686E-2"/>
    <n v="1.8919288559890533E-2"/>
    <n v="1.3115759365594972E-2"/>
  </r>
  <r>
    <n v="13"/>
    <x v="1"/>
    <x v="1"/>
    <x v="1"/>
    <n v="126.9"/>
    <n v="192.1"/>
    <n v="36.9"/>
    <n v="102.1"/>
    <n v="0.69650655021834074"/>
    <n v="0.77539693753790995"/>
    <n v="0.55414847161572045"/>
    <n v="0.71770078474761223"/>
    <n v="0.65310040963173199"/>
    <n v="5.7242175593408975"/>
    <n v="5.4660568765589854"/>
    <n v="5.4660568765589819"/>
    <n v="5.7242175593408975"/>
    <n v="1.491550329834004E-2"/>
    <n v="2.525218589801044E-2"/>
    <n v="2.4996583228562887E-2"/>
    <n v="1.9651137015824612E-2"/>
    <n v="1.2718573434215914E-2"/>
  </r>
  <r>
    <n v="14"/>
    <x v="1"/>
    <x v="2"/>
    <x v="0"/>
    <n v="122.2"/>
    <n v="188.4"/>
    <n v="44.6"/>
    <n v="110.8"/>
    <n v="0.66652360515021447"/>
    <n v="0.73286799028968796"/>
    <n v="0.5244635193133047"/>
    <n v="0.67858122405584775"/>
    <n v="0.62989857793383863"/>
    <n v="7.8570562765792467"/>
    <n v="6.2928530890209098"/>
    <n v="6.2928530890209222"/>
    <n v="7.8570562765792467"/>
    <n v="2.3964405387099721E-2"/>
    <n v="3.2374680321350935E-2"/>
    <n v="3.3721271573301501E-2"/>
    <n v="2.9947680780404523E-2"/>
    <n v="2.0311217260808669E-2"/>
  </r>
  <r>
    <n v="15"/>
    <x v="1"/>
    <x v="2"/>
    <x v="1"/>
    <n v="122.3"/>
    <n v="188.5"/>
    <n v="44.5"/>
    <n v="110.7"/>
    <n v="0.66695278969957073"/>
    <n v="0.73355571001770359"/>
    <n v="0.52489270386266096"/>
    <n v="0.67926463876981136"/>
    <n v="0.6301406605534019"/>
    <n v="7.1344235926947883"/>
    <n v="6.4850254861145729"/>
    <n v="6.4850254861145729"/>
    <n v="7.1344235926947883"/>
    <n v="2.3998542734016574E-2"/>
    <n v="3.3704249728310744E-2"/>
    <n v="3.0619843745471199E-2"/>
    <n v="3.0364181624344525E-2"/>
    <n v="1.9677607054799196E-2"/>
  </r>
  <r>
    <n v="16"/>
    <x v="1"/>
    <x v="3"/>
    <x v="0"/>
    <n v="95.5"/>
    <n v="139"/>
    <n v="41"/>
    <n v="84.5"/>
    <n v="0.65138888888888891"/>
    <n v="0.70014475780589913"/>
    <n v="0.53055555555555545"/>
    <n v="0.65746422126963211"/>
    <n v="0.62233194390946656"/>
    <n v="7.457285773732365"/>
    <n v="5.9441848333756697"/>
    <n v="5.9441848333756697"/>
    <n v="7.457285773732365"/>
    <n v="2.4957096244339894E-2"/>
    <n v="3.4225094632068256E-2"/>
    <n v="4.142936540962424E-2"/>
    <n v="3.135292988687121E-2"/>
    <n v="2.1752738765824082E-2"/>
  </r>
  <r>
    <n v="17"/>
    <x v="1"/>
    <x v="3"/>
    <x v="1"/>
    <n v="91.7"/>
    <n v="143.1"/>
    <n v="36.9"/>
    <n v="88.3"/>
    <n v="0.65222222222222226"/>
    <n v="0.71364213628016493"/>
    <n v="0.50944444444444437"/>
    <n v="0.6602954341979077"/>
    <n v="0.61854149406397729"/>
    <n v="5.9637795622127641"/>
    <n v="5.743595467030115"/>
    <n v="5.7435954670301124"/>
    <n v="5.9637795622127641"/>
    <n v="2.518109988652598E-2"/>
    <n v="3.6489242933405011E-2"/>
    <n v="3.3132108678959819E-2"/>
    <n v="3.2224721496298833E-2"/>
    <n v="2.0335694665236125E-2"/>
  </r>
  <r>
    <n v="18"/>
    <x v="1"/>
    <x v="4"/>
    <x v="0"/>
    <n v="447.5"/>
    <n v="687.5"/>
    <n v="145.5"/>
    <n v="385.5"/>
    <n v="0.68127250900360148"/>
    <n v="0.75482787343167723"/>
    <n v="0.53721488595438172"/>
    <n v="0.69814392905827893"/>
    <n v="0.64077184846845725"/>
    <n v="11.078006238589245"/>
    <n v="10.135197197007182"/>
    <n v="10.135197197007182"/>
    <n v="11.078006238589245"/>
    <n v="6.4088104754089319E-3"/>
    <n v="1.1251192688817144E-2"/>
    <n v="1.3298927057129952E-2"/>
    <n v="8.3346681460445254E-3"/>
    <n v="5.7308729008322288E-3"/>
  </r>
  <r>
    <n v="19"/>
    <x v="1"/>
    <x v="4"/>
    <x v="1"/>
    <n v="444.4"/>
    <n v="689.4"/>
    <n v="143.6"/>
    <n v="388.6"/>
    <n v="0.68055222088835532"/>
    <n v="0.75636177593255227"/>
    <n v="0.53349339735894363"/>
    <n v="0.69774208171136032"/>
    <n v="0.63960467034032409"/>
    <n v="15.692885861646564"/>
    <n v="16.235762994081924"/>
    <n v="16.235762994081902"/>
    <n v="15.692885861646564"/>
    <n v="7.1850742496881691E-3"/>
    <n v="1.6121032549303995E-2"/>
    <n v="1.883899863342926E-2"/>
    <n v="9.7763975372685812E-3"/>
    <n v="6.5138549394033012E-3"/>
  </r>
  <r>
    <n v="20"/>
    <x v="2"/>
    <x v="0"/>
    <x v="0"/>
    <n v="92.8"/>
    <n v="156.1"/>
    <n v="33.9"/>
    <n v="97.2"/>
    <n v="0.65499999999999992"/>
    <n v="0.7329273096453196"/>
    <n v="0.48842105263157887"/>
    <n v="0.66572145952533135"/>
    <n v="0.61648529242431471"/>
    <n v="5.6725459696487057"/>
    <n v="4.1753243386991308"/>
    <n v="4.1753243386991263"/>
    <n v="5.6725459696487057"/>
    <n v="1.4649385437292793E-2"/>
    <n v="2.2239252941595903E-2"/>
    <n v="2.9855505103414261E-2"/>
    <n v="1.9122024193641358E-2"/>
    <n v="1.2982059031255129E-2"/>
  </r>
  <r>
    <n v="21"/>
    <x v="2"/>
    <x v="0"/>
    <x v="1"/>
    <n v="101.3"/>
    <n v="150.1"/>
    <n v="39.9"/>
    <n v="88.7"/>
    <n v="0.66157894736842104"/>
    <n v="0.71740213909794515"/>
    <n v="0.53315789473684205"/>
    <n v="0.67059441116714247"/>
    <n v="0.62898763500228294"/>
    <n v="7.273238618387273"/>
    <n v="4.3320510923425948"/>
    <n v="4.3320510923425903"/>
    <n v="7.273238618387273"/>
    <n v="2.1743064399760936E-2"/>
    <n v="2.5184493101858198E-2"/>
    <n v="3.828020325466986E-2"/>
    <n v="2.5926210876301675E-2"/>
    <n v="2.0342087134908576E-2"/>
  </r>
  <r>
    <n v="22"/>
    <x v="2"/>
    <x v="1"/>
    <x v="0"/>
    <n v="117.8"/>
    <n v="183"/>
    <n v="46"/>
    <n v="111.2"/>
    <n v="0.65676855895196495"/>
    <n v="0.71938098715555809"/>
    <n v="0.514410480349345"/>
    <n v="0.66577183626005165"/>
    <n v="0.62239500750378929"/>
    <n v="8.1486195149853451"/>
    <n v="5.0990195135927845"/>
    <n v="5.0990195135927845"/>
    <n v="8.1486195149853451"/>
    <n v="1.7491492152314193E-2"/>
    <n v="2.257997374669039E-2"/>
    <n v="3.5583491331813738E-2"/>
    <n v="2.206094832894577E-2"/>
    <n v="1.6280332395921943E-2"/>
  </r>
  <r>
    <n v="23"/>
    <x v="2"/>
    <x v="1"/>
    <x v="1"/>
    <n v="122.7"/>
    <n v="179.2"/>
    <n v="49.8"/>
    <n v="106.3"/>
    <n v="0.65917030567685608"/>
    <n v="0.71198777710719041"/>
    <n v="0.53580786026200877"/>
    <n v="0.66749702836779723"/>
    <n v="0.62798091865638417"/>
    <n v="7.7323275207979183"/>
    <n v="6.4773108274619311"/>
    <n v="6.4773108274619178"/>
    <n v="7.7323275207979183"/>
    <n v="1.6418349363507365E-2"/>
    <n v="2.4290449922756859E-2"/>
    <n v="3.376562236156299E-2"/>
    <n v="2.0245103095968293E-2"/>
    <n v="1.5297212626867951E-2"/>
  </r>
  <r>
    <n v="24"/>
    <x v="2"/>
    <x v="2"/>
    <x v="0"/>
    <n v="117.7"/>
    <n v="178.8"/>
    <n v="54.2"/>
    <n v="115.3"/>
    <n v="0.63626609442060089"/>
    <n v="0.68492127590770324"/>
    <n v="0.50515021459227472"/>
    <n v="0.6391537009875905"/>
    <n v="0.60810941626086523"/>
    <n v="6.6173173483586893"/>
    <n v="5.5537774932422748"/>
    <n v="5.5537774932422748"/>
    <n v="6.6173173483586893"/>
    <n v="1.9227010094013768E-2"/>
    <n v="2.5936735773015689E-2"/>
    <n v="2.8400503641024429E-2"/>
    <n v="2.3840485005370376E-2"/>
    <n v="1.6400614176459653E-2"/>
  </r>
  <r>
    <n v="25"/>
    <x v="2"/>
    <x v="2"/>
    <x v="1"/>
    <n v="117.7"/>
    <n v="178.7"/>
    <n v="54.3"/>
    <n v="115.3"/>
    <n v="0.63605150214592276"/>
    <n v="0.68483331618556154"/>
    <n v="0.50515021459227483"/>
    <n v="0.63902669775512155"/>
    <n v="0.60792350545525464"/>
    <n v="6.6674999479231758"/>
    <n v="6.71730766172149"/>
    <n v="6.7173076617214775"/>
    <n v="6.6674999479231758"/>
    <n v="2.0761178750983395E-2"/>
    <n v="2.994748163940612E-2"/>
    <n v="2.861587960482051E-2"/>
    <n v="2.5913805746939175E-2"/>
    <n v="1.711444717975991E-2"/>
  </r>
  <r>
    <n v="26"/>
    <x v="2"/>
    <x v="3"/>
    <x v="0"/>
    <n v="98.9"/>
    <n v="133"/>
    <n v="47"/>
    <n v="81.099999999999994"/>
    <n v="0.64416666666666667"/>
    <n v="0.6776858210042882"/>
    <n v="0.5494444444444444"/>
    <n v="0.64719893728140776"/>
    <n v="0.62159174938628059"/>
    <n v="6.0083275543199202"/>
    <n v="3.0550504633038935"/>
    <n v="3.0550504633038935"/>
    <n v="6.0083275543199202"/>
    <n v="1.6995218402823489E-2"/>
    <n v="1.7730248390595539E-2"/>
    <n v="3.3379597523999577E-2"/>
    <n v="2.0021332573672945E-2"/>
    <n v="1.6830955777144312E-2"/>
  </r>
  <r>
    <n v="27"/>
    <x v="2"/>
    <x v="3"/>
    <x v="1"/>
    <n v="97.9"/>
    <n v="133.6"/>
    <n v="46.4"/>
    <n v="82.1"/>
    <n v="0.64305555555555549"/>
    <n v="0.678338940819464"/>
    <n v="0.54388888888888887"/>
    <n v="0.64619377969164693"/>
    <n v="0.6196320094874932"/>
    <n v="5.2799410771122979"/>
    <n v="3.1692971530679235"/>
    <n v="3.169297153067923"/>
    <n v="5.2799410771122979"/>
    <n v="1.7384243847702381E-2"/>
    <n v="1.9493821141458836E-2"/>
    <n v="2.9333005983957224E-2"/>
    <n v="2.0567374848817821E-2"/>
    <n v="1.6216105931203838E-2"/>
  </r>
  <r>
    <n v="28"/>
    <x v="2"/>
    <x v="4"/>
    <x v="0"/>
    <n v="435.7"/>
    <n v="661.6"/>
    <n v="171.4"/>
    <n v="397.3"/>
    <n v="0.65864345738295316"/>
    <n v="0.71775257404245785"/>
    <n v="0.52304921968787521"/>
    <n v="0.66794764430284315"/>
    <n v="0.62483765330565211"/>
    <n v="9.2742175471093589"/>
    <n v="7.0427267446636028"/>
    <n v="7.0427267446636037"/>
    <n v="9.2742175471093589"/>
    <n v="3.7006693680771948E-3"/>
    <n v="5.860650117173581E-3"/>
    <n v="1.1133514462316155E-2"/>
    <n v="4.5026768688859646E-3"/>
    <n v="3.9823966810698446E-3"/>
  </r>
  <r>
    <n v="29"/>
    <x v="2"/>
    <x v="4"/>
    <x v="1"/>
    <n v="450.2"/>
    <n v="649.4"/>
    <n v="183.6"/>
    <n v="382.8"/>
    <n v="0.66002400960384155"/>
    <n v="0.71112139847255462"/>
    <n v="0.54045618247298921"/>
    <n v="0.66838091616891482"/>
    <n v="0.62934445314401233"/>
    <n v="21.790925736288592"/>
    <n v="21.051260189251273"/>
    <n v="21.051260189251334"/>
    <n v="21.790925736288592"/>
    <n v="5.7517354490055081E-3"/>
    <n v="1.5394305799212091E-2"/>
    <n v="2.615957471343169E-2"/>
    <n v="7.0941865897445368E-3"/>
    <n v="7.3109511092200397E-3"/>
  </r>
  <r>
    <n v="30"/>
    <x v="3"/>
    <x v="0"/>
    <x v="0"/>
    <n v="134.19999999999999"/>
    <n v="125.5"/>
    <n v="64.5"/>
    <n v="55.8"/>
    <n v="0.68342105263157904"/>
    <n v="0.67613034888559576"/>
    <n v="0.70631578947368423"/>
    <n v="0.68166683698947284"/>
    <n v="0.69253226947700597"/>
    <n v="5.8080404038998665"/>
    <n v="7.4423711872553691"/>
    <n v="7.4423711872553691"/>
    <n v="5.8080404038998665"/>
    <n v="2.0870926377787744E-2"/>
    <n v="2.4385629802113267E-2"/>
    <n v="3.0568633704736132E-2"/>
    <n v="2.0751446055715359E-2"/>
    <n v="2.2550287653042591E-2"/>
  </r>
  <r>
    <n v="31"/>
    <x v="3"/>
    <x v="0"/>
    <x v="1"/>
    <n v="134.9"/>
    <n v="125.3"/>
    <n v="64.7"/>
    <n v="55.1"/>
    <n v="0.6847368421052632"/>
    <n v="0.67662919339553462"/>
    <n v="0.71"/>
    <n v="0.68277920806849968"/>
    <n v="0.69473495685258535"/>
    <n v="5.5267028547267172"/>
    <n v="7.6746335417399578"/>
    <n v="7.6746335417399463"/>
    <n v="5.5267028547267172"/>
    <n v="2.2425966570210246E-2"/>
    <n v="2.60152365822497E-2"/>
    <n v="2.9087909761719551E-2"/>
    <n v="2.2359542296536618E-2"/>
    <n v="2.2977624134076041E-2"/>
  </r>
  <r>
    <n v="32"/>
    <x v="3"/>
    <x v="1"/>
    <x v="0"/>
    <n v="171.8"/>
    <n v="160.69999999999999"/>
    <n v="68.3"/>
    <n v="57.2"/>
    <n v="0.7259825327510917"/>
    <n v="0.7156311679983357"/>
    <n v="0.75021834061135373"/>
    <n v="0.72218062617823731"/>
    <n v="0.73792200567463506"/>
    <n v="5.8271395689099084"/>
    <n v="4.3474130238568307"/>
    <n v="4.3474130238568316"/>
    <n v="5.8271395689099084"/>
    <n v="1.434527172083481E-2"/>
    <n v="1.3350237968215634E-2"/>
    <n v="2.5446024318383855E-2"/>
    <n v="1.3141430227447537E-2"/>
    <n v="1.9735684077787755E-2"/>
  </r>
  <r>
    <n v="33"/>
    <x v="3"/>
    <x v="1"/>
    <x v="1"/>
    <n v="171.5"/>
    <n v="161.1"/>
    <n v="67.900000000000006"/>
    <n v="57.5"/>
    <n v="0.72620087336244554"/>
    <n v="0.71641634344287919"/>
    <n v="0.74890829694323147"/>
    <n v="0.72259996818442063"/>
    <n v="0.7373343997219598"/>
    <n v="5.54276304943863"/>
    <n v="3.8137179293236212"/>
    <n v="3.8137179293236212"/>
    <n v="5.54276304943863"/>
    <n v="1.412010982565098E-2"/>
    <n v="1.2575784285620797E-2"/>
    <n v="2.420420545606386E-2"/>
    <n v="1.2821847722653016E-2"/>
    <n v="1.9181539135937287E-2"/>
  </r>
  <r>
    <n v="34"/>
    <x v="3"/>
    <x v="2"/>
    <x v="0"/>
    <n v="162.4"/>
    <n v="143.19999999999999"/>
    <n v="89.8"/>
    <n v="70.599999999999994"/>
    <n v="0.6557939914163089"/>
    <n v="0.64401158439054873"/>
    <n v="0.69699570815450651"/>
    <n v="0.65382139767377434"/>
    <n v="0.67026202338358742"/>
    <n v="6.603029607687672"/>
    <n v="5.2238768064425951"/>
    <n v="5.2238768064425951"/>
    <n v="6.603029607687672"/>
    <n v="1.4942910647232631E-2"/>
    <n v="1.3594544333299685E-2"/>
    <n v="2.8339182865612308E-2"/>
    <n v="1.3794593157195171E-2"/>
    <n v="1.9800868607827458E-2"/>
  </r>
  <r>
    <n v="35"/>
    <x v="3"/>
    <x v="2"/>
    <x v="1"/>
    <n v="162.19999999999999"/>
    <n v="143.5"/>
    <n v="89.5"/>
    <n v="70.8"/>
    <n v="0.65600858369098725"/>
    <n v="0.6447775467520922"/>
    <n v="0.696137339055794"/>
    <n v="0.65424027580398181"/>
    <n v="0.66996964699949502"/>
    <n v="6.4944420682440285"/>
    <n v="7.2610069702639883"/>
    <n v="7.2610069702639883"/>
    <n v="6.4944420682440285"/>
    <n v="1.5996363183965089E-2"/>
    <n v="1.7036845460676818E-2"/>
    <n v="2.7873141923794097E-2"/>
    <n v="1.5149449825707602E-2"/>
    <n v="1.8927282577822929E-2"/>
  </r>
  <r>
    <n v="36"/>
    <x v="3"/>
    <x v="3"/>
    <x v="0"/>
    <n v="123.8"/>
    <n v="114.7"/>
    <n v="65.3"/>
    <n v="56.2"/>
    <n v="0.66249999999999998"/>
    <n v="0.65532073277524228"/>
    <n v="0.68777777777777782"/>
    <n v="0.66140069990881645"/>
    <n v="0.67100154590760763"/>
    <n v="4.661902329879223"/>
    <n v="7.2884993120821671"/>
    <n v="7.2884993120821564"/>
    <n v="4.661902329879223"/>
    <n v="2.5768370463103242E-2"/>
    <n v="2.8104368491290811E-2"/>
    <n v="2.5899457388217924E-2"/>
    <n v="2.5479752551239479E-2"/>
    <n v="2.456358658334061E-2"/>
  </r>
  <r>
    <n v="37"/>
    <x v="3"/>
    <x v="3"/>
    <x v="1"/>
    <n v="123.7"/>
    <n v="115.3"/>
    <n v="64.7"/>
    <n v="56.3"/>
    <n v="0.66388888888888897"/>
    <n v="0.6571550329863588"/>
    <n v="0.6872222222222224"/>
    <n v="0.66281249225497141"/>
    <n v="0.67176439652565323"/>
    <n v="4.5472824607426556"/>
    <n v="6.992853494818835"/>
    <n v="6.9928534948188235"/>
    <n v="4.5472824607426556"/>
    <n v="2.5458753860865772E-2"/>
    <n v="2.7576688795830306E-2"/>
    <n v="2.5262680337459213E-2"/>
    <n v="2.5183031447055096E-2"/>
    <n v="2.4340932448220418E-2"/>
  </r>
  <r>
    <n v="38"/>
    <x v="3"/>
    <x v="4"/>
    <x v="0"/>
    <n v="588.9"/>
    <n v="550.70000000000005"/>
    <n v="282.3"/>
    <n v="244.1"/>
    <n v="0.68403361344537805"/>
    <n v="0.67613589917832551"/>
    <n v="0.70696278511404564"/>
    <n v="0.68201464921575761"/>
    <n v="0.69297122485459306"/>
    <n v="14.192721139137953"/>
    <n v="17.016658504731964"/>
    <n v="17.016658504731964"/>
    <n v="14.192721139137953"/>
    <n v="1.2585018108982347E-2"/>
    <n v="1.4004969050988898E-2"/>
    <n v="1.7038080599205221E-2"/>
    <n v="1.258950847728196E-2"/>
    <n v="1.343153341991255E-2"/>
  </r>
  <r>
    <n v="39"/>
    <x v="3"/>
    <x v="4"/>
    <x v="1"/>
    <n v="588.1"/>
    <n v="551.79999999999995"/>
    <n v="281.2"/>
    <n v="244.9"/>
    <n v="0.68421368547418948"/>
    <n v="0.67665593707784633"/>
    <n v="0.70600240096038414"/>
    <n v="0.68226515737919846"/>
    <n v="0.69271428639529886"/>
    <n v="14.96254583210283"/>
    <n v="16.369348049191071"/>
    <n v="16.369348049191071"/>
    <n v="14.962545832102832"/>
    <n v="1.3348352493955195E-2"/>
    <n v="1.4206204180562187E-2"/>
    <n v="1.7962239894481164E-2"/>
    <n v="1.3199747386960356E-2"/>
    <n v="1.4522688402473879E-2"/>
  </r>
  <r>
    <n v="40"/>
    <x v="4"/>
    <x v="0"/>
    <x v="0"/>
    <n v="132"/>
    <n v="134.19999999999999"/>
    <n v="55.8"/>
    <n v="58"/>
    <n v="0.70052631578947355"/>
    <n v="0.7033126595677236"/>
    <n v="0.69473684210526321"/>
    <n v="0.70123739190891643"/>
    <n v="0.69902450019569928"/>
    <n v="7.5277265270908096"/>
    <n v="6.338594306135847"/>
    <n v="6.3385943061358336"/>
    <n v="7.5277265270908096"/>
    <n v="2.3465527127540641E-2"/>
    <n v="2.4957047828230508E-2"/>
    <n v="3.9619613300477939E-2"/>
    <n v="2.3098902884408995E-2"/>
    <n v="2.8725087339921618E-2"/>
  </r>
  <r>
    <n v="41"/>
    <x v="4"/>
    <x v="0"/>
    <x v="1"/>
    <n v="124.4"/>
    <n v="144.80000000000001"/>
    <n v="45.2"/>
    <n v="65.599999999999994"/>
    <n v="0.70842105263157906"/>
    <n v="0.73423575078558478"/>
    <n v="0.65473684210526317"/>
    <n v="0.71630407190142775"/>
    <n v="0.68889930460556048"/>
    <n v="7.848566748139433"/>
    <n v="6.7790527034059531"/>
    <n v="6.7790527034059407"/>
    <n v="7.8485667481394437"/>
    <n v="2.3168524939254972E-2"/>
    <n v="2.7760353931627343E-2"/>
    <n v="4.1308246042839128E-2"/>
    <n v="2.4662852864441625E-2"/>
    <n v="2.5025977548060747E-2"/>
  </r>
  <r>
    <n v="42"/>
    <x v="4"/>
    <x v="1"/>
    <x v="0"/>
    <n v="170"/>
    <n v="164.5"/>
    <n v="64.5"/>
    <n v="59"/>
    <n v="0.73034934497816584"/>
    <n v="0.72528510581836647"/>
    <n v="0.74235807860262004"/>
    <n v="0.72843542918404824"/>
    <n v="0.73655159138521165"/>
    <n v="6.0736223860961989"/>
    <n v="5.4416092391048361"/>
    <n v="5.4416092391048361"/>
    <n v="6.0736223860961989"/>
    <n v="1.1145118508816252E-2"/>
    <n v="1.3722525652640758E-2"/>
    <n v="2.6522368498236668E-2"/>
    <n v="1.0972391866273681E-2"/>
    <n v="1.7361128418658632E-2"/>
  </r>
  <r>
    <n v="43"/>
    <x v="4"/>
    <x v="1"/>
    <x v="1"/>
    <n v="166.7"/>
    <n v="170"/>
    <n v="59"/>
    <n v="62.3"/>
    <n v="0.73515283842794754"/>
    <n v="0.73887346339702309"/>
    <n v="0.72794759825327515"/>
    <n v="0.73646528693411073"/>
    <n v="0.73228442777488223"/>
    <n v="6.4987178222579685"/>
    <n v="5.4365021434333638"/>
    <n v="5.4365021434333638"/>
    <n v="6.4987178222579658"/>
    <n v="1.5337467443304905E-2"/>
    <n v="1.6431604095968774E-2"/>
    <n v="2.8378680446541318E-2"/>
    <n v="1.4827177902796841E-2"/>
    <n v="1.9889884570589371E-2"/>
  </r>
  <r>
    <n v="44"/>
    <x v="4"/>
    <x v="2"/>
    <x v="0"/>
    <n v="155.19999999999999"/>
    <n v="158.19999999999999"/>
    <n v="74.8"/>
    <n v="77.8"/>
    <n v="0.67253218884120158"/>
    <n v="0.67496037857095903"/>
    <n v="0.66609442060085833"/>
    <n v="0.67295191128288012"/>
    <n v="0.67085432977403547"/>
    <n v="7.6128546259307717"/>
    <n v="6.0882400303097999"/>
    <n v="6.0882400303097999"/>
    <n v="7.6128546259307717"/>
    <n v="1.807337533316597E-2"/>
    <n v="1.833786818943562E-2"/>
    <n v="3.2673195819445382E-2"/>
    <n v="1.7900297461324148E-2"/>
    <n v="2.1456549955455703E-2"/>
  </r>
  <r>
    <n v="45"/>
    <x v="4"/>
    <x v="2"/>
    <x v="1"/>
    <n v="136.6"/>
    <n v="189.2"/>
    <n v="43.8"/>
    <n v="96.4"/>
    <n v="0.69914163090128767"/>
    <n v="0.758450494586001"/>
    <n v="0.58626609442060096"/>
    <n v="0.71558130495660788"/>
    <n v="0.66297546889812364"/>
    <n v="9.2038639228919035"/>
    <n v="7.8993670632526003"/>
    <n v="7.8993670632525887"/>
    <n v="9.2038639228919035"/>
    <n v="1.947949479469566E-2"/>
    <n v="2.9641172391876004E-2"/>
    <n v="3.9501561900823622E-2"/>
    <n v="2.2846875340962934E-2"/>
    <n v="1.9690176469952581E-2"/>
  </r>
  <r>
    <n v="46"/>
    <x v="4"/>
    <x v="3"/>
    <x v="0"/>
    <n v="123.9"/>
    <n v="123.7"/>
    <n v="56.3"/>
    <n v="56.1"/>
    <n v="0.68777777777777771"/>
    <n v="0.68781492300379043"/>
    <n v="0.68833333333333335"/>
    <n v="0.68764413974248684"/>
    <n v="0.68872319126934911"/>
    <n v="7.3703610645762954"/>
    <n v="6.1472667819844036"/>
    <n v="6.1472667819843911"/>
    <n v="7.3703610645763069"/>
    <n v="2.6714206595353042E-2"/>
    <n v="2.7538322355743411E-2"/>
    <n v="4.0946450358757214E-2"/>
    <n v="2.6949075081079004E-2"/>
    <n v="2.9924113521952889E-2"/>
  </r>
  <r>
    <n v="47"/>
    <x v="4"/>
    <x v="3"/>
    <x v="1"/>
    <n v="110.6"/>
    <n v="143.9"/>
    <n v="36.1"/>
    <n v="69.400000000000006"/>
    <n v="0.70694444444444426"/>
    <n v="0.75539099657123532"/>
    <n v="0.61444444444444435"/>
    <n v="0.72159355831859295"/>
    <n v="0.67502939770517112"/>
    <n v="7.105553383719589"/>
    <n v="7.6368987306512208"/>
    <n v="7.6368987306512173"/>
    <n v="7.105553383719589"/>
    <n v="2.6131788503092748E-2"/>
    <n v="4.0042097895187326E-2"/>
    <n v="3.9475296576219954E-2"/>
    <n v="3.2885045729864004E-2"/>
    <n v="2.28383128858669E-2"/>
  </r>
  <r>
    <n v="48"/>
    <x v="4"/>
    <x v="4"/>
    <x v="0"/>
    <n v="590.79999999999995"/>
    <n v="579.20000000000005"/>
    <n v="253.8"/>
    <n v="242.2"/>
    <n v="0.70228091236494605"/>
    <n v="0.69953043646857527"/>
    <n v="0.70924369747899163"/>
    <n v="0.70139869070347571"/>
    <n v="0.7053177384334367"/>
    <n v="15.490498880137963"/>
    <n v="11.419281938896157"/>
    <n v="11.419281938896159"/>
    <n v="15.490498880137967"/>
    <n v="1.1434359393541068E-2"/>
    <n v="1.0750848425719859E-2"/>
    <n v="1.859603707099397E-2"/>
    <n v="1.0854267850375753E-2"/>
    <n v="1.4110584642452738E-2"/>
  </r>
  <r>
    <n v="49"/>
    <x v="4"/>
    <x v="4"/>
    <x v="1"/>
    <n v="535.6"/>
    <n v="660.3"/>
    <n v="172.7"/>
    <n v="297.39999999999998"/>
    <n v="0.71782713085234096"/>
    <n v="0.75636235115888373"/>
    <n v="0.64297719087635063"/>
    <n v="0.73044635676704261"/>
    <n v="0.6896494145583979"/>
    <n v="17.80262152980098"/>
    <n v="13.744089638822937"/>
    <n v="13.744089638822937"/>
    <n v="17.80262152980098"/>
    <n v="1.1509211457123374E-2"/>
    <n v="1.4588338319919587E-2"/>
    <n v="2.1371694513566603E-2"/>
    <n v="1.2822681840391252E-2"/>
    <n v="1.2337072134623971E-2"/>
  </r>
  <r>
    <n v="50"/>
    <x v="5"/>
    <x v="0"/>
    <x v="0"/>
    <n v="138.69999999999999"/>
    <n v="139.6"/>
    <n v="50.4"/>
    <n v="51.3"/>
    <n v="0.73236842105263167"/>
    <n v="0.73548024933227141"/>
    <n v="0.73000000000000009"/>
    <n v="0.73390817380947815"/>
    <n v="0.73112334041688276"/>
    <n v="3.7727090178455764"/>
    <n v="9.9017394655911044"/>
    <n v="9.9017394655911151"/>
    <n v="3.7727090178455769"/>
    <n v="2.2227800161751941E-2"/>
    <n v="3.6896531517283851E-2"/>
    <n v="1.9856363251818832E-2"/>
    <n v="2.7735488091308894E-2"/>
    <n v="1.3230790354499516E-2"/>
  </r>
  <r>
    <n v="51"/>
    <x v="5"/>
    <x v="0"/>
    <x v="1"/>
    <n v="145.80000000000001"/>
    <n v="138.6"/>
    <n v="51.4"/>
    <n v="44.2"/>
    <n v="0.74842105263157899"/>
    <n v="0.74041223117977706"/>
    <n v="0.76736842105263159"/>
    <n v="0.74528379961601299"/>
    <n v="0.75877206552621235"/>
    <n v="4.9396356140913875"/>
    <n v="7.1678293630483276"/>
    <n v="7.1678293630483374"/>
    <n v="4.9396356140913715"/>
    <n v="1.0757691029302394E-2"/>
    <n v="2.1635405027257307E-2"/>
    <n v="2.5998082179428353E-2"/>
    <n v="1.4286839212770434E-2"/>
    <n v="1.3490956731310552E-2"/>
  </r>
  <r>
    <n v="52"/>
    <x v="5"/>
    <x v="1"/>
    <x v="0"/>
    <n v="175.3"/>
    <n v="165.4"/>
    <n v="63.6"/>
    <n v="53.7"/>
    <n v="0.74388646288209614"/>
    <n v="0.73381788612707899"/>
    <n v="0.76550218340611353"/>
    <n v="0.73984872541689239"/>
    <n v="0.75533569093327912"/>
    <n v="5.6578362570077196"/>
    <n v="3.5652645218989165"/>
    <n v="3.5652645218989165"/>
    <n v="5.6578362570077179"/>
    <n v="1.3342816812609782E-2"/>
    <n v="1.1550892146631107E-2"/>
    <n v="2.4706708545885216E-2"/>
    <n v="1.1943769552956141E-2"/>
    <n v="1.9136548692420107E-2"/>
  </r>
  <r>
    <n v="53"/>
    <x v="5"/>
    <x v="1"/>
    <x v="1"/>
    <n v="175.9"/>
    <n v="179.4"/>
    <n v="49.6"/>
    <n v="53.1"/>
    <n v="0.77576419213973791"/>
    <n v="0.7803359325676501"/>
    <n v="0.76812227074235795"/>
    <n v="0.77768057266440915"/>
    <n v="0.77210691818634714"/>
    <n v="8.1165126610988416"/>
    <n v="7.3060097028253237"/>
    <n v="7.3060097028253344"/>
    <n v="8.1165126610988505"/>
    <n v="2.705720927731968E-2"/>
    <n v="2.8013921566988134E-2"/>
    <n v="3.5443286729689265E-2"/>
    <n v="2.6966837662373993E-2"/>
    <n v="3.0145578927934239E-2"/>
  </r>
  <r>
    <n v="54"/>
    <x v="5"/>
    <x v="2"/>
    <x v="0"/>
    <n v="168.4"/>
    <n v="149.6"/>
    <n v="83.4"/>
    <n v="64.599999999999994"/>
    <n v="0.68240343347639487"/>
    <n v="0.66902538818439772"/>
    <n v="0.72274678111587976"/>
    <n v="0.67905767591604771"/>
    <n v="0.69838929637328262"/>
    <n v="6.3630879994613379"/>
    <n v="7.7631608682718074"/>
    <n v="7.7631608682718074"/>
    <n v="6.3630879994613379"/>
    <n v="2.6878818638134391E-2"/>
    <n v="2.6103725053039834E-2"/>
    <n v="2.7309390555628067E-2"/>
    <n v="2.5433827385490021E-2"/>
    <n v="2.8564501674697637E-2"/>
  </r>
  <r>
    <n v="55"/>
    <x v="5"/>
    <x v="2"/>
    <x v="1"/>
    <n v="169.6"/>
    <n v="174.5"/>
    <n v="58.5"/>
    <n v="63.4"/>
    <n v="0.73841201716738203"/>
    <n v="0.74472149498034734"/>
    <n v="0.72789699570815458"/>
    <n v="0.74047973863405425"/>
    <n v="0.73540239712456201"/>
    <n v="11.824644697504539"/>
    <n v="9.2766133667171644"/>
    <n v="9.2766133667171644"/>
    <n v="11.824644697504548"/>
    <n v="1.7388007689629965E-2"/>
    <n v="2.3088742691464336E-2"/>
    <n v="5.0749548057959372E-2"/>
    <n v="1.7089688685686208E-2"/>
    <n v="3.0294565956491309E-2"/>
  </r>
  <r>
    <n v="56"/>
    <x v="5"/>
    <x v="3"/>
    <x v="0"/>
    <n v="127"/>
    <n v="123.6"/>
    <n v="56.4"/>
    <n v="53"/>
    <n v="0.69611111111111101"/>
    <n v="0.69233748044831311"/>
    <n v="0.7055555555555556"/>
    <n v="0.69456558116585987"/>
    <n v="0.70133780155941339"/>
    <n v="8.6922698736035322"/>
    <n v="4.550946177566936"/>
    <n v="4.5509461775669369"/>
    <n v="8.6922698736035322"/>
    <n v="2.2306937290967461E-2"/>
    <n v="1.8082799725131878E-2"/>
    <n v="4.8290388186686295E-2"/>
    <n v="2.1315007396640689E-2"/>
    <n v="3.0060796678968674E-2"/>
  </r>
  <r>
    <n v="57"/>
    <x v="5"/>
    <x v="3"/>
    <x v="1"/>
    <n v="122.7"/>
    <n v="142.4"/>
    <n v="37.6"/>
    <n v="57.3"/>
    <n v="0.73638888888888887"/>
    <n v="0.76594628925055763"/>
    <n v="0.68166666666666664"/>
    <n v="0.74676632448585689"/>
    <n v="0.71426124264708424"/>
    <n v="9.0805041465524123"/>
    <n v="5.8537737116040507"/>
    <n v="5.8537737116040471"/>
    <n v="9.0805041465524035"/>
    <n v="2.5203220666446396E-2"/>
    <n v="2.7803376850325547E-2"/>
    <n v="5.0447245258624519E-2"/>
    <n v="2.6946072323510852E-2"/>
    <n v="2.8645468008023756E-2"/>
  </r>
  <r>
    <n v="58"/>
    <x v="5"/>
    <x v="4"/>
    <x v="0"/>
    <n v="583.29999999999995"/>
    <n v="576.29999999999995"/>
    <n v="256.7"/>
    <n v="249.7"/>
    <n v="0.6960384153661463"/>
    <n v="0.69452796604246037"/>
    <n v="0.70024009603841542"/>
    <n v="0.69561549977470283"/>
    <n v="0.69774691647669695"/>
    <n v="10.551987701113209"/>
    <n v="13.115300648902833"/>
    <n v="13.115300648902835"/>
    <n v="10.551987701113211"/>
    <n v="9.2349452475640748E-3"/>
    <n v="1.1067942191728096E-2"/>
    <n v="1.2667452222224734E-2"/>
    <n v="9.6279871868645353E-3"/>
    <n v="9.3476250431469357E-3"/>
  </r>
  <r>
    <n v="59"/>
    <x v="5"/>
    <x v="4"/>
    <x v="1"/>
    <n v="605"/>
    <n v="627.79999999999995"/>
    <n v="205.2"/>
    <n v="228"/>
    <n v="0.73997599039615847"/>
    <n v="0.74770638251737798"/>
    <n v="0.72629051620648266"/>
    <n v="0.74281099552866969"/>
    <n v="0.73461455366606143"/>
    <n v="31.478387647541432"/>
    <n v="29.76500555275533"/>
    <n v="29.765005552755287"/>
    <n v="31.478387647541432"/>
    <n v="1.4050690585777082E-2"/>
    <n v="2.1258291953057694E-2"/>
    <n v="3.7789180849389467E-2"/>
    <n v="1.5329341641595847E-2"/>
    <n v="2.2081570955169355E-2"/>
  </r>
  <r>
    <n v="60"/>
    <x v="6"/>
    <x v="0"/>
    <x v="0"/>
    <n v="138.6"/>
    <n v="141.6"/>
    <n v="48.4"/>
    <n v="51.4"/>
    <n v="0.73736842105263167"/>
    <n v="0.74220633365614619"/>
    <n v="0.72947368421052627"/>
    <n v="0.73933669251818301"/>
    <n v="0.73378388791476801"/>
    <n v="5.4609726443393054"/>
    <n v="8.0166493416306217"/>
    <n v="8.0166493416306306"/>
    <n v="5.4609726443393196"/>
    <n v="2.5837763597123333E-2"/>
    <n v="3.2714226430458522E-2"/>
    <n v="2.8741961285996338E-2"/>
    <n v="2.7899345367833034E-2"/>
    <n v="2.4554049743414772E-2"/>
  </r>
  <r>
    <n v="61"/>
    <x v="6"/>
    <x v="0"/>
    <x v="1"/>
    <n v="140.19999999999999"/>
    <n v="144.69999999999999"/>
    <n v="45.3"/>
    <n v="49.8"/>
    <n v="0.74973684210526315"/>
    <n v="0.75644152651474672"/>
    <n v="0.73789473684210527"/>
    <n v="0.75234065289822827"/>
    <n v="0.74460469677384666"/>
    <n v="5.493430419854044"/>
    <n v="5.2715167541125094"/>
    <n v="5.2715167541124943"/>
    <n v="5.4934304198540298"/>
    <n v="1.0263532756686854E-2"/>
    <n v="1.7208675504534178E-2"/>
    <n v="2.8912791683442341E-2"/>
    <n v="1.1725425148240421E-2"/>
    <n v="1.7419749943539897E-2"/>
  </r>
  <r>
    <n v="62"/>
    <x v="6"/>
    <x v="1"/>
    <x v="0"/>
    <n v="175.3"/>
    <n v="168.8"/>
    <n v="60.2"/>
    <n v="53.7"/>
    <n v="0.75131004366812226"/>
    <n v="0.74469279353910367"/>
    <n v="0.76550218340611353"/>
    <n v="0.74864858411959578"/>
    <n v="0.75883908471146877"/>
    <n v="4.8545511292669135"/>
    <n v="5.7888782256246438"/>
    <n v="5.788878225624642"/>
    <n v="4.8545511292669143"/>
    <n v="1.6125373524632558E-2"/>
    <n v="1.8676159355482464E-2"/>
    <n v="2.1198913228239791E-2"/>
    <n v="1.6489030250215201E-2"/>
    <n v="1.7653564569797556E-2"/>
  </r>
  <r>
    <n v="63"/>
    <x v="6"/>
    <x v="1"/>
    <x v="1"/>
    <n v="178.6"/>
    <n v="181.1"/>
    <n v="47.9"/>
    <n v="50.4"/>
    <n v="0.78537117903930143"/>
    <n v="0.7889358239842903"/>
    <n v="0.77991266375545854"/>
    <n v="0.78697747462033296"/>
    <n v="0.78247697131590499"/>
    <n v="5.0376361299500161"/>
    <n v="6.0818491340125238"/>
    <n v="6.0818491340125371"/>
    <n v="5.037636129950017"/>
    <n v="1.7529305098326058E-2"/>
    <n v="2.2094683126277655E-2"/>
    <n v="2.1998411047816673E-2"/>
    <n v="1.9137678857595247E-2"/>
    <n v="1.8126878664360496E-2"/>
  </r>
  <r>
    <n v="64"/>
    <x v="6"/>
    <x v="2"/>
    <x v="0"/>
    <n v="159.80000000000001"/>
    <n v="161.30000000000001"/>
    <n v="71.7"/>
    <n v="73.2"/>
    <n v="0.68905579399141637"/>
    <n v="0.69043972457581815"/>
    <n v="0.68583690987124468"/>
    <n v="0.68942103175787794"/>
    <n v="0.68801912539188903"/>
    <n v="6.4944420682440294"/>
    <n v="6.4299645756757053"/>
    <n v="6.4299645756757045"/>
    <n v="6.4944420682440294"/>
    <n v="2.318854636549373E-2"/>
    <n v="2.3997793482033274E-2"/>
    <n v="2.7873141923794122E-2"/>
    <n v="2.3282835451187513E-2"/>
    <n v="2.4099329545017947E-2"/>
  </r>
  <r>
    <n v="65"/>
    <x v="6"/>
    <x v="2"/>
    <x v="1"/>
    <n v="166"/>
    <n v="183.3"/>
    <n v="49.7"/>
    <n v="67"/>
    <n v="0.74957081545064386"/>
    <n v="0.77054946910347333"/>
    <n v="0.71244635193133043"/>
    <n v="0.75779062928926588"/>
    <n v="0.73269423673182066"/>
    <n v="6.4117946872237814"/>
    <n v="7.4094534211370826"/>
    <n v="7.4094534211370702"/>
    <n v="6.4117946872237814"/>
    <n v="1.4343656133074093E-2"/>
    <n v="2.4170206866818839E-2"/>
    <n v="2.7518432134007655E-2"/>
    <n v="1.7224672847669723E-2"/>
    <n v="1.5873064751583153E-2"/>
  </r>
  <r>
    <n v="66"/>
    <x v="6"/>
    <x v="3"/>
    <x v="0"/>
    <n v="130"/>
    <n v="125.9"/>
    <n v="54.1"/>
    <n v="50"/>
    <n v="0.71083333333333332"/>
    <n v="0.70643157996672901"/>
    <n v="0.72222222222222221"/>
    <n v="0.70932398688555165"/>
    <n v="0.71622366501309176"/>
    <n v="6.164414002968976"/>
    <n v="5.743595467030115"/>
    <n v="5.7435954670301292"/>
    <n v="6.164414002968976"/>
    <n v="2.3367479424409598E-2"/>
    <n v="2.4424382440702618E-2"/>
    <n v="3.4246744460938769E-2"/>
    <n v="2.3543926340023443E-2"/>
    <n v="2.5235851644554094E-2"/>
  </r>
  <r>
    <n v="67"/>
    <x v="6"/>
    <x v="3"/>
    <x v="1"/>
    <n v="131.19999999999999"/>
    <n v="143.5"/>
    <n v="36.5"/>
    <n v="48.8"/>
    <n v="0.7630555555555556"/>
    <n v="0.78425056578851415"/>
    <n v="0.72888888888888892"/>
    <n v="0.77170261031746157"/>
    <n v="0.74722042479234596"/>
    <n v="7.6854841530424522"/>
    <n v="8.2764726786234242"/>
    <n v="8.2764726786234242"/>
    <n v="7.6854841530424425"/>
    <n v="2.2185540713159417E-2"/>
    <n v="3.4426414430793244E-2"/>
    <n v="4.2697134183569185E-2"/>
    <n v="2.5683141804037534E-2"/>
    <n v="2.5749972166910162E-2"/>
  </r>
  <r>
    <n v="68"/>
    <x v="6"/>
    <x v="4"/>
    <x v="0"/>
    <n v="598.20000000000005"/>
    <n v="594.29999999999995"/>
    <n v="238.7"/>
    <n v="234.8"/>
    <n v="0.71578631452581043"/>
    <n v="0.71483727015659804"/>
    <n v="0.71812725090036011"/>
    <n v="0.71545942528519624"/>
    <n v="0.71687510297328449"/>
    <n v="11.242775458044157"/>
    <n v="10.729502421930954"/>
    <n v="10.729502421930956"/>
    <n v="11.242775458044157"/>
    <n v="9.5881975426212549E-3"/>
    <n v="1.0205146806929549E-2"/>
    <n v="1.3496729241349505E-2"/>
    <n v="9.6169581969625609E-3"/>
    <n v="1.062682607178298E-2"/>
  </r>
  <r>
    <n v="69"/>
    <x v="6"/>
    <x v="4"/>
    <x v="1"/>
    <n v="619.70000000000005"/>
    <n v="652.29999999999995"/>
    <n v="180.7"/>
    <n v="213.3"/>
    <n v="0.76350540216086449"/>
    <n v="0.77452371080070015"/>
    <n v="0.7439375750300119"/>
    <n v="0.76809296654928705"/>
    <n v="0.75374986891882712"/>
    <n v="17.166181222909703"/>
    <n v="18.655055912837977"/>
    <n v="18.655055912837977"/>
    <n v="17.166181222909707"/>
    <n v="1.510306079773158E-2"/>
    <n v="1.8618800842526088E-2"/>
    <n v="2.0607660531704326E-2"/>
    <n v="1.6336143233606052E-2"/>
    <n v="1.5771161124736643E-2"/>
  </r>
  <r>
    <n v="70"/>
    <x v="7"/>
    <x v="0"/>
    <x v="0"/>
    <n v="138.6"/>
    <n v="141.6"/>
    <n v="48.4"/>
    <n v="51.4"/>
    <n v="0.73736842105263167"/>
    <n v="0.74220633365614619"/>
    <n v="0.72947368421052627"/>
    <n v="0.73933669251818301"/>
    <n v="0.73378388791476801"/>
    <n v="5.4609726443393054"/>
    <n v="8.0166493416306217"/>
    <n v="8.0166493416306306"/>
    <n v="5.4609726443393196"/>
    <n v="2.5837763597123333E-2"/>
    <n v="3.2714226430458522E-2"/>
    <n v="2.8741961285996338E-2"/>
    <n v="2.7899345367833034E-2"/>
    <n v="2.4554049743414772E-2"/>
  </r>
  <r>
    <n v="71"/>
    <x v="7"/>
    <x v="0"/>
    <x v="1"/>
    <n v="140.1"/>
    <n v="144.6"/>
    <n v="45.4"/>
    <n v="49.9"/>
    <n v="0.74921052631578944"/>
    <n v="0.75560028917299449"/>
    <n v="0.73736842105263156"/>
    <n v="0.75161040171295368"/>
    <n v="0.74413248205070437"/>
    <n v="5.9338951044917456"/>
    <n v="4.2998707990925595"/>
    <n v="4.2998707990925604"/>
    <n v="5.9338951044917598"/>
    <n v="1.2408483084039981E-2"/>
    <n v="1.4055873926898969E-2"/>
    <n v="3.1231026865746029E-2"/>
    <n v="1.1770330579802238E-2"/>
    <n v="1.9445169677380171E-2"/>
  </r>
  <r>
    <n v="72"/>
    <x v="7"/>
    <x v="1"/>
    <x v="0"/>
    <n v="175.1"/>
    <n v="168.5"/>
    <n v="60.5"/>
    <n v="53.9"/>
    <n v="0.75021834061135362"/>
    <n v="0.74355637999135493"/>
    <n v="0.76462882096069873"/>
    <n v="0.74756101773708861"/>
    <n v="0.75780437882745133"/>
    <n v="4.508017549014447"/>
    <n v="5.7975090436420293"/>
    <n v="5.7975090436420293"/>
    <n v="4.508017549014447"/>
    <n v="1.4993428566891511E-2"/>
    <n v="1.8140826963094017E-2"/>
    <n v="1.9685666152901508E-2"/>
    <n v="1.5613248377770781E-2"/>
    <n v="1.6009547997215292E-2"/>
  </r>
  <r>
    <n v="73"/>
    <x v="7"/>
    <x v="1"/>
    <x v="1"/>
    <n v="179.9"/>
    <n v="183.7"/>
    <n v="45.3"/>
    <n v="49.1"/>
    <n v="0.79388646288209608"/>
    <n v="0.7998166898193122"/>
    <n v="0.78558951965065504"/>
    <n v="0.79655680221492209"/>
    <n v="0.78977730120350298"/>
    <n v="6.2972657205771103"/>
    <n v="7.1188326134119615"/>
    <n v="7.1188326134119499"/>
    <n v="6.2972657205771236"/>
    <n v="9.9365637064780313E-3"/>
    <n v="2.1693276908523604E-2"/>
    <n v="2.7498976945751569E-2"/>
    <n v="1.3906681204444092E-2"/>
    <n v="1.7496801440377078E-2"/>
  </r>
  <r>
    <n v="74"/>
    <x v="7"/>
    <x v="2"/>
    <x v="0"/>
    <n v="160.19999999999999"/>
    <n v="163.9"/>
    <n v="69.099999999999994"/>
    <n v="72.8"/>
    <n v="0.69549356223175962"/>
    <n v="0.69918404846646975"/>
    <n v="0.68755364806866948"/>
    <n v="0.69666981785196314"/>
    <n v="0.69246670330704929"/>
    <n v="6.8117545463705609"/>
    <n v="8.7362590519181751"/>
    <n v="8.7362590519181822"/>
    <n v="6.81175454637056"/>
    <n v="2.7321566150904274E-2"/>
    <n v="3.0960573757893389E-2"/>
    <n v="2.9234998053092532E-2"/>
    <n v="2.8516691728614492E-2"/>
    <n v="2.5938234459623094E-2"/>
  </r>
  <r>
    <n v="75"/>
    <x v="7"/>
    <x v="2"/>
    <x v="1"/>
    <n v="177.7"/>
    <n v="190.8"/>
    <n v="42.2"/>
    <n v="55.3"/>
    <n v="0.79077253218884114"/>
    <n v="0.80843738971675339"/>
    <n v="0.76266094420600861"/>
    <n v="0.79859818771690783"/>
    <n v="0.7758695308107838"/>
    <n v="7.0718534424230759"/>
    <n v="5.0288059108389618"/>
    <n v="5.0288059108389467"/>
    <n v="7.0718534424230644"/>
    <n v="1.5449650262128155E-2"/>
    <n v="1.7423498961337238E-2"/>
    <n v="3.0351302327996005E-2"/>
    <n v="1.512966420198218E-2"/>
    <n v="2.095854806821711E-2"/>
  </r>
  <r>
    <n v="76"/>
    <x v="7"/>
    <x v="3"/>
    <x v="0"/>
    <n v="129.5"/>
    <n v="125.3"/>
    <n v="54.7"/>
    <n v="50.5"/>
    <n v="0.70777777777777762"/>
    <n v="0.70341872990390342"/>
    <n v="0.71944444444444444"/>
    <n v="0.70636031746844408"/>
    <n v="0.7131716860702032"/>
    <n v="6.3113654095871627"/>
    <n v="6.4299645756757045"/>
    <n v="6.429964575675692"/>
    <n v="6.3113654095871627"/>
    <n v="2.6117020607873697E-2"/>
    <n v="2.7486584635610097E-2"/>
    <n v="3.5063141164373111E-2"/>
    <n v="2.6269232053506963E-2"/>
    <n v="2.7667185546458112E-2"/>
  </r>
  <r>
    <n v="77"/>
    <x v="7"/>
    <x v="3"/>
    <x v="1"/>
    <n v="137.5"/>
    <n v="146.30000000000001"/>
    <n v="33.700000000000003"/>
    <n v="42.5"/>
    <n v="0.78833333333333333"/>
    <n v="0.80309504870677029"/>
    <n v="0.76388888888888884"/>
    <n v="0.79477896228425271"/>
    <n v="0.77548430432171478"/>
    <n v="6.9960306206051186"/>
    <n v="4.7152235719351987"/>
    <n v="4.7152235719352031"/>
    <n v="6.9960306206051186"/>
    <n v="2.8321832572669951E-2"/>
    <n v="2.6583761709523226E-2"/>
    <n v="3.8866836781139551E-2"/>
    <n v="2.7515821389989942E-2"/>
    <n v="3.1862992295372414E-2"/>
  </r>
  <r>
    <n v="78"/>
    <x v="7"/>
    <x v="4"/>
    <x v="0"/>
    <n v="592"/>
    <n v="608.9"/>
    <n v="224.1"/>
    <n v="241"/>
    <n v="0.72082833133253299"/>
    <n v="0.72548674328396079"/>
    <n v="0.71068427370948373"/>
    <n v="0.72242561215225187"/>
    <n v="0.71654237684122235"/>
    <n v="12.631530214330944"/>
    <n v="11.675710780171896"/>
    <n v="11.675710780171896"/>
    <n v="12.631530214330944"/>
    <n v="9.8037174032036475E-3"/>
    <n v="1.0984026112427671E-2"/>
    <n v="1.5163901817924296E-2"/>
    <n v="1.0057364619770611E-2"/>
    <n v="1.1054220468126352E-2"/>
  </r>
  <r>
    <n v="79"/>
    <x v="7"/>
    <x v="4"/>
    <x v="1"/>
    <n v="639"/>
    <n v="662.6"/>
    <n v="170.4"/>
    <n v="194"/>
    <n v="0.78127250900360135"/>
    <n v="0.78961617544475526"/>
    <n v="0.76710684273709473"/>
    <n v="0.7849196448573984"/>
    <n v="0.77374755395038097"/>
    <n v="15.456030825826172"/>
    <n v="12.357633718115743"/>
    <n v="12.357633718115743"/>
    <n v="15.456030825826172"/>
    <n v="9.8515799429999135E-3"/>
    <n v="1.1303662208831017E-2"/>
    <n v="1.8554658854533224E-2"/>
    <n v="9.8458788611628361E-3"/>
    <n v="1.3210885146015351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C565F0-9599-4E34-A18C-48DFD86B87FD}" name="PivotTable1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4:C49" firstHeaderRow="0" firstDataRow="1" firstDataCol="1" rowPageCount="1" colPageCount="1"/>
  <pivotFields count="22">
    <pivotField showAll="0" defaultSubtotal="0"/>
    <pivotField axis="axisRow" showAll="0" defaultSubtotal="0">
      <items count="8">
        <item x="5"/>
        <item x="3"/>
        <item x="1"/>
        <item x="2"/>
        <item x="0"/>
        <item x="6"/>
        <item x="4"/>
        <item x="7"/>
      </items>
    </pivotField>
    <pivotField axis="axisRow" showAll="0" defaultSubtotal="0">
      <items count="5">
        <item x="4"/>
        <item x="1"/>
        <item x="2"/>
        <item x="3"/>
        <item x="0"/>
      </items>
    </pivotField>
    <pivotField axis="axisPage" showAll="0" defaultSubtotal="0">
      <items count="2">
        <item x="0"/>
        <item x="1"/>
      </items>
    </pivotField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2"/>
    <field x="1"/>
  </rowFields>
  <rowItems count="4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-2"/>
  </colFields>
  <colItems count="2">
    <i>
      <x/>
    </i>
    <i i="1">
      <x v="1"/>
    </i>
  </colItems>
  <pageFields count="1">
    <pageField fld="3" item="1" hier="-1"/>
  </pageFields>
  <dataFields count="2">
    <dataField name="Average of Acc_avg" fld="8" subtotal="average" baseField="2" baseItem="0"/>
    <dataField name="Average of F_avg" fld="11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039CF-91F5-489E-A666-848FA9FC338D}">
  <dimension ref="A1:W81"/>
  <sheetViews>
    <sheetView topLeftCell="A40" workbookViewId="0">
      <selection activeCell="F2" sqref="F2"/>
    </sheetView>
  </sheetViews>
  <sheetFormatPr defaultRowHeight="14.4" x14ac:dyDescent="0.3"/>
  <cols>
    <col min="1" max="1" width="8.88671875" style="5"/>
  </cols>
  <sheetData>
    <row r="1" spans="1:23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4"/>
    </row>
    <row r="2" spans="1:23" x14ac:dyDescent="0.3">
      <c r="A2" s="5">
        <v>0</v>
      </c>
      <c r="B2" t="s">
        <v>13</v>
      </c>
      <c r="C2" t="s">
        <v>14</v>
      </c>
      <c r="D2" t="s">
        <v>15</v>
      </c>
      <c r="E2">
        <f>AVERAGE(VQA_classifier_results_9!E2,VQA_classifier_results_8!E2,VQA_classifier_results_7!E2,VQA_classifier_results_6!E2,VQA_classifier_results_5!E2,VQA_classifier_results_4!E2,VQA_classifier_results_3!E2,VQA_classifier_results_2!E2,VQA_classifier_results_1!E2,VQA_classifier_results_0!E2)</f>
        <v>102.4</v>
      </c>
      <c r="F2">
        <f>AVERAGE(VQA_classifier_results_9!F2,VQA_classifier_results_8!F2,VQA_classifier_results_7!F2,VQA_classifier_results_6!F2,VQA_classifier_results_5!F2,VQA_classifier_results_4!F2,VQA_classifier_results_3!F2,VQA_classifier_results_2!F2,VQA_classifier_results_1!F2,VQA_classifier_results_0!F2)</f>
        <v>138.80000000000001</v>
      </c>
      <c r="G2">
        <f>AVERAGE(VQA_classifier_results_9!G2,VQA_classifier_results_8!G2,VQA_classifier_results_7!G2,VQA_classifier_results_6!G2,VQA_classifier_results_5!G2,VQA_classifier_results_4!G2,VQA_classifier_results_3!G2,VQA_classifier_results_2!G2,VQA_classifier_results_1!G2,VQA_classifier_results_0!G2)</f>
        <v>51.2</v>
      </c>
      <c r="H2">
        <f>AVERAGE(VQA_classifier_results_9!H2,VQA_classifier_results_8!H2,VQA_classifier_results_7!H2,VQA_classifier_results_6!H2,VQA_classifier_results_5!H2,VQA_classifier_results_4!H2,VQA_classifier_results_3!H2,VQA_classifier_results_2!H2,VQA_classifier_results_1!H2,VQA_classifier_results_0!H2)</f>
        <v>87.6</v>
      </c>
      <c r="I2">
        <f>AVERAGE(VQA_classifier_results_9!I2,VQA_classifier_results_8!I2,VQA_classifier_results_7!I2,VQA_classifier_results_6!I2,VQA_classifier_results_5!I2,VQA_classifier_results_4!I2,VQA_classifier_results_3!I2,VQA_classifier_results_2!I2,VQA_classifier_results_1!I2,VQA_classifier_results_0!I2)</f>
        <v>0.63473684210526315</v>
      </c>
      <c r="J2">
        <f>AVERAGE(VQA_classifier_results_9!J2,VQA_classifier_results_8!J2,VQA_classifier_results_7!J2,VQA_classifier_results_6!J2,VQA_classifier_results_5!J2,VQA_classifier_results_4!J2,VQA_classifier_results_3!J2,VQA_classifier_results_2!J2,VQA_classifier_results_1!J2,VQA_classifier_results_0!J2)</f>
        <v>0.66665771604773227</v>
      </c>
      <c r="K2">
        <f>AVERAGE(VQA_classifier_results_9!K2,VQA_classifier_results_8!K2,VQA_classifier_results_7!K2,VQA_classifier_results_6!K2,VQA_classifier_results_5!K2,VQA_classifier_results_4!K2,VQA_classifier_results_3!K2,VQA_classifier_results_2!K2,VQA_classifier_results_1!K2,VQA_classifier_results_0!K2)</f>
        <v>0.53894736842105262</v>
      </c>
      <c r="L2">
        <f>AVERAGE(VQA_classifier_results_9!L2,VQA_classifier_results_8!L2,VQA_classifier_results_7!L2,VQA_classifier_results_6!L2,VQA_classifier_results_5!L2,VQA_classifier_results_4!L2,VQA_classifier_results_3!L2,VQA_classifier_results_2!L2,VQA_classifier_results_1!L2,VQA_classifier_results_0!L2)</f>
        <v>0.6363563095561009</v>
      </c>
      <c r="M2">
        <f>AVERAGE(VQA_classifier_results_9!M2,VQA_classifier_results_8!M2,VQA_classifier_results_7!M2,VQA_classifier_results_6!M2,VQA_classifier_results_5!M2,VQA_classifier_results_4!M2,VQA_classifier_results_3!M2,VQA_classifier_results_2!M2,VQA_classifier_results_1!M2,VQA_classifier_results_0!M2)</f>
        <v>0.6132342269296307</v>
      </c>
      <c r="N2">
        <f>_xlfn.STDEV.S(VQA_classifier_results_9!E2,VQA_classifier_results_8!E2,VQA_classifier_results_7!E2,VQA_classifier_results_6!E2,VQA_classifier_results_5!E2,VQA_classifier_results_4!E2,VQA_classifier_results_3!E2,VQA_classifier_results_2!E2,VQA_classifier_results_1!E2,VQA_classifier_results_0!E2)</f>
        <v>5.4609726443393045</v>
      </c>
      <c r="O2">
        <f>_xlfn.STDEV.S(VQA_classifier_results_9!F2,VQA_classifier_results_8!F2,VQA_classifier_results_7!F2,VQA_classifier_results_6!F2,VQA_classifier_results_5!F2,VQA_classifier_results_4!F2,VQA_classifier_results_3!F2,VQA_classifier_results_2!F2,VQA_classifier_results_1!F2,VQA_classifier_results_0!F2)</f>
        <v>4.3153472887152686</v>
      </c>
      <c r="P2">
        <f>_xlfn.STDEV.S(VQA_classifier_results_9!G2,VQA_classifier_results_8!G2,VQA_classifier_results_7!G2,VQA_classifier_results_6!G2,VQA_classifier_results_5!G2,VQA_classifier_results_4!G2,VQA_classifier_results_3!G2,VQA_classifier_results_2!G2,VQA_classifier_results_1!G2,VQA_classifier_results_0!G2)</f>
        <v>4.3153472887152686</v>
      </c>
      <c r="Q2">
        <f>_xlfn.STDEV.S(VQA_classifier_results_9!H2,VQA_classifier_results_8!H2,VQA_classifier_results_7!H2,VQA_classifier_results_6!H2,VQA_classifier_results_5!H2,VQA_classifier_results_4!H2,VQA_classifier_results_3!H2,VQA_classifier_results_2!H2,VQA_classifier_results_1!H2,VQA_classifier_results_0!H2)</f>
        <v>5.4609726443393045</v>
      </c>
      <c r="R2">
        <f>_xlfn.STDEV.S(VQA_classifier_results_9!I2,VQA_classifier_results_8!I2,VQA_classifier_results_7!I2,VQA_classifier_results_6!I2,VQA_classifier_results_5!I2,VQA_classifier_results_4!I2,VQA_classifier_results_3!I2,VQA_classifier_results_2!I2,VQA_classifier_results_1!I2,VQA_classifier_results_0!I2)</f>
        <v>2.1515382058604749E-2</v>
      </c>
      <c r="S2">
        <f>_xlfn.STDEV.S(VQA_classifier_results_9!J2,VQA_classifier_results_8!J2,VQA_classifier_results_7!J2,VQA_classifier_results_6!J2,VQA_classifier_results_5!J2,VQA_classifier_results_4!J2,VQA_classifier_results_3!J2,VQA_classifier_results_2!J2,VQA_classifier_results_1!J2,VQA_classifier_results_0!J2)</f>
        <v>2.5731073648218847E-2</v>
      </c>
      <c r="T2">
        <f>_xlfn.STDEV.S(VQA_classifier_results_9!K2,VQA_classifier_results_8!K2,VQA_classifier_results_7!K2,VQA_classifier_results_6!K2,VQA_classifier_results_5!K2,VQA_classifier_results_4!K2,VQA_classifier_results_3!K2,VQA_classifier_results_2!K2,VQA_classifier_results_1!K2,VQA_classifier_results_0!K2)</f>
        <v>2.8741961285996334E-2</v>
      </c>
      <c r="U2">
        <f>_xlfn.STDEV.S(VQA_classifier_results_9!L2,VQA_classifier_results_8!L2,VQA_classifier_results_7!L2,VQA_classifier_results_6!L2,VQA_classifier_results_5!L2,VQA_classifier_results_4!L2,VQA_classifier_results_3!L2,VQA_classifier_results_2!L2,VQA_classifier_results_1!L2,VQA_classifier_results_0!L2)</f>
        <v>2.5180672968533636E-2</v>
      </c>
      <c r="V2">
        <f>_xlfn.STDEV.S(VQA_classifier_results_9!M2,VQA_classifier_results_8!M2,VQA_classifier_results_7!M2,VQA_classifier_results_6!M2,VQA_classifier_results_5!M2,VQA_classifier_results_4!M2,VQA_classifier_results_3!M2,VQA_classifier_results_2!M2,VQA_classifier_results_1!M2,VQA_classifier_results_0!M2)</f>
        <v>1.9067788434808101E-2</v>
      </c>
    </row>
    <row r="3" spans="1:23" x14ac:dyDescent="0.3">
      <c r="A3" s="5">
        <v>1</v>
      </c>
      <c r="B3" t="s">
        <v>13</v>
      </c>
      <c r="C3" t="s">
        <v>14</v>
      </c>
      <c r="D3" t="s">
        <v>16</v>
      </c>
      <c r="E3">
        <f>AVERAGE(VQA_classifier_results_9!E3,VQA_classifier_results_8!E3,VQA_classifier_results_7!E3,VQA_classifier_results_6!E3,VQA_classifier_results_5!E3,VQA_classifier_results_4!E3,VQA_classifier_results_3!E3,VQA_classifier_results_2!E3,VQA_classifier_results_1!E3,VQA_classifier_results_0!E3)</f>
        <v>103.2</v>
      </c>
      <c r="F3">
        <f>AVERAGE(VQA_classifier_results_9!F3,VQA_classifier_results_8!F3,VQA_classifier_results_7!F3,VQA_classifier_results_6!F3,VQA_classifier_results_5!F3,VQA_classifier_results_4!F3,VQA_classifier_results_3!F3,VQA_classifier_results_2!F3,VQA_classifier_results_1!F3,VQA_classifier_results_0!F3)</f>
        <v>137.9</v>
      </c>
      <c r="G3">
        <f>AVERAGE(VQA_classifier_results_9!G3,VQA_classifier_results_8!G3,VQA_classifier_results_7!G3,VQA_classifier_results_6!G3,VQA_classifier_results_5!G3,VQA_classifier_results_4!G3,VQA_classifier_results_3!G3,VQA_classifier_results_2!G3,VQA_classifier_results_1!G3,VQA_classifier_results_0!G3)</f>
        <v>52.1</v>
      </c>
      <c r="H3">
        <f>AVERAGE(VQA_classifier_results_9!H3,VQA_classifier_results_8!H3,VQA_classifier_results_7!H3,VQA_classifier_results_6!H3,VQA_classifier_results_5!H3,VQA_classifier_results_4!H3,VQA_classifier_results_3!H3,VQA_classifier_results_2!H3,VQA_classifier_results_1!H3,VQA_classifier_results_0!H3)</f>
        <v>86.8</v>
      </c>
      <c r="I3">
        <f>AVERAGE(VQA_classifier_results_9!I3,VQA_classifier_results_8!I3,VQA_classifier_results_7!I3,VQA_classifier_results_6!I3,VQA_classifier_results_5!I3,VQA_classifier_results_4!I3,VQA_classifier_results_3!I3,VQA_classifier_results_2!I3,VQA_classifier_results_1!I3,VQA_classifier_results_0!I3)</f>
        <v>0.63447368421052641</v>
      </c>
      <c r="J3">
        <f>AVERAGE(VQA_classifier_results_9!J3,VQA_classifier_results_8!J3,VQA_classifier_results_7!J3,VQA_classifier_results_6!J3,VQA_classifier_results_5!J3,VQA_classifier_results_4!J3,VQA_classifier_results_3!J3,VQA_classifier_results_2!J3,VQA_classifier_results_1!J3,VQA_classifier_results_0!J3)</f>
        <v>0.6645582937576433</v>
      </c>
      <c r="K3">
        <f>AVERAGE(VQA_classifier_results_9!K3,VQA_classifier_results_8!K3,VQA_classifier_results_7!K3,VQA_classifier_results_6!K3,VQA_classifier_results_5!K3,VQA_classifier_results_4!K3,VQA_classifier_results_3!K3,VQA_classifier_results_2!K3,VQA_classifier_results_1!K3,VQA_classifier_results_0!K3)</f>
        <v>0.54315789473684206</v>
      </c>
      <c r="L3">
        <f>AVERAGE(VQA_classifier_results_9!L3,VQA_classifier_results_8!L3,VQA_classifier_results_7!L3,VQA_classifier_results_6!L3,VQA_classifier_results_5!L3,VQA_classifier_results_4!L3,VQA_classifier_results_3!L3,VQA_classifier_results_2!L3,VQA_classifier_results_1!L3,VQA_classifier_results_0!L3)</f>
        <v>0.63601772540660062</v>
      </c>
      <c r="M3">
        <f>AVERAGE(VQA_classifier_results_9!M3,VQA_classifier_results_8!M3,VQA_classifier_results_7!M3,VQA_classifier_results_6!M3,VQA_classifier_results_5!M3,VQA_classifier_results_4!M3,VQA_classifier_results_3!M3,VQA_classifier_results_2!M3,VQA_classifier_results_1!M3,VQA_classifier_results_0!M3)</f>
        <v>0.61381343344788231</v>
      </c>
      <c r="N3">
        <f>_xlfn.STDEV.S(VQA_classifier_results_9!E3,VQA_classifier_results_8!E3,VQA_classifier_results_7!E3,VQA_classifier_results_6!E3,VQA_classifier_results_5!E3,VQA_classifier_results_4!E3,VQA_classifier_results_3!E3,VQA_classifier_results_2!E3,VQA_classifier_results_1!E3,VQA_classifier_results_0!E3)</f>
        <v>5.1164223611599713</v>
      </c>
      <c r="O3">
        <f>_xlfn.STDEV.S(VQA_classifier_results_9!F3,VQA_classifier_results_8!F3,VQA_classifier_results_7!F3,VQA_classifier_results_6!F3,VQA_classifier_results_5!F3,VQA_classifier_results_4!F3,VQA_classifier_results_3!F3,VQA_classifier_results_2!F3,VQA_classifier_results_1!F3,VQA_classifier_results_0!F3)</f>
        <v>4.4584501542327217</v>
      </c>
      <c r="P3">
        <f>_xlfn.STDEV.S(VQA_classifier_results_9!G3,VQA_classifier_results_8!G3,VQA_classifier_results_7!G3,VQA_classifier_results_6!G3,VQA_classifier_results_5!G3,VQA_classifier_results_4!G3,VQA_classifier_results_3!G3,VQA_classifier_results_2!G3,VQA_classifier_results_1!G3,VQA_classifier_results_0!G3)</f>
        <v>4.4584501542327217</v>
      </c>
      <c r="Q3">
        <f>_xlfn.STDEV.S(VQA_classifier_results_9!H3,VQA_classifier_results_8!H3,VQA_classifier_results_7!H3,VQA_classifier_results_6!H3,VQA_classifier_results_5!H3,VQA_classifier_results_4!H3,VQA_classifier_results_3!H3,VQA_classifier_results_2!H3,VQA_classifier_results_1!H3,VQA_classifier_results_0!H3)</f>
        <v>5.1164223611599713</v>
      </c>
      <c r="R3">
        <f>_xlfn.STDEV.S(VQA_classifier_results_9!I3,VQA_classifier_results_8!I3,VQA_classifier_results_7!I3,VQA_classifier_results_6!I3,VQA_classifier_results_5!I3,VQA_classifier_results_4!I3,VQA_classifier_results_3!I3,VQA_classifier_results_2!I3,VQA_classifier_results_1!I3,VQA_classifier_results_0!I3)</f>
        <v>2.1716506353450262E-2</v>
      </c>
      <c r="S3">
        <f>_xlfn.STDEV.S(VQA_classifier_results_9!J3,VQA_classifier_results_8!J3,VQA_classifier_results_7!J3,VQA_classifier_results_6!J3,VQA_classifier_results_5!J3,VQA_classifier_results_4!J3,VQA_classifier_results_3!J3,VQA_classifier_results_2!J3,VQA_classifier_results_1!J3,VQA_classifier_results_0!J3)</f>
        <v>2.6134221339098384E-2</v>
      </c>
      <c r="T3">
        <f>_xlfn.STDEV.S(VQA_classifier_results_9!K3,VQA_classifier_results_8!K3,VQA_classifier_results_7!K3,VQA_classifier_results_6!K3,VQA_classifier_results_5!K3,VQA_classifier_results_4!K3,VQA_classifier_results_3!K3,VQA_classifier_results_2!K3,VQA_classifier_results_1!K3,VQA_classifier_results_0!K3)</f>
        <v>2.6928538742947219E-2</v>
      </c>
      <c r="U3">
        <f>_xlfn.STDEV.S(VQA_classifier_results_9!L3,VQA_classifier_results_8!L3,VQA_classifier_results_7!L3,VQA_classifier_results_6!L3,VQA_classifier_results_5!L3,VQA_classifier_results_4!L3,VQA_classifier_results_3!L3,VQA_classifier_results_2!L3,VQA_classifier_results_1!L3,VQA_classifier_results_0!L3)</f>
        <v>2.5222093353004609E-2</v>
      </c>
      <c r="V3">
        <f>_xlfn.STDEV.S(VQA_classifier_results_9!M3,VQA_classifier_results_8!M3,VQA_classifier_results_7!M3,VQA_classifier_results_6!M3,VQA_classifier_results_5!M3,VQA_classifier_results_4!M3,VQA_classifier_results_3!M3,VQA_classifier_results_2!M3,VQA_classifier_results_1!M3,VQA_classifier_results_0!M3)</f>
        <v>1.9052604895351381E-2</v>
      </c>
    </row>
    <row r="4" spans="1:23" x14ac:dyDescent="0.3">
      <c r="A4" s="5">
        <v>2</v>
      </c>
      <c r="B4" t="s">
        <v>13</v>
      </c>
      <c r="C4" t="s">
        <v>17</v>
      </c>
      <c r="D4" t="s">
        <v>15</v>
      </c>
      <c r="E4">
        <f>AVERAGE(VQA_classifier_results_9!E4,VQA_classifier_results_8!E4,VQA_classifier_results_7!E4,VQA_classifier_results_6!E4,VQA_classifier_results_5!E4,VQA_classifier_results_4!E4,VQA_classifier_results_3!E4,VQA_classifier_results_2!E4,VQA_classifier_results_1!E4,VQA_classifier_results_0!E4)</f>
        <v>120.3</v>
      </c>
      <c r="F4">
        <f>AVERAGE(VQA_classifier_results_9!F4,VQA_classifier_results_8!F4,VQA_classifier_results_7!F4,VQA_classifier_results_6!F4,VQA_classifier_results_5!F4,VQA_classifier_results_4!F4,VQA_classifier_results_3!F4,VQA_classifier_results_2!F4,VQA_classifier_results_1!F4,VQA_classifier_results_0!F4)</f>
        <v>172.5</v>
      </c>
      <c r="G4">
        <f>AVERAGE(VQA_classifier_results_9!G4,VQA_classifier_results_8!G4,VQA_classifier_results_7!G4,VQA_classifier_results_6!G4,VQA_classifier_results_5!G4,VQA_classifier_results_4!G4,VQA_classifier_results_3!G4,VQA_classifier_results_2!G4,VQA_classifier_results_1!G4,VQA_classifier_results_0!G4)</f>
        <v>56.5</v>
      </c>
      <c r="H4">
        <f>AVERAGE(VQA_classifier_results_9!H4,VQA_classifier_results_8!H4,VQA_classifier_results_7!H4,VQA_classifier_results_6!H4,VQA_classifier_results_5!H4,VQA_classifier_results_4!H4,VQA_classifier_results_3!H4,VQA_classifier_results_2!H4,VQA_classifier_results_1!H4,VQA_classifier_results_0!H4)</f>
        <v>108.7</v>
      </c>
      <c r="I4">
        <f>AVERAGE(VQA_classifier_results_9!I4,VQA_classifier_results_8!I4,VQA_classifier_results_7!I4,VQA_classifier_results_6!I4,VQA_classifier_results_5!I4,VQA_classifier_results_4!I4,VQA_classifier_results_3!I4,VQA_classifier_results_2!I4,VQA_classifier_results_1!I4,VQA_classifier_results_0!I4)</f>
        <v>0.63930131004366808</v>
      </c>
      <c r="J4">
        <f>AVERAGE(VQA_classifier_results_9!J4,VQA_classifier_results_8!J4,VQA_classifier_results_7!J4,VQA_classifier_results_6!J4,VQA_classifier_results_5!J4,VQA_classifier_results_4!J4,VQA_classifier_results_3!J4,VQA_classifier_results_2!J4,VQA_classifier_results_1!J4,VQA_classifier_results_0!J4)</f>
        <v>0.68081938767549843</v>
      </c>
      <c r="K4">
        <f>AVERAGE(VQA_classifier_results_9!K4,VQA_classifier_results_8!K4,VQA_classifier_results_7!K4,VQA_classifier_results_6!K4,VQA_classifier_results_5!K4,VQA_classifier_results_4!K4,VQA_classifier_results_3!K4,VQA_classifier_results_2!K4,VQA_classifier_results_1!K4,VQA_classifier_results_0!K4)</f>
        <v>0.52532751091703056</v>
      </c>
      <c r="L4">
        <f>AVERAGE(VQA_classifier_results_9!L4,VQA_classifier_results_8!L4,VQA_classifier_results_7!L4,VQA_classifier_results_6!L4,VQA_classifier_results_5!L4,VQA_classifier_results_4!L4,VQA_classifier_results_3!L4,VQA_classifier_results_2!L4,VQA_classifier_results_1!L4,VQA_classifier_results_0!L4)</f>
        <v>0.64204857635484114</v>
      </c>
      <c r="M4">
        <f>AVERAGE(VQA_classifier_results_9!M4,VQA_classifier_results_8!M4,VQA_classifier_results_7!M4,VQA_classifier_results_6!M4,VQA_classifier_results_5!M4,VQA_classifier_results_4!M4,VQA_classifier_results_3!M4,VQA_classifier_results_2!M4,VQA_classifier_results_1!M4,VQA_classifier_results_0!M4)</f>
        <v>0.61400041451583054</v>
      </c>
      <c r="N4">
        <f>_xlfn.STDEV.S(VQA_classifier_results_9!E4,VQA_classifier_results_8!E4,VQA_classifier_results_7!E4,VQA_classifier_results_6!E4,VQA_classifier_results_5!E4,VQA_classifier_results_4!E4,VQA_classifier_results_3!E4,VQA_classifier_results_2!E4,VQA_classifier_results_1!E4,VQA_classifier_results_0!E4)</f>
        <v>10.022751895340699</v>
      </c>
      <c r="O4">
        <f>_xlfn.STDEV.S(VQA_classifier_results_9!F4,VQA_classifier_results_8!F4,VQA_classifier_results_7!F4,VQA_classifier_results_6!F4,VQA_classifier_results_5!F4,VQA_classifier_results_4!F4,VQA_classifier_results_3!F4,VQA_classifier_results_2!F4,VQA_classifier_results_1!F4,VQA_classifier_results_0!F4)</f>
        <v>7.245688373094719</v>
      </c>
      <c r="P4">
        <f>_xlfn.STDEV.S(VQA_classifier_results_9!G4,VQA_classifier_results_8!G4,VQA_classifier_results_7!G4,VQA_classifier_results_6!G4,VQA_classifier_results_5!G4,VQA_classifier_results_4!G4,VQA_classifier_results_3!G4,VQA_classifier_results_2!G4,VQA_classifier_results_1!G4,VQA_classifier_results_0!G4)</f>
        <v>7.245688373094719</v>
      </c>
      <c r="Q4">
        <f>_xlfn.STDEV.S(VQA_classifier_results_9!H4,VQA_classifier_results_8!H4,VQA_classifier_results_7!H4,VQA_classifier_results_6!H4,VQA_classifier_results_5!H4,VQA_classifier_results_4!H4,VQA_classifier_results_3!H4,VQA_classifier_results_2!H4,VQA_classifier_results_1!H4,VQA_classifier_results_0!H4)</f>
        <v>10.022751895340699</v>
      </c>
      <c r="R4">
        <f>_xlfn.STDEV.S(VQA_classifier_results_9!I4,VQA_classifier_results_8!I4,VQA_classifier_results_7!I4,VQA_classifier_results_6!I4,VQA_classifier_results_5!I4,VQA_classifier_results_4!I4,VQA_classifier_results_3!I4,VQA_classifier_results_2!I4,VQA_classifier_results_1!I4,VQA_classifier_results_0!I4)</f>
        <v>2.0554449034182083E-2</v>
      </c>
      <c r="S4">
        <f>_xlfn.STDEV.S(VQA_classifier_results_9!J4,VQA_classifier_results_8!J4,VQA_classifier_results_7!J4,VQA_classifier_results_6!J4,VQA_classifier_results_5!J4,VQA_classifier_results_4!J4,VQA_classifier_results_3!J4,VQA_classifier_results_2!J4,VQA_classifier_results_1!J4,VQA_classifier_results_0!J4)</f>
        <v>2.5897918960113443E-2</v>
      </c>
      <c r="T4">
        <f>_xlfn.STDEV.S(VQA_classifier_results_9!K4,VQA_classifier_results_8!K4,VQA_classifier_results_7!K4,VQA_classifier_results_6!K4,VQA_classifier_results_5!K4,VQA_classifier_results_4!K4,VQA_classifier_results_3!K4,VQA_classifier_results_2!K4,VQA_classifier_results_1!K4,VQA_classifier_results_0!K4)</f>
        <v>4.3767475525505237E-2</v>
      </c>
      <c r="U4">
        <f>_xlfn.STDEV.S(VQA_classifier_results_9!L4,VQA_classifier_results_8!L4,VQA_classifier_results_7!L4,VQA_classifier_results_6!L4,VQA_classifier_results_5!L4,VQA_classifier_results_4!L4,VQA_classifier_results_3!L4,VQA_classifier_results_2!L4,VQA_classifier_results_1!L4,VQA_classifier_results_0!L4)</f>
        <v>2.5260931709356407E-2</v>
      </c>
      <c r="V4">
        <f>_xlfn.STDEV.S(VQA_classifier_results_9!M4,VQA_classifier_results_8!M4,VQA_classifier_results_7!M4,VQA_classifier_results_6!M4,VQA_classifier_results_5!M4,VQA_classifier_results_4!M4,VQA_classifier_results_3!M4,VQA_classifier_results_2!M4,VQA_classifier_results_1!M4,VQA_classifier_results_0!M4)</f>
        <v>1.9503173242118487E-2</v>
      </c>
    </row>
    <row r="5" spans="1:23" x14ac:dyDescent="0.3">
      <c r="A5" s="5">
        <v>3</v>
      </c>
      <c r="B5" t="s">
        <v>13</v>
      </c>
      <c r="C5" t="s">
        <v>17</v>
      </c>
      <c r="D5" t="s">
        <v>16</v>
      </c>
      <c r="E5">
        <f>AVERAGE(VQA_classifier_results_9!E5,VQA_classifier_results_8!E5,VQA_classifier_results_7!E5,VQA_classifier_results_6!E5,VQA_classifier_results_5!E5,VQA_classifier_results_4!E5,VQA_classifier_results_3!E5,VQA_classifier_results_2!E5,VQA_classifier_results_1!E5,VQA_classifier_results_0!E5)</f>
        <v>123.6</v>
      </c>
      <c r="F5">
        <f>AVERAGE(VQA_classifier_results_9!F5,VQA_classifier_results_8!F5,VQA_classifier_results_7!F5,VQA_classifier_results_6!F5,VQA_classifier_results_5!F5,VQA_classifier_results_4!F5,VQA_classifier_results_3!F5,VQA_classifier_results_2!F5,VQA_classifier_results_1!F5,VQA_classifier_results_0!F5)</f>
        <v>170</v>
      </c>
      <c r="G5">
        <f>AVERAGE(VQA_classifier_results_9!G5,VQA_classifier_results_8!G5,VQA_classifier_results_7!G5,VQA_classifier_results_6!G5,VQA_classifier_results_5!G5,VQA_classifier_results_4!G5,VQA_classifier_results_3!G5,VQA_classifier_results_2!G5,VQA_classifier_results_1!G5,VQA_classifier_results_0!G5)</f>
        <v>59</v>
      </c>
      <c r="H5">
        <f>AVERAGE(VQA_classifier_results_9!H5,VQA_classifier_results_8!H5,VQA_classifier_results_7!H5,VQA_classifier_results_6!H5,VQA_classifier_results_5!H5,VQA_classifier_results_4!H5,VQA_classifier_results_3!H5,VQA_classifier_results_2!H5,VQA_classifier_results_1!H5,VQA_classifier_results_0!H5)</f>
        <v>105.4</v>
      </c>
      <c r="I5">
        <f>AVERAGE(VQA_classifier_results_9!I5,VQA_classifier_results_8!I5,VQA_classifier_results_7!I5,VQA_classifier_results_6!I5,VQA_classifier_results_5!I5,VQA_classifier_results_4!I5,VQA_classifier_results_3!I5,VQA_classifier_results_2!I5,VQA_classifier_results_1!I5,VQA_classifier_results_0!I5)</f>
        <v>0.6410480349344978</v>
      </c>
      <c r="J5">
        <f>AVERAGE(VQA_classifier_results_9!J5,VQA_classifier_results_8!J5,VQA_classifier_results_7!J5,VQA_classifier_results_6!J5,VQA_classifier_results_5!J5,VQA_classifier_results_4!J5,VQA_classifier_results_3!J5,VQA_classifier_results_2!J5,VQA_classifier_results_1!J5,VQA_classifier_results_0!J5)</f>
        <v>0.67740127506594661</v>
      </c>
      <c r="K5">
        <f>AVERAGE(VQA_classifier_results_9!K5,VQA_classifier_results_8!K5,VQA_classifier_results_7!K5,VQA_classifier_results_6!K5,VQA_classifier_results_5!K5,VQA_classifier_results_4!K5,VQA_classifier_results_3!K5,VQA_classifier_results_2!K5,VQA_classifier_results_1!K5,VQA_classifier_results_0!K5)</f>
        <v>0.53973799126637556</v>
      </c>
      <c r="L5">
        <f>AVERAGE(VQA_classifier_results_9!L5,VQA_classifier_results_8!L5,VQA_classifier_results_7!L5,VQA_classifier_results_6!L5,VQA_classifier_results_5!L5,VQA_classifier_results_4!L5,VQA_classifier_results_3!L5,VQA_classifier_results_2!L5,VQA_classifier_results_1!L5,VQA_classifier_results_0!L5)</f>
        <v>0.64366124951432346</v>
      </c>
      <c r="M5">
        <f>AVERAGE(VQA_classifier_results_9!M5,VQA_classifier_results_8!M5,VQA_classifier_results_7!M5,VQA_classifier_results_6!M5,VQA_classifier_results_5!M5,VQA_classifier_results_4!M5,VQA_classifier_results_3!M5,VQA_classifier_results_2!M5,VQA_classifier_results_1!M5,VQA_classifier_results_0!M5)</f>
        <v>0.61798819881395384</v>
      </c>
      <c r="N5">
        <f>_xlfn.STDEV.S(VQA_classifier_results_9!E5,VQA_classifier_results_8!E5,VQA_classifier_results_7!E5,VQA_classifier_results_6!E5,VQA_classifier_results_5!E5,VQA_classifier_results_4!E5,VQA_classifier_results_3!E5,VQA_classifier_results_2!E5,VQA_classifier_results_1!E5,VQA_classifier_results_0!E5)</f>
        <v>11.345091939297411</v>
      </c>
      <c r="O5">
        <f>_xlfn.STDEV.S(VQA_classifier_results_9!F5,VQA_classifier_results_8!F5,VQA_classifier_results_7!F5,VQA_classifier_results_6!F5,VQA_classifier_results_5!F5,VQA_classifier_results_4!F5,VQA_classifier_results_3!F5,VQA_classifier_results_2!F5,VQA_classifier_results_1!F5,VQA_classifier_results_0!F5)</f>
        <v>8.5505035589204397</v>
      </c>
      <c r="P5">
        <f>_xlfn.STDEV.S(VQA_classifier_results_9!G5,VQA_classifier_results_8!G5,VQA_classifier_results_7!G5,VQA_classifier_results_6!G5,VQA_classifier_results_5!G5,VQA_classifier_results_4!G5,VQA_classifier_results_3!G5,VQA_classifier_results_2!G5,VQA_classifier_results_1!G5,VQA_classifier_results_0!G5)</f>
        <v>8.5505035589204397</v>
      </c>
      <c r="Q5">
        <f>_xlfn.STDEV.S(VQA_classifier_results_9!H5,VQA_classifier_results_8!H5,VQA_classifier_results_7!H5,VQA_classifier_results_6!H5,VQA_classifier_results_5!H5,VQA_classifier_results_4!H5,VQA_classifier_results_3!H5,VQA_classifier_results_2!H5,VQA_classifier_results_1!H5,VQA_classifier_results_0!H5)</f>
        <v>11.345091939297383</v>
      </c>
      <c r="R5">
        <f>_xlfn.STDEV.S(VQA_classifier_results_9!I5,VQA_classifier_results_8!I5,VQA_classifier_results_7!I5,VQA_classifier_results_6!I5,VQA_classifier_results_5!I5,VQA_classifier_results_4!I5,VQA_classifier_results_3!I5,VQA_classifier_results_2!I5,VQA_classifier_results_1!I5,VQA_classifier_results_0!I5)</f>
        <v>2.477094309890264E-2</v>
      </c>
      <c r="S5">
        <f>_xlfn.STDEV.S(VQA_classifier_results_9!J5,VQA_classifier_results_8!J5,VQA_classifier_results_7!J5,VQA_classifier_results_6!J5,VQA_classifier_results_5!J5,VQA_classifier_results_4!J5,VQA_classifier_results_3!J5,VQA_classifier_results_2!J5,VQA_classifier_results_1!J5,VQA_classifier_results_0!J5)</f>
        <v>3.0386147917577051E-2</v>
      </c>
      <c r="T5">
        <f>_xlfn.STDEV.S(VQA_classifier_results_9!K5,VQA_classifier_results_8!K5,VQA_classifier_results_7!K5,VQA_classifier_results_6!K5,VQA_classifier_results_5!K5,VQA_classifier_results_4!K5,VQA_classifier_results_3!K5,VQA_classifier_results_2!K5,VQA_classifier_results_1!K5,VQA_classifier_results_0!K5)</f>
        <v>4.9541886197805279E-2</v>
      </c>
      <c r="U5">
        <f>_xlfn.STDEV.S(VQA_classifier_results_9!L5,VQA_classifier_results_8!L5,VQA_classifier_results_7!L5,VQA_classifier_results_6!L5,VQA_classifier_results_5!L5,VQA_classifier_results_4!L5,VQA_classifier_results_3!L5,VQA_classifier_results_2!L5,VQA_classifier_results_1!L5,VQA_classifier_results_0!L5)</f>
        <v>2.952625411751628E-2</v>
      </c>
      <c r="V5">
        <f>_xlfn.STDEV.S(VQA_classifier_results_9!M5,VQA_classifier_results_8!M5,VQA_classifier_results_7!M5,VQA_classifier_results_6!M5,VQA_classifier_results_5!M5,VQA_classifier_results_4!M5,VQA_classifier_results_3!M5,VQA_classifier_results_2!M5,VQA_classifier_results_1!M5,VQA_classifier_results_0!M5)</f>
        <v>2.3574594838750813E-2</v>
      </c>
    </row>
    <row r="6" spans="1:23" x14ac:dyDescent="0.3">
      <c r="A6" s="5">
        <v>4</v>
      </c>
      <c r="B6" t="s">
        <v>13</v>
      </c>
      <c r="C6" t="s">
        <v>18</v>
      </c>
      <c r="D6" t="s">
        <v>15</v>
      </c>
      <c r="E6">
        <f>AVERAGE(VQA_classifier_results_9!E6,VQA_classifier_results_8!E6,VQA_classifier_results_7!E6,VQA_classifier_results_6!E6,VQA_classifier_results_5!E6,VQA_classifier_results_4!E6,VQA_classifier_results_3!E6,VQA_classifier_results_2!E6,VQA_classifier_results_1!E6,VQA_classifier_results_0!E6)</f>
        <v>120.9</v>
      </c>
      <c r="F6">
        <f>AVERAGE(VQA_classifier_results_9!F6,VQA_classifier_results_8!F6,VQA_classifier_results_7!F6,VQA_classifier_results_6!F6,VQA_classifier_results_5!F6,VQA_classifier_results_4!F6,VQA_classifier_results_3!F6,VQA_classifier_results_2!F6,VQA_classifier_results_1!F6,VQA_classifier_results_0!F6)</f>
        <v>171.4</v>
      </c>
      <c r="G6">
        <f>AVERAGE(VQA_classifier_results_9!G6,VQA_classifier_results_8!G6,VQA_classifier_results_7!G6,VQA_classifier_results_6!G6,VQA_classifier_results_5!G6,VQA_classifier_results_4!G6,VQA_classifier_results_3!G6,VQA_classifier_results_2!G6,VQA_classifier_results_1!G6,VQA_classifier_results_0!G6)</f>
        <v>61.6</v>
      </c>
      <c r="H6">
        <f>AVERAGE(VQA_classifier_results_9!H6,VQA_classifier_results_8!H6,VQA_classifier_results_7!H6,VQA_classifier_results_6!H6,VQA_classifier_results_5!H6,VQA_classifier_results_4!H6,VQA_classifier_results_3!H6,VQA_classifier_results_2!H6,VQA_classifier_results_1!H6,VQA_classifier_results_0!H6)</f>
        <v>112.1</v>
      </c>
      <c r="I6">
        <f>AVERAGE(VQA_classifier_results_9!I6,VQA_classifier_results_8!I6,VQA_classifier_results_7!I6,VQA_classifier_results_6!I6,VQA_classifier_results_5!I6,VQA_classifier_results_4!I6,VQA_classifier_results_3!I6,VQA_classifier_results_2!I6,VQA_classifier_results_1!I6,VQA_classifier_results_0!I6)</f>
        <v>0.62725321888412011</v>
      </c>
      <c r="J6">
        <f>AVERAGE(VQA_classifier_results_9!J6,VQA_classifier_results_8!J6,VQA_classifier_results_7!J6,VQA_classifier_results_6!J6,VQA_classifier_results_5!J6,VQA_classifier_results_4!J6,VQA_classifier_results_3!J6,VQA_classifier_results_2!J6,VQA_classifier_results_1!J6,VQA_classifier_results_0!J6)</f>
        <v>0.662521387243175</v>
      </c>
      <c r="K6">
        <f>AVERAGE(VQA_classifier_results_9!K6,VQA_classifier_results_8!K6,VQA_classifier_results_7!K6,VQA_classifier_results_6!K6,VQA_classifier_results_5!K6,VQA_classifier_results_4!K6,VQA_classifier_results_3!K6,VQA_classifier_results_2!K6,VQA_classifier_results_1!K6,VQA_classifier_results_0!K6)</f>
        <v>0.51888412017167385</v>
      </c>
      <c r="L6">
        <f>AVERAGE(VQA_classifier_results_9!L6,VQA_classifier_results_8!L6,VQA_classifier_results_7!L6,VQA_classifier_results_6!L6,VQA_classifier_results_5!L6,VQA_classifier_results_4!L6,VQA_classifier_results_3!L6,VQA_classifier_results_2!L6,VQA_classifier_results_1!L6,VQA_classifier_results_0!L6)</f>
        <v>0.62751534103664652</v>
      </c>
      <c r="M6">
        <f>AVERAGE(VQA_classifier_results_9!M6,VQA_classifier_results_8!M6,VQA_classifier_results_7!M6,VQA_classifier_results_6!M6,VQA_classifier_results_5!M6,VQA_classifier_results_4!M6,VQA_classifier_results_3!M6,VQA_classifier_results_2!M6,VQA_classifier_results_1!M6,VQA_classifier_results_0!M6)</f>
        <v>0.60482963569197923</v>
      </c>
      <c r="N6">
        <f>_xlfn.STDEV.S(VQA_classifier_results_9!E6,VQA_classifier_results_8!E6,VQA_classifier_results_7!E6,VQA_classifier_results_6!E6,VQA_classifier_results_5!E6,VQA_classifier_results_4!E6,VQA_classifier_results_3!E6,VQA_classifier_results_2!E6,VQA_classifier_results_1!E6,VQA_classifier_results_0!E6)</f>
        <v>7.3401483484857284</v>
      </c>
      <c r="O6">
        <f>_xlfn.STDEV.S(VQA_classifier_results_9!F6,VQA_classifier_results_8!F6,VQA_classifier_results_7!F6,VQA_classifier_results_6!F6,VQA_classifier_results_5!F6,VQA_classifier_results_4!F6,VQA_classifier_results_3!F6,VQA_classifier_results_2!F6,VQA_classifier_results_1!F6,VQA_classifier_results_0!F6)</f>
        <v>5.4609726443393045</v>
      </c>
      <c r="P6">
        <f>_xlfn.STDEV.S(VQA_classifier_results_9!G6,VQA_classifier_results_8!G6,VQA_classifier_results_7!G6,VQA_classifier_results_6!G6,VQA_classifier_results_5!G6,VQA_classifier_results_4!G6,VQA_classifier_results_3!G6,VQA_classifier_results_2!G6,VQA_classifier_results_1!G6,VQA_classifier_results_0!G6)</f>
        <v>5.4609726443393054</v>
      </c>
      <c r="Q6">
        <f>_xlfn.STDEV.S(VQA_classifier_results_9!H6,VQA_classifier_results_8!H6,VQA_classifier_results_7!H6,VQA_classifier_results_6!H6,VQA_classifier_results_5!H6,VQA_classifier_results_4!H6,VQA_classifier_results_3!H6,VQA_classifier_results_2!H6,VQA_classifier_results_1!H6,VQA_classifier_results_0!H6)</f>
        <v>7.3401483484857284</v>
      </c>
      <c r="R6">
        <f>_xlfn.STDEV.S(VQA_classifier_results_9!I6,VQA_classifier_results_8!I6,VQA_classifier_results_7!I6,VQA_classifier_results_6!I6,VQA_classifier_results_5!I6,VQA_classifier_results_4!I6,VQA_classifier_results_3!I6,VQA_classifier_results_2!I6,VQA_classifier_results_1!I6,VQA_classifier_results_0!I6)</f>
        <v>1.987602822604078E-2</v>
      </c>
      <c r="S6">
        <f>_xlfn.STDEV.S(VQA_classifier_results_9!J6,VQA_classifier_results_8!J6,VQA_classifier_results_7!J6,VQA_classifier_results_6!J6,VQA_classifier_results_5!J6,VQA_classifier_results_4!J6,VQA_classifier_results_3!J6,VQA_classifier_results_2!J6,VQA_classifier_results_1!J6,VQA_classifier_results_0!J6)</f>
        <v>2.4443599873853566E-2</v>
      </c>
      <c r="T6">
        <f>_xlfn.STDEV.S(VQA_classifier_results_9!K6,VQA_classifier_results_8!K6,VQA_classifier_results_7!K6,VQA_classifier_results_6!K6,VQA_classifier_results_5!K6,VQA_classifier_results_4!K6,VQA_classifier_results_3!K6,VQA_classifier_results_2!K6,VQA_classifier_results_1!K6,VQA_classifier_results_0!K6)</f>
        <v>3.1502782611526753E-2</v>
      </c>
      <c r="U6">
        <f>_xlfn.STDEV.S(VQA_classifier_results_9!L6,VQA_classifier_results_8!L6,VQA_classifier_results_7!L6,VQA_classifier_results_6!L6,VQA_classifier_results_5!L6,VQA_classifier_results_4!L6,VQA_classifier_results_3!L6,VQA_classifier_results_2!L6,VQA_classifier_results_1!L6,VQA_classifier_results_0!L6)</f>
        <v>2.3810427464194126E-2</v>
      </c>
      <c r="V6">
        <f>_xlfn.STDEV.S(VQA_classifier_results_9!M6,VQA_classifier_results_8!M6,VQA_classifier_results_7!M6,VQA_classifier_results_6!M6,VQA_classifier_results_5!M6,VQA_classifier_results_4!M6,VQA_classifier_results_3!M6,VQA_classifier_results_2!M6,VQA_classifier_results_1!M6,VQA_classifier_results_0!M6)</f>
        <v>1.7905015444247135E-2</v>
      </c>
    </row>
    <row r="7" spans="1:23" x14ac:dyDescent="0.3">
      <c r="A7" s="5">
        <v>5</v>
      </c>
      <c r="B7" t="s">
        <v>13</v>
      </c>
      <c r="C7" t="s">
        <v>18</v>
      </c>
      <c r="D7" t="s">
        <v>16</v>
      </c>
      <c r="E7">
        <f>AVERAGE(VQA_classifier_results_9!E7,VQA_classifier_results_8!E7,VQA_classifier_results_7!E7,VQA_classifier_results_6!E7,VQA_classifier_results_5!E7,VQA_classifier_results_4!E7,VQA_classifier_results_3!E7,VQA_classifier_results_2!E7,VQA_classifier_results_1!E7,VQA_classifier_results_0!E7)</f>
        <v>120.9</v>
      </c>
      <c r="F7">
        <f>AVERAGE(VQA_classifier_results_9!F7,VQA_classifier_results_8!F7,VQA_classifier_results_7!F7,VQA_classifier_results_6!F7,VQA_classifier_results_5!F7,VQA_classifier_results_4!F7,VQA_classifier_results_3!F7,VQA_classifier_results_2!F7,VQA_classifier_results_1!F7,VQA_classifier_results_0!F7)</f>
        <v>171.9</v>
      </c>
      <c r="G7">
        <f>AVERAGE(VQA_classifier_results_9!G7,VQA_classifier_results_8!G7,VQA_classifier_results_7!G7,VQA_classifier_results_6!G7,VQA_classifier_results_5!G7,VQA_classifier_results_4!G7,VQA_classifier_results_3!G7,VQA_classifier_results_2!G7,VQA_classifier_results_1!G7,VQA_classifier_results_0!G7)</f>
        <v>61.1</v>
      </c>
      <c r="H7">
        <f>AVERAGE(VQA_classifier_results_9!H7,VQA_classifier_results_8!H7,VQA_classifier_results_7!H7,VQA_classifier_results_6!H7,VQA_classifier_results_5!H7,VQA_classifier_results_4!H7,VQA_classifier_results_3!H7,VQA_classifier_results_2!H7,VQA_classifier_results_1!H7,VQA_classifier_results_0!H7)</f>
        <v>112.1</v>
      </c>
      <c r="I7">
        <f>AVERAGE(VQA_classifier_results_9!I7,VQA_classifier_results_8!I7,VQA_classifier_results_7!I7,VQA_classifier_results_6!I7,VQA_classifier_results_5!I7,VQA_classifier_results_4!I7,VQA_classifier_results_3!I7,VQA_classifier_results_2!I7,VQA_classifier_results_1!I7,VQA_classifier_results_0!I7)</f>
        <v>0.62832618025751064</v>
      </c>
      <c r="J7">
        <f>AVERAGE(VQA_classifier_results_9!J7,VQA_classifier_results_8!J7,VQA_classifier_results_7!J7,VQA_classifier_results_6!J7,VQA_classifier_results_5!J7,VQA_classifier_results_4!J7,VQA_classifier_results_3!J7,VQA_classifier_results_2!J7,VQA_classifier_results_1!J7,VQA_classifier_results_0!J7)</f>
        <v>0.66443875526811202</v>
      </c>
      <c r="K7">
        <f>AVERAGE(VQA_classifier_results_9!K7,VQA_classifier_results_8!K7,VQA_classifier_results_7!K7,VQA_classifier_results_6!K7,VQA_classifier_results_5!K7,VQA_classifier_results_4!K7,VQA_classifier_results_3!K7,VQA_classifier_results_2!K7,VQA_classifier_results_1!K7,VQA_classifier_results_0!K7)</f>
        <v>0.51888412017167385</v>
      </c>
      <c r="L7">
        <f>AVERAGE(VQA_classifier_results_9!L7,VQA_classifier_results_8!L7,VQA_classifier_results_7!L7,VQA_classifier_results_6!L7,VQA_classifier_results_5!L7,VQA_classifier_results_4!L7,VQA_classifier_results_3!L7,VQA_classifier_results_2!L7,VQA_classifier_results_1!L7,VQA_classifier_results_0!L7)</f>
        <v>0.62887699002894548</v>
      </c>
      <c r="M7">
        <f>AVERAGE(VQA_classifier_results_9!M7,VQA_classifier_results_8!M7,VQA_classifier_results_7!M7,VQA_classifier_results_6!M7,VQA_classifier_results_5!M7,VQA_classifier_results_4!M7,VQA_classifier_results_3!M7,VQA_classifier_results_2!M7,VQA_classifier_results_1!M7,VQA_classifier_results_0!M7)</f>
        <v>0.60550672464706645</v>
      </c>
      <c r="N7">
        <f>_xlfn.STDEV.S(VQA_classifier_results_9!E7,VQA_classifier_results_8!E7,VQA_classifier_results_7!E7,VQA_classifier_results_6!E7,VQA_classifier_results_5!E7,VQA_classifier_results_4!E7,VQA_classifier_results_3!E7,VQA_classifier_results_2!E7,VQA_classifier_results_1!E7,VQA_classifier_results_0!E7)</f>
        <v>7.1406504527871189</v>
      </c>
      <c r="O7">
        <f>_xlfn.STDEV.S(VQA_classifier_results_9!F7,VQA_classifier_results_8!F7,VQA_classifier_results_7!F7,VQA_classifier_results_6!F7,VQA_classifier_results_5!F7,VQA_classifier_results_4!F7,VQA_classifier_results_3!F7,VQA_classifier_results_2!F7,VQA_classifier_results_1!F7,VQA_classifier_results_0!F7)</f>
        <v>5.685263601823773</v>
      </c>
      <c r="P7">
        <f>_xlfn.STDEV.S(VQA_classifier_results_9!G7,VQA_classifier_results_8!G7,VQA_classifier_results_7!G7,VQA_classifier_results_6!G7,VQA_classifier_results_5!G7,VQA_classifier_results_4!G7,VQA_classifier_results_3!G7,VQA_classifier_results_2!G7,VQA_classifier_results_1!G7,VQA_classifier_results_0!G7)</f>
        <v>5.685263601823773</v>
      </c>
      <c r="Q7">
        <f>_xlfn.STDEV.S(VQA_classifier_results_9!H7,VQA_classifier_results_8!H7,VQA_classifier_results_7!H7,VQA_classifier_results_6!H7,VQA_classifier_results_5!H7,VQA_classifier_results_4!H7,VQA_classifier_results_3!H7,VQA_classifier_results_2!H7,VQA_classifier_results_1!H7,VQA_classifier_results_0!H7)</f>
        <v>7.1406504527871189</v>
      </c>
      <c r="R7">
        <f>_xlfn.STDEV.S(VQA_classifier_results_9!I7,VQA_classifier_results_8!I7,VQA_classifier_results_7!I7,VQA_classifier_results_6!I7,VQA_classifier_results_5!I7,VQA_classifier_results_4!I7,VQA_classifier_results_3!I7,VQA_classifier_results_2!I7,VQA_classifier_results_1!I7,VQA_classifier_results_0!I7)</f>
        <v>1.9027719505774806E-2</v>
      </c>
      <c r="S7">
        <f>_xlfn.STDEV.S(VQA_classifier_results_9!J7,VQA_classifier_results_8!J7,VQA_classifier_results_7!J7,VQA_classifier_results_6!J7,VQA_classifier_results_5!J7,VQA_classifier_results_4!J7,VQA_classifier_results_3!J7,VQA_classifier_results_2!J7,VQA_classifier_results_1!J7,VQA_classifier_results_0!J7)</f>
        <v>2.3917145799645129E-2</v>
      </c>
      <c r="T7">
        <f>_xlfn.STDEV.S(VQA_classifier_results_9!K7,VQA_classifier_results_8!K7,VQA_classifier_results_7!K7,VQA_classifier_results_6!K7,VQA_classifier_results_5!K7,VQA_classifier_results_4!K7,VQA_classifier_results_3!K7,VQA_classifier_results_2!K7,VQA_classifier_results_1!K7,VQA_classifier_results_0!K7)</f>
        <v>3.0646568466897516E-2</v>
      </c>
      <c r="U7">
        <f>_xlfn.STDEV.S(VQA_classifier_results_9!L7,VQA_classifier_results_8!L7,VQA_classifier_results_7!L7,VQA_classifier_results_6!L7,VQA_classifier_results_5!L7,VQA_classifier_results_4!L7,VQA_classifier_results_3!L7,VQA_classifier_results_2!L7,VQA_classifier_results_1!L7,VQA_classifier_results_0!L7)</f>
        <v>2.2750063610937236E-2</v>
      </c>
      <c r="V7">
        <f>_xlfn.STDEV.S(VQA_classifier_results_9!M7,VQA_classifier_results_8!M7,VQA_classifier_results_7!M7,VQA_classifier_results_6!M7,VQA_classifier_results_5!M7,VQA_classifier_results_4!M7,VQA_classifier_results_3!M7,VQA_classifier_results_2!M7,VQA_classifier_results_1!M7,VQA_classifier_results_0!M7)</f>
        <v>1.7144586396085099E-2</v>
      </c>
    </row>
    <row r="8" spans="1:23" x14ac:dyDescent="0.3">
      <c r="A8" s="5">
        <v>6</v>
      </c>
      <c r="B8" t="s">
        <v>13</v>
      </c>
      <c r="C8" t="s">
        <v>19</v>
      </c>
      <c r="D8" t="s">
        <v>15</v>
      </c>
      <c r="E8">
        <f>AVERAGE(VQA_classifier_results_9!E8,VQA_classifier_results_8!E8,VQA_classifier_results_7!E8,VQA_classifier_results_6!E8,VQA_classifier_results_5!E8,VQA_classifier_results_4!E8,VQA_classifier_results_3!E8,VQA_classifier_results_2!E8,VQA_classifier_results_1!E8,VQA_classifier_results_0!E8)</f>
        <v>101.5</v>
      </c>
      <c r="F8">
        <f>AVERAGE(VQA_classifier_results_9!F8,VQA_classifier_results_8!F8,VQA_classifier_results_7!F8,VQA_classifier_results_6!F8,VQA_classifier_results_5!F8,VQA_classifier_results_4!F8,VQA_classifier_results_3!F8,VQA_classifier_results_2!F8,VQA_classifier_results_1!F8,VQA_classifier_results_0!F8)</f>
        <v>127.7</v>
      </c>
      <c r="G8">
        <f>AVERAGE(VQA_classifier_results_9!G8,VQA_classifier_results_8!G8,VQA_classifier_results_7!G8,VQA_classifier_results_6!G8,VQA_classifier_results_5!G8,VQA_classifier_results_4!G8,VQA_classifier_results_3!G8,VQA_classifier_results_2!G8,VQA_classifier_results_1!G8,VQA_classifier_results_0!G8)</f>
        <v>52.3</v>
      </c>
      <c r="H8">
        <f>AVERAGE(VQA_classifier_results_9!H8,VQA_classifier_results_8!H8,VQA_classifier_results_7!H8,VQA_classifier_results_6!H8,VQA_classifier_results_5!H8,VQA_classifier_results_4!H8,VQA_classifier_results_3!H8,VQA_classifier_results_2!H8,VQA_classifier_results_1!H8,VQA_classifier_results_0!H8)</f>
        <v>78.5</v>
      </c>
      <c r="I8">
        <f>AVERAGE(VQA_classifier_results_9!I8,VQA_classifier_results_8!I8,VQA_classifier_results_7!I8,VQA_classifier_results_6!I8,VQA_classifier_results_5!I8,VQA_classifier_results_4!I8,VQA_classifier_results_3!I8,VQA_classifier_results_2!I8,VQA_classifier_results_1!I8,VQA_classifier_results_0!I8)</f>
        <v>0.6366666666666666</v>
      </c>
      <c r="J8">
        <f>AVERAGE(VQA_classifier_results_9!J8,VQA_classifier_results_8!J8,VQA_classifier_results_7!J8,VQA_classifier_results_6!J8,VQA_classifier_results_5!J8,VQA_classifier_results_4!J8,VQA_classifier_results_3!J8,VQA_classifier_results_2!J8,VQA_classifier_results_1!J8,VQA_classifier_results_0!J8)</f>
        <v>0.65997341133784559</v>
      </c>
      <c r="K8">
        <f>AVERAGE(VQA_classifier_results_9!K8,VQA_classifier_results_8!K8,VQA_classifier_results_7!K8,VQA_classifier_results_6!K8,VQA_classifier_results_5!K8,VQA_classifier_results_4!K8,VQA_classifier_results_3!K8,VQA_classifier_results_2!K8,VQA_classifier_results_1!K8,VQA_classifier_results_0!K8)</f>
        <v>0.56388888888888888</v>
      </c>
      <c r="L8">
        <f>AVERAGE(VQA_classifier_results_9!L8,VQA_classifier_results_8!L8,VQA_classifier_results_7!L8,VQA_classifier_results_6!L8,VQA_classifier_results_5!L8,VQA_classifier_results_4!L8,VQA_classifier_results_3!L8,VQA_classifier_results_2!L8,VQA_classifier_results_1!L8,VQA_classifier_results_0!L8)</f>
        <v>0.63802742919445132</v>
      </c>
      <c r="M8">
        <f>AVERAGE(VQA_classifier_results_9!M8,VQA_classifier_results_8!M8,VQA_classifier_results_7!M8,VQA_classifier_results_6!M8,VQA_classifier_results_5!M8,VQA_classifier_results_4!M8,VQA_classifier_results_3!M8,VQA_classifier_results_2!M8,VQA_classifier_results_1!M8,VQA_classifier_results_0!M8)</f>
        <v>0.61954998468808498</v>
      </c>
      <c r="N8">
        <f>_xlfn.STDEV.S(VQA_classifier_results_9!E8,VQA_classifier_results_8!E8,VQA_classifier_results_7!E8,VQA_classifier_results_6!E8,VQA_classifier_results_5!E8,VQA_classifier_results_4!E8,VQA_classifier_results_3!E8,VQA_classifier_results_2!E8,VQA_classifier_results_1!E8,VQA_classifier_results_0!E8)</f>
        <v>5.0387388192769915</v>
      </c>
      <c r="O8">
        <f>_xlfn.STDEV.S(VQA_classifier_results_9!F8,VQA_classifier_results_8!F8,VQA_classifier_results_7!F8,VQA_classifier_results_6!F8,VQA_classifier_results_5!F8,VQA_classifier_results_4!F8,VQA_classifier_results_3!F8,VQA_classifier_results_2!F8,VQA_classifier_results_1!F8,VQA_classifier_results_0!F8)</f>
        <v>3.4976182372199132</v>
      </c>
      <c r="P8">
        <f>_xlfn.STDEV.S(VQA_classifier_results_9!G8,VQA_classifier_results_8!G8,VQA_classifier_results_7!G8,VQA_classifier_results_6!G8,VQA_classifier_results_5!G8,VQA_classifier_results_4!G8,VQA_classifier_results_3!G8,VQA_classifier_results_2!G8,VQA_classifier_results_1!G8,VQA_classifier_results_0!G8)</f>
        <v>3.4976182372199132</v>
      </c>
      <c r="Q8">
        <f>_xlfn.STDEV.S(VQA_classifier_results_9!H8,VQA_classifier_results_8!H8,VQA_classifier_results_7!H8,VQA_classifier_results_6!H8,VQA_classifier_results_5!H8,VQA_classifier_results_4!H8,VQA_classifier_results_3!H8,VQA_classifier_results_2!H8,VQA_classifier_results_1!H8,VQA_classifier_results_0!H8)</f>
        <v>5.0387388192769915</v>
      </c>
      <c r="R8">
        <f>_xlfn.STDEV.S(VQA_classifier_results_9!I8,VQA_classifier_results_8!I8,VQA_classifier_results_7!I8,VQA_classifier_results_6!I8,VQA_classifier_results_5!I8,VQA_classifier_results_4!I8,VQA_classifier_results_3!I8,VQA_classifier_results_2!I8,VQA_classifier_results_1!I8,VQA_classifier_results_0!I8)</f>
        <v>1.5371485903294194E-2</v>
      </c>
      <c r="S8">
        <f>_xlfn.STDEV.S(VQA_classifier_results_9!J8,VQA_classifier_results_8!J8,VQA_classifier_results_7!J8,VQA_classifier_results_6!J8,VQA_classifier_results_5!J8,VQA_classifier_results_4!J8,VQA_classifier_results_3!J8,VQA_classifier_results_2!J8,VQA_classifier_results_1!J8,VQA_classifier_results_0!J8)</f>
        <v>1.6721214121235232E-2</v>
      </c>
      <c r="T8">
        <f>_xlfn.STDEV.S(VQA_classifier_results_9!K8,VQA_classifier_results_8!K8,VQA_classifier_results_7!K8,VQA_classifier_results_6!K8,VQA_classifier_results_5!K8,VQA_classifier_results_4!K8,VQA_classifier_results_3!K8,VQA_classifier_results_2!K8,VQA_classifier_results_1!K8,VQA_classifier_results_0!K8)</f>
        <v>2.7992993440427726E-2</v>
      </c>
      <c r="U8">
        <f>_xlfn.STDEV.S(VQA_classifier_results_9!L8,VQA_classifier_results_8!L8,VQA_classifier_results_7!L8,VQA_classifier_results_6!L8,VQA_classifier_results_5!L8,VQA_classifier_results_4!L8,VQA_classifier_results_3!L8,VQA_classifier_results_2!L8,VQA_classifier_results_1!L8,VQA_classifier_results_0!L8)</f>
        <v>1.7183691429592633E-2</v>
      </c>
      <c r="V8">
        <f>_xlfn.STDEV.S(VQA_classifier_results_9!M8,VQA_classifier_results_8!M8,VQA_classifier_results_7!M8,VQA_classifier_results_6!M8,VQA_classifier_results_5!M8,VQA_classifier_results_4!M8,VQA_classifier_results_3!M8,VQA_classifier_results_2!M8,VQA_classifier_results_1!M8,VQA_classifier_results_0!M8)</f>
        <v>1.5247399507486461E-2</v>
      </c>
    </row>
    <row r="9" spans="1:23" x14ac:dyDescent="0.3">
      <c r="A9" s="5">
        <v>7</v>
      </c>
      <c r="B9" t="s">
        <v>13</v>
      </c>
      <c r="C9" t="s">
        <v>19</v>
      </c>
      <c r="D9" t="s">
        <v>16</v>
      </c>
      <c r="E9">
        <f>AVERAGE(VQA_classifier_results_9!E9,VQA_classifier_results_8!E9,VQA_classifier_results_7!E9,VQA_classifier_results_6!E9,VQA_classifier_results_5!E9,VQA_classifier_results_4!E9,VQA_classifier_results_3!E9,VQA_classifier_results_2!E9,VQA_classifier_results_1!E9,VQA_classifier_results_0!E9)</f>
        <v>100.9</v>
      </c>
      <c r="F9">
        <f>AVERAGE(VQA_classifier_results_9!F9,VQA_classifier_results_8!F9,VQA_classifier_results_7!F9,VQA_classifier_results_6!F9,VQA_classifier_results_5!F9,VQA_classifier_results_4!F9,VQA_classifier_results_3!F9,VQA_classifier_results_2!F9,VQA_classifier_results_1!F9,VQA_classifier_results_0!F9)</f>
        <v>127.7</v>
      </c>
      <c r="G9">
        <f>AVERAGE(VQA_classifier_results_9!G9,VQA_classifier_results_8!G9,VQA_classifier_results_7!G9,VQA_classifier_results_6!G9,VQA_classifier_results_5!G9,VQA_classifier_results_4!G9,VQA_classifier_results_3!G9,VQA_classifier_results_2!G9,VQA_classifier_results_1!G9,VQA_classifier_results_0!G9)</f>
        <v>52.3</v>
      </c>
      <c r="H9">
        <f>AVERAGE(VQA_classifier_results_9!H9,VQA_classifier_results_8!H9,VQA_classifier_results_7!H9,VQA_classifier_results_6!H9,VQA_classifier_results_5!H9,VQA_classifier_results_4!H9,VQA_classifier_results_3!H9,VQA_classifier_results_2!H9,VQA_classifier_results_1!H9,VQA_classifier_results_0!H9)</f>
        <v>79.099999999999994</v>
      </c>
      <c r="I9">
        <f>AVERAGE(VQA_classifier_results_9!I9,VQA_classifier_results_8!I9,VQA_classifier_results_7!I9,VQA_classifier_results_6!I9,VQA_classifier_results_5!I9,VQA_classifier_results_4!I9,VQA_classifier_results_3!I9,VQA_classifier_results_2!I9,VQA_classifier_results_1!I9,VQA_classifier_results_0!I9)</f>
        <v>0.63500000000000001</v>
      </c>
      <c r="J9">
        <f>AVERAGE(VQA_classifier_results_9!J9,VQA_classifier_results_8!J9,VQA_classifier_results_7!J9,VQA_classifier_results_6!J9,VQA_classifier_results_5!J9,VQA_classifier_results_4!J9,VQA_classifier_results_3!J9,VQA_classifier_results_2!J9,VQA_classifier_results_1!J9,VQA_classifier_results_0!J9)</f>
        <v>0.65868709490979604</v>
      </c>
      <c r="K9">
        <f>AVERAGE(VQA_classifier_results_9!K9,VQA_classifier_results_8!K9,VQA_classifier_results_7!K9,VQA_classifier_results_6!K9,VQA_classifier_results_5!K9,VQA_classifier_results_4!K9,VQA_classifier_results_3!K9,VQA_classifier_results_2!K9,VQA_classifier_results_1!K9,VQA_classifier_results_0!K9)</f>
        <v>0.56055555555555558</v>
      </c>
      <c r="L9">
        <f>AVERAGE(VQA_classifier_results_9!L9,VQA_classifier_results_8!L9,VQA_classifier_results_7!L9,VQA_classifier_results_6!L9,VQA_classifier_results_5!L9,VQA_classifier_results_4!L9,VQA_classifier_results_3!L9,VQA_classifier_results_2!L9,VQA_classifier_results_1!L9,VQA_classifier_results_0!L9)</f>
        <v>0.63608124065126659</v>
      </c>
      <c r="M9">
        <f>AVERAGE(VQA_classifier_results_9!M9,VQA_classifier_results_8!M9,VQA_classifier_results_7!M9,VQA_classifier_results_6!M9,VQA_classifier_results_5!M9,VQA_classifier_results_4!M9,VQA_classifier_results_3!M9,VQA_classifier_results_2!M9,VQA_classifier_results_1!M9,VQA_classifier_results_0!M9)</f>
        <v>0.61789685439412312</v>
      </c>
      <c r="N9">
        <f>_xlfn.STDEV.S(VQA_classifier_results_9!E9,VQA_classifier_results_8!E9,VQA_classifier_results_7!E9,VQA_classifier_results_6!E9,VQA_classifier_results_5!E9,VQA_classifier_results_4!E9,VQA_classifier_results_3!E9,VQA_classifier_results_2!E9,VQA_classifier_results_1!E9,VQA_classifier_results_0!E9)</f>
        <v>6.0083275543199202</v>
      </c>
      <c r="O9">
        <f>_xlfn.STDEV.S(VQA_classifier_results_9!F9,VQA_classifier_results_8!F9,VQA_classifier_results_7!F9,VQA_classifier_results_6!F9,VQA_classifier_results_5!F9,VQA_classifier_results_4!F9,VQA_classifier_results_3!F9,VQA_classifier_results_2!F9,VQA_classifier_results_1!F9,VQA_classifier_results_0!F9)</f>
        <v>4.0013886478460341</v>
      </c>
      <c r="P9">
        <f>_xlfn.STDEV.S(VQA_classifier_results_9!G9,VQA_classifier_results_8!G9,VQA_classifier_results_7!G9,VQA_classifier_results_6!G9,VQA_classifier_results_5!G9,VQA_classifier_results_4!G9,VQA_classifier_results_3!G9,VQA_classifier_results_2!G9,VQA_classifier_results_1!G9,VQA_classifier_results_0!G9)</f>
        <v>4.0013886478460341</v>
      </c>
      <c r="Q9">
        <f>_xlfn.STDEV.S(VQA_classifier_results_9!H9,VQA_classifier_results_8!H9,VQA_classifier_results_7!H9,VQA_classifier_results_6!H9,VQA_classifier_results_5!H9,VQA_classifier_results_4!H9,VQA_classifier_results_3!H9,VQA_classifier_results_2!H9,VQA_classifier_results_1!H9,VQA_classifier_results_0!H9)</f>
        <v>6.0083275543199202</v>
      </c>
      <c r="R9">
        <f>_xlfn.STDEV.S(VQA_classifier_results_9!I9,VQA_classifier_results_8!I9,VQA_classifier_results_7!I9,VQA_classifier_results_6!I9,VQA_classifier_results_5!I9,VQA_classifier_results_4!I9,VQA_classifier_results_3!I9,VQA_classifier_results_2!I9,VQA_classifier_results_1!I9,VQA_classifier_results_0!I9)</f>
        <v>1.5337984622850871E-2</v>
      </c>
      <c r="S9">
        <f>_xlfn.STDEV.S(VQA_classifier_results_9!J9,VQA_classifier_results_8!J9,VQA_classifier_results_7!J9,VQA_classifier_results_6!J9,VQA_classifier_results_5!J9,VQA_classifier_results_4!J9,VQA_classifier_results_3!J9,VQA_classifier_results_2!J9,VQA_classifier_results_1!J9,VQA_classifier_results_0!J9)</f>
        <v>1.605284037051375E-2</v>
      </c>
      <c r="T9">
        <f>_xlfn.STDEV.S(VQA_classifier_results_9!K9,VQA_classifier_results_8!K9,VQA_classifier_results_7!K9,VQA_classifier_results_6!K9,VQA_classifier_results_5!K9,VQA_classifier_results_4!K9,VQA_classifier_results_3!K9,VQA_classifier_results_2!K9,VQA_classifier_results_1!K9,VQA_classifier_results_0!K9)</f>
        <v>3.337959752399957E-2</v>
      </c>
      <c r="U9">
        <f>_xlfn.STDEV.S(VQA_classifier_results_9!L9,VQA_classifier_results_8!L9,VQA_classifier_results_7!L9,VQA_classifier_results_6!L9,VQA_classifier_results_5!L9,VQA_classifier_results_4!L9,VQA_classifier_results_3!L9,VQA_classifier_results_2!L9,VQA_classifier_results_1!L9,VQA_classifier_results_0!L9)</f>
        <v>1.697204407531375E-2</v>
      </c>
      <c r="V9">
        <f>_xlfn.STDEV.S(VQA_classifier_results_9!M9,VQA_classifier_results_8!M9,VQA_classifier_results_7!M9,VQA_classifier_results_6!M9,VQA_classifier_results_5!M9,VQA_classifier_results_4!M9,VQA_classifier_results_3!M9,VQA_classifier_results_2!M9,VQA_classifier_results_1!M9,VQA_classifier_results_0!M9)</f>
        <v>1.6225951377067442E-2</v>
      </c>
    </row>
    <row r="10" spans="1:23" x14ac:dyDescent="0.3">
      <c r="A10" s="5">
        <v>8</v>
      </c>
      <c r="B10" t="s">
        <v>13</v>
      </c>
      <c r="C10" t="s">
        <v>20</v>
      </c>
      <c r="D10" t="s">
        <v>15</v>
      </c>
      <c r="E10">
        <f>AVERAGE(VQA_classifier_results_9!E10,VQA_classifier_results_8!E10,VQA_classifier_results_7!E10,VQA_classifier_results_6!E10,VQA_classifier_results_5!E10,VQA_classifier_results_4!E10,VQA_classifier_results_3!E10,VQA_classifier_results_2!E10,VQA_classifier_results_1!E10,VQA_classifier_results_0!E10)</f>
        <v>446.3</v>
      </c>
      <c r="F10">
        <f>AVERAGE(VQA_classifier_results_9!F10,VQA_classifier_results_8!F10,VQA_classifier_results_7!F10,VQA_classifier_results_6!F10,VQA_classifier_results_5!F10,VQA_classifier_results_4!F10,VQA_classifier_results_3!F10,VQA_classifier_results_2!F10,VQA_classifier_results_1!F10,VQA_classifier_results_0!F10)</f>
        <v>607.5</v>
      </c>
      <c r="G10">
        <f>AVERAGE(VQA_classifier_results_9!G10,VQA_classifier_results_8!G10,VQA_classifier_results_7!G10,VQA_classifier_results_6!G10,VQA_classifier_results_5!G10,VQA_classifier_results_4!G10,VQA_classifier_results_3!G10,VQA_classifier_results_2!G10,VQA_classifier_results_1!G10,VQA_classifier_results_0!G10)</f>
        <v>225.5</v>
      </c>
      <c r="H10">
        <f>AVERAGE(VQA_classifier_results_9!H10,VQA_classifier_results_8!H10,VQA_classifier_results_7!H10,VQA_classifier_results_6!H10,VQA_classifier_results_5!H10,VQA_classifier_results_4!H10,VQA_classifier_results_3!H10,VQA_classifier_results_2!H10,VQA_classifier_results_1!H10,VQA_classifier_results_0!H10)</f>
        <v>386.7</v>
      </c>
      <c r="I10">
        <f>AVERAGE(VQA_classifier_results_9!I10,VQA_classifier_results_8!I10,VQA_classifier_results_7!I10,VQA_classifier_results_6!I10,VQA_classifier_results_5!I10,VQA_classifier_results_4!I10,VQA_classifier_results_3!I10,VQA_classifier_results_2!I10,VQA_classifier_results_1!I10,VQA_classifier_results_0!I10)</f>
        <v>0.6325330132052821</v>
      </c>
      <c r="J10">
        <f>AVERAGE(VQA_classifier_results_9!J10,VQA_classifier_results_8!J10,VQA_classifier_results_7!J10,VQA_classifier_results_6!J10,VQA_classifier_results_5!J10,VQA_classifier_results_4!J10,VQA_classifier_results_3!J10,VQA_classifier_results_2!J10,VQA_classifier_results_1!J10,VQA_classifier_results_0!J10)</f>
        <v>0.66453612387712868</v>
      </c>
      <c r="K10">
        <f>AVERAGE(VQA_classifier_results_9!K10,VQA_classifier_results_8!K10,VQA_classifier_results_7!K10,VQA_classifier_results_6!K10,VQA_classifier_results_5!K10,VQA_classifier_results_4!K10,VQA_classifier_results_3!K10,VQA_classifier_results_2!K10,VQA_classifier_results_1!K10,VQA_classifier_results_0!K10)</f>
        <v>0.53577430972388951</v>
      </c>
      <c r="L10">
        <f>AVERAGE(VQA_classifier_results_9!L10,VQA_classifier_results_8!L10,VQA_classifier_results_7!L10,VQA_classifier_results_6!L10,VQA_classifier_results_5!L10,VQA_classifier_results_4!L10,VQA_classifier_results_3!L10,VQA_classifier_results_2!L10,VQA_classifier_results_1!L10,VQA_classifier_results_0!L10)</f>
        <v>0.63399579003031548</v>
      </c>
      <c r="M10">
        <f>AVERAGE(VQA_classifier_results_9!M10,VQA_classifier_results_8!M10,VQA_classifier_results_7!M10,VQA_classifier_results_6!M10,VQA_classifier_results_5!M10,VQA_classifier_results_4!M10,VQA_classifier_results_3!M10,VQA_classifier_results_2!M10,VQA_classifier_results_1!M10,VQA_classifier_results_0!M10)</f>
        <v>0.61102217133907599</v>
      </c>
      <c r="N10">
        <f>_xlfn.STDEV.S(VQA_classifier_results_9!E10,VQA_classifier_results_8!E10,VQA_classifier_results_7!E10,VQA_classifier_results_6!E10,VQA_classifier_results_5!E10,VQA_classifier_results_4!E10,VQA_classifier_results_3!E10,VQA_classifier_results_2!E10,VQA_classifier_results_1!E10,VQA_classifier_results_0!E10)</f>
        <v>5.8698854806167686</v>
      </c>
      <c r="O10">
        <f>_xlfn.STDEV.S(VQA_classifier_results_9!F10,VQA_classifier_results_8!F10,VQA_classifier_results_7!F10,VQA_classifier_results_6!F10,VQA_classifier_results_5!F10,VQA_classifier_results_4!F10,VQA_classifier_results_3!F10,VQA_classifier_results_2!F10,VQA_classifier_results_1!F10,VQA_classifier_results_0!F10)</f>
        <v>12.039287538905468</v>
      </c>
      <c r="P10">
        <f>_xlfn.STDEV.S(VQA_classifier_results_9!G10,VQA_classifier_results_8!G10,VQA_classifier_results_7!G10,VQA_classifier_results_6!G10,VQA_classifier_results_5!G10,VQA_classifier_results_4!G10,VQA_classifier_results_3!G10,VQA_classifier_results_2!G10,VQA_classifier_results_1!G10,VQA_classifier_results_0!G10)</f>
        <v>12.039287538905468</v>
      </c>
      <c r="Q10">
        <f>_xlfn.STDEV.S(VQA_classifier_results_9!H10,VQA_classifier_results_8!H10,VQA_classifier_results_7!H10,VQA_classifier_results_6!H10,VQA_classifier_results_5!H10,VQA_classifier_results_4!H10,VQA_classifier_results_3!H10,VQA_classifier_results_2!H10,VQA_classifier_results_1!H10,VQA_classifier_results_0!H10)</f>
        <v>5.8698854806167686</v>
      </c>
      <c r="R10">
        <f>_xlfn.STDEV.S(VQA_classifier_results_9!I10,VQA_classifier_results_8!I10,VQA_classifier_results_7!I10,VQA_classifier_results_6!I10,VQA_classifier_results_5!I10,VQA_classifier_results_4!I10,VQA_classifier_results_3!I10,VQA_classifier_results_2!I10,VQA_classifier_results_1!I10,VQA_classifier_results_0!I10)</f>
        <v>5.284537501150573E-3</v>
      </c>
      <c r="S10">
        <f>_xlfn.STDEV.S(VQA_classifier_results_9!J10,VQA_classifier_results_8!J10,VQA_classifier_results_7!J10,VQA_classifier_results_6!J10,VQA_classifier_results_5!J10,VQA_classifier_results_4!J10,VQA_classifier_results_3!J10,VQA_classifier_results_2!J10,VQA_classifier_results_1!J10,VQA_classifier_results_0!J10)</f>
        <v>9.9697946327213672E-3</v>
      </c>
      <c r="T10">
        <f>_xlfn.STDEV.S(VQA_classifier_results_9!K10,VQA_classifier_results_8!K10,VQA_classifier_results_7!K10,VQA_classifier_results_6!K10,VQA_classifier_results_5!K10,VQA_classifier_results_4!K10,VQA_classifier_results_3!K10,VQA_classifier_results_2!K10,VQA_classifier_results_1!K10,VQA_classifier_results_0!K10)</f>
        <v>7.0466812492398318E-3</v>
      </c>
      <c r="U10">
        <f>_xlfn.STDEV.S(VQA_classifier_results_9!L10,VQA_classifier_results_8!L10,VQA_classifier_results_7!L10,VQA_classifier_results_6!L10,VQA_classifier_results_5!L10,VQA_classifier_results_4!L10,VQA_classifier_results_3!L10,VQA_classifier_results_2!L10,VQA_classifier_results_1!L10,VQA_classifier_results_0!L10)</f>
        <v>6.3676188086725658E-3</v>
      </c>
      <c r="V10">
        <f>_xlfn.STDEV.S(VQA_classifier_results_9!M10,VQA_classifier_results_8!M10,VQA_classifier_results_7!M10,VQA_classifier_results_6!M10,VQA_classifier_results_5!M10,VQA_classifier_results_4!M10,VQA_classifier_results_3!M10,VQA_classifier_results_2!M10,VQA_classifier_results_1!M10,VQA_classifier_results_0!M10)</f>
        <v>3.2808016370032707E-3</v>
      </c>
    </row>
    <row r="11" spans="1:23" x14ac:dyDescent="0.3">
      <c r="A11" s="5">
        <v>9</v>
      </c>
      <c r="B11" t="s">
        <v>13</v>
      </c>
      <c r="C11" t="s">
        <v>20</v>
      </c>
      <c r="D11" t="s">
        <v>16</v>
      </c>
      <c r="E11">
        <f>AVERAGE(VQA_classifier_results_9!E11,VQA_classifier_results_8!E11,VQA_classifier_results_7!E11,VQA_classifier_results_6!E11,VQA_classifier_results_5!E11,VQA_classifier_results_4!E11,VQA_classifier_results_3!E11,VQA_classifier_results_2!E11,VQA_classifier_results_1!E11,VQA_classifier_results_0!E11)</f>
        <v>447.4</v>
      </c>
      <c r="F11">
        <f>AVERAGE(VQA_classifier_results_9!F11,VQA_classifier_results_8!F11,VQA_classifier_results_7!F11,VQA_classifier_results_6!F11,VQA_classifier_results_5!F11,VQA_classifier_results_4!F11,VQA_classifier_results_3!F11,VQA_classifier_results_2!F11,VQA_classifier_results_1!F11,VQA_classifier_results_0!F11)</f>
        <v>605.70000000000005</v>
      </c>
      <c r="G11">
        <f>AVERAGE(VQA_classifier_results_9!G11,VQA_classifier_results_8!G11,VQA_classifier_results_7!G11,VQA_classifier_results_6!G11,VQA_classifier_results_5!G11,VQA_classifier_results_4!G11,VQA_classifier_results_3!G11,VQA_classifier_results_2!G11,VQA_classifier_results_1!G11,VQA_classifier_results_0!G11)</f>
        <v>227.3</v>
      </c>
      <c r="H11">
        <f>AVERAGE(VQA_classifier_results_9!H11,VQA_classifier_results_8!H11,VQA_classifier_results_7!H11,VQA_classifier_results_6!H11,VQA_classifier_results_5!H11,VQA_classifier_results_4!H11,VQA_classifier_results_3!H11,VQA_classifier_results_2!H11,VQA_classifier_results_1!H11,VQA_classifier_results_0!H11)</f>
        <v>385.6</v>
      </c>
      <c r="I11">
        <f>AVERAGE(VQA_classifier_results_9!I11,VQA_classifier_results_8!I11,VQA_classifier_results_7!I11,VQA_classifier_results_6!I11,VQA_classifier_results_5!I11,VQA_classifier_results_4!I11,VQA_classifier_results_3!I11,VQA_classifier_results_2!I11,VQA_classifier_results_1!I11,VQA_classifier_results_0!I11)</f>
        <v>0.63211284513805521</v>
      </c>
      <c r="J11">
        <f>AVERAGE(VQA_classifier_results_9!J11,VQA_classifier_results_8!J11,VQA_classifier_results_7!J11,VQA_classifier_results_6!J11,VQA_classifier_results_5!J11,VQA_classifier_results_4!J11,VQA_classifier_results_3!J11,VQA_classifier_results_2!J11,VQA_classifier_results_1!J11,VQA_classifier_results_0!J11)</f>
        <v>0.66367100723383765</v>
      </c>
      <c r="K11">
        <f>AVERAGE(VQA_classifier_results_9!K11,VQA_classifier_results_8!K11,VQA_classifier_results_7!K11,VQA_classifier_results_6!K11,VQA_classifier_results_5!K11,VQA_classifier_results_4!K11,VQA_classifier_results_3!K11,VQA_classifier_results_2!K11,VQA_classifier_results_1!K11,VQA_classifier_results_0!K11)</f>
        <v>0.5370948379351741</v>
      </c>
      <c r="L11">
        <f>AVERAGE(VQA_classifier_results_9!L11,VQA_classifier_results_8!L11,VQA_classifier_results_7!L11,VQA_classifier_results_6!L11,VQA_classifier_results_5!L11,VQA_classifier_results_4!L11,VQA_classifier_results_3!L11,VQA_classifier_results_2!L11,VQA_classifier_results_1!L11,VQA_classifier_results_0!L11)</f>
        <v>0.63355421466023887</v>
      </c>
      <c r="M11">
        <f>AVERAGE(VQA_classifier_results_9!M11,VQA_classifier_results_8!M11,VQA_classifier_results_7!M11,VQA_classifier_results_6!M11,VQA_classifier_results_5!M11,VQA_classifier_results_4!M11,VQA_classifier_results_3!M11,VQA_classifier_results_2!M11,VQA_classifier_results_1!M11,VQA_classifier_results_0!M11)</f>
        <v>0.6110319475531435</v>
      </c>
      <c r="N11">
        <f>_xlfn.STDEV.S(VQA_classifier_results_9!E11,VQA_classifier_results_8!E11,VQA_classifier_results_7!E11,VQA_classifier_results_6!E11,VQA_classifier_results_5!E11,VQA_classifier_results_4!E11,VQA_classifier_results_3!E11,VQA_classifier_results_2!E11,VQA_classifier_results_1!E11,VQA_classifier_results_0!E11)</f>
        <v>14.009520572334612</v>
      </c>
      <c r="O11">
        <f>_xlfn.STDEV.S(VQA_classifier_results_9!F11,VQA_classifier_results_8!F11,VQA_classifier_results_7!F11,VQA_classifier_results_6!F11,VQA_classifier_results_5!F11,VQA_classifier_results_4!F11,VQA_classifier_results_3!F11,VQA_classifier_results_2!F11,VQA_classifier_results_1!F11,VQA_classifier_results_0!F11)</f>
        <v>20.188280428671156</v>
      </c>
      <c r="P11">
        <f>_xlfn.STDEV.S(VQA_classifier_results_9!G11,VQA_classifier_results_8!G11,VQA_classifier_results_7!G11,VQA_classifier_results_6!G11,VQA_classifier_results_5!G11,VQA_classifier_results_4!G11,VQA_classifier_results_3!G11,VQA_classifier_results_2!G11,VQA_classifier_results_1!G11,VQA_classifier_results_0!G11)</f>
        <v>20.188280428671153</v>
      </c>
      <c r="Q11">
        <f>_xlfn.STDEV.S(VQA_classifier_results_9!H11,VQA_classifier_results_8!H11,VQA_classifier_results_7!H11,VQA_classifier_results_6!H11,VQA_classifier_results_5!H11,VQA_classifier_results_4!H11,VQA_classifier_results_3!H11,VQA_classifier_results_2!H11,VQA_classifier_results_1!H11,VQA_classifier_results_0!H11)</f>
        <v>14.009520572334612</v>
      </c>
      <c r="R11">
        <f>_xlfn.STDEV.S(VQA_classifier_results_9!I11,VQA_classifier_results_8!I11,VQA_classifier_results_7!I11,VQA_classifier_results_6!I11,VQA_classifier_results_5!I11,VQA_classifier_results_4!I11,VQA_classifier_results_3!I11,VQA_classifier_results_2!I11,VQA_classifier_results_1!I11,VQA_classifier_results_0!I11)</f>
        <v>6.6747010554092795E-3</v>
      </c>
      <c r="S11">
        <f>_xlfn.STDEV.S(VQA_classifier_results_9!J11,VQA_classifier_results_8!J11,VQA_classifier_results_7!J11,VQA_classifier_results_6!J11,VQA_classifier_results_5!J11,VQA_classifier_results_4!J11,VQA_classifier_results_3!J11,VQA_classifier_results_2!J11,VQA_classifier_results_1!J11,VQA_classifier_results_0!J11)</f>
        <v>1.4548695221173984E-2</v>
      </c>
      <c r="T11">
        <f>_xlfn.STDEV.S(VQA_classifier_results_9!K11,VQA_classifier_results_8!K11,VQA_classifier_results_7!K11,VQA_classifier_results_6!K11,VQA_classifier_results_5!K11,VQA_classifier_results_4!K11,VQA_classifier_results_3!K11,VQA_classifier_results_2!K11,VQA_classifier_results_1!K11,VQA_classifier_results_0!K11)</f>
        <v>1.6818151947580559E-2</v>
      </c>
      <c r="U11">
        <f>_xlfn.STDEV.S(VQA_classifier_results_9!L11,VQA_classifier_results_8!L11,VQA_classifier_results_7!L11,VQA_classifier_results_6!L11,VQA_classifier_results_5!L11,VQA_classifier_results_4!L11,VQA_classifier_results_3!L11,VQA_classifier_results_2!L11,VQA_classifier_results_1!L11,VQA_classifier_results_0!L11)</f>
        <v>8.1169571135794663E-3</v>
      </c>
      <c r="V11">
        <f>_xlfn.STDEV.S(VQA_classifier_results_9!M11,VQA_classifier_results_8!M11,VQA_classifier_results_7!M11,VQA_classifier_results_6!M11,VQA_classifier_results_5!M11,VQA_classifier_results_4!M11,VQA_classifier_results_3!M11,VQA_classifier_results_2!M11,VQA_classifier_results_1!M11,VQA_classifier_results_0!M11)</f>
        <v>4.693384882056755E-3</v>
      </c>
    </row>
    <row r="12" spans="1:23" x14ac:dyDescent="0.3">
      <c r="A12" s="5">
        <v>10</v>
      </c>
      <c r="B12" t="s">
        <v>21</v>
      </c>
      <c r="C12" t="s">
        <v>14</v>
      </c>
      <c r="D12" t="s">
        <v>15</v>
      </c>
      <c r="E12">
        <f>AVERAGE(VQA_classifier_results_9!E12,VQA_classifier_results_8!E12,VQA_classifier_results_7!E12,VQA_classifier_results_6!E12,VQA_classifier_results_5!E12,VQA_classifier_results_4!E12,VQA_classifier_results_3!E12,VQA_classifier_results_2!E12,VQA_classifier_results_1!E12,VQA_classifier_results_0!E12)</f>
        <v>92.1</v>
      </c>
      <c r="F12">
        <f>AVERAGE(VQA_classifier_results_9!F12,VQA_classifier_results_8!F12,VQA_classifier_results_7!F12,VQA_classifier_results_6!F12,VQA_classifier_results_5!F12,VQA_classifier_results_4!F12,VQA_classifier_results_3!F12,VQA_classifier_results_2!F12,VQA_classifier_results_1!F12,VQA_classifier_results_0!F12)</f>
        <v>165.7</v>
      </c>
      <c r="G12">
        <f>AVERAGE(VQA_classifier_results_9!G12,VQA_classifier_results_8!G12,VQA_classifier_results_7!G12,VQA_classifier_results_6!G12,VQA_classifier_results_5!G12,VQA_classifier_results_4!G12,VQA_classifier_results_3!G12,VQA_classifier_results_2!G12,VQA_classifier_results_1!G12,VQA_classifier_results_0!G12)</f>
        <v>24.3</v>
      </c>
      <c r="H12">
        <f>AVERAGE(VQA_classifier_results_9!H12,VQA_classifier_results_8!H12,VQA_classifier_results_7!H12,VQA_classifier_results_6!H12,VQA_classifier_results_5!H12,VQA_classifier_results_4!H12,VQA_classifier_results_3!H12,VQA_classifier_results_2!H12,VQA_classifier_results_1!H12,VQA_classifier_results_0!H12)</f>
        <v>97.9</v>
      </c>
      <c r="I12">
        <f>AVERAGE(VQA_classifier_results_9!I12,VQA_classifier_results_8!I12,VQA_classifier_results_7!I12,VQA_classifier_results_6!I12,VQA_classifier_results_5!I12,VQA_classifier_results_4!I12,VQA_classifier_results_3!I12,VQA_classifier_results_2!I12,VQA_classifier_results_1!I12,VQA_classifier_results_0!I12)</f>
        <v>0.67842105263157892</v>
      </c>
      <c r="J12">
        <f>AVERAGE(VQA_classifier_results_9!J12,VQA_classifier_results_8!J12,VQA_classifier_results_7!J12,VQA_classifier_results_6!J12,VQA_classifier_results_5!J12,VQA_classifier_results_4!J12,VQA_classifier_results_3!J12,VQA_classifier_results_2!J12,VQA_classifier_results_1!J12,VQA_classifier_results_0!J12)</f>
        <v>0.79197671645561463</v>
      </c>
      <c r="K12">
        <f>AVERAGE(VQA_classifier_results_9!K12,VQA_classifier_results_8!K12,VQA_classifier_results_7!K12,VQA_classifier_results_6!K12,VQA_classifier_results_5!K12,VQA_classifier_results_4!K12,VQA_classifier_results_3!K12,VQA_classifier_results_2!K12,VQA_classifier_results_1!K12,VQA_classifier_results_0!K12)</f>
        <v>0.48473684210526302</v>
      </c>
      <c r="L12">
        <f>AVERAGE(VQA_classifier_results_9!L12,VQA_classifier_results_8!L12,VQA_classifier_results_7!L12,VQA_classifier_results_6!L12,VQA_classifier_results_5!L12,VQA_classifier_results_4!L12,VQA_classifier_results_3!L12,VQA_classifier_results_2!L12,VQA_classifier_results_1!L12,VQA_classifier_results_0!L12)</f>
        <v>0.70213823063869607</v>
      </c>
      <c r="M12">
        <f>AVERAGE(VQA_classifier_results_9!M12,VQA_classifier_results_8!M12,VQA_classifier_results_7!M12,VQA_classifier_results_6!M12,VQA_classifier_results_5!M12,VQA_classifier_results_4!M12,VQA_classifier_results_3!M12,VQA_classifier_results_2!M12,VQA_classifier_results_1!M12,VQA_classifier_results_0!M12)</f>
        <v>0.62888872325111256</v>
      </c>
      <c r="N12">
        <f>_xlfn.STDEV.S(VQA_classifier_results_9!E12,VQA_classifier_results_8!E12,VQA_classifier_results_7!E12,VQA_classifier_results_6!E12,VQA_classifier_results_5!E12,VQA_classifier_results_4!E12,VQA_classifier_results_3!E12,VQA_classifier_results_2!E12,VQA_classifier_results_1!E12,VQA_classifier_results_0!E12)</f>
        <v>6.9033003379221123</v>
      </c>
      <c r="O12">
        <f>_xlfn.STDEV.S(VQA_classifier_results_9!F12,VQA_classifier_results_8!F12,VQA_classifier_results_7!F12,VQA_classifier_results_6!F12,VQA_classifier_results_5!F12,VQA_classifier_results_4!F12,VQA_classifier_results_3!F12,VQA_classifier_results_2!F12,VQA_classifier_results_1!F12,VQA_classifier_results_0!F12)</f>
        <v>4.9001133773731302</v>
      </c>
      <c r="P12">
        <f>_xlfn.STDEV.S(VQA_classifier_results_9!G12,VQA_classifier_results_8!G12,VQA_classifier_results_7!G12,VQA_classifier_results_6!G12,VQA_classifier_results_5!G12,VQA_classifier_results_4!G12,VQA_classifier_results_3!G12,VQA_classifier_results_2!G12,VQA_classifier_results_1!G12,VQA_classifier_results_0!G12)</f>
        <v>4.9001133773731347</v>
      </c>
      <c r="Q12">
        <f>_xlfn.STDEV.S(VQA_classifier_results_9!H12,VQA_classifier_results_8!H12,VQA_classifier_results_7!H12,VQA_classifier_results_6!H12,VQA_classifier_results_5!H12,VQA_classifier_results_4!H12,VQA_classifier_results_3!H12,VQA_classifier_results_2!H12,VQA_classifier_results_1!H12,VQA_classifier_results_0!H12)</f>
        <v>6.9033003379221123</v>
      </c>
      <c r="R12">
        <f>_xlfn.STDEV.S(VQA_classifier_results_9!I12,VQA_classifier_results_8!I12,VQA_classifier_results_7!I12,VQA_classifier_results_6!I12,VQA_classifier_results_5!I12,VQA_classifier_results_4!I12,VQA_classifier_results_3!I12,VQA_classifier_results_2!I12,VQA_classifier_results_1!I12,VQA_classifier_results_0!I12)</f>
        <v>2.1764287503300353E-2</v>
      </c>
      <c r="S12">
        <f>_xlfn.STDEV.S(VQA_classifier_results_9!J12,VQA_classifier_results_8!J12,VQA_classifier_results_7!J12,VQA_classifier_results_6!J12,VQA_classifier_results_5!J12,VQA_classifier_results_4!J12,VQA_classifier_results_3!J12,VQA_classifier_results_2!J12,VQA_classifier_results_1!J12,VQA_classifier_results_0!J12)</f>
        <v>3.4530725496672264E-2</v>
      </c>
      <c r="T12">
        <f>_xlfn.STDEV.S(VQA_classifier_results_9!K12,VQA_classifier_results_8!K12,VQA_classifier_results_7!K12,VQA_classifier_results_6!K12,VQA_classifier_results_5!K12,VQA_classifier_results_4!K12,VQA_classifier_results_3!K12,VQA_classifier_results_2!K12,VQA_classifier_results_1!K12,VQA_classifier_results_0!K12)</f>
        <v>3.6333159673274273E-2</v>
      </c>
      <c r="U12">
        <f>_xlfn.STDEV.S(VQA_classifier_results_9!L12,VQA_classifier_results_8!L12,VQA_classifier_results_7!L12,VQA_classifier_results_6!L12,VQA_classifier_results_5!L12,VQA_classifier_results_4!L12,VQA_classifier_results_3!L12,VQA_classifier_results_2!L12,VQA_classifier_results_1!L12,VQA_classifier_results_0!L12)</f>
        <v>2.9450123721507189E-2</v>
      </c>
      <c r="V12">
        <f>_xlfn.STDEV.S(VQA_classifier_results_9!M12,VQA_classifier_results_8!M12,VQA_classifier_results_7!M12,VQA_classifier_results_6!M12,VQA_classifier_results_5!M12,VQA_classifier_results_4!M12,VQA_classifier_results_3!M12,VQA_classifier_results_2!M12,VQA_classifier_results_1!M12,VQA_classifier_results_0!M12)</f>
        <v>1.8015789895009664E-2</v>
      </c>
    </row>
    <row r="13" spans="1:23" x14ac:dyDescent="0.3">
      <c r="A13" s="5">
        <v>11</v>
      </c>
      <c r="B13" t="s">
        <v>21</v>
      </c>
      <c r="C13" t="s">
        <v>14</v>
      </c>
      <c r="D13" t="s">
        <v>16</v>
      </c>
      <c r="E13">
        <f>AVERAGE(VQA_classifier_results_9!E13,VQA_classifier_results_8!E13,VQA_classifier_results_7!E13,VQA_classifier_results_6!E13,VQA_classifier_results_5!E13,VQA_classifier_results_4!E13,VQA_classifier_results_3!E13,VQA_classifier_results_2!E13,VQA_classifier_results_1!E13,VQA_classifier_results_0!E13)</f>
        <v>104.8</v>
      </c>
      <c r="F13">
        <f>AVERAGE(VQA_classifier_results_9!F13,VQA_classifier_results_8!F13,VQA_classifier_results_7!F13,VQA_classifier_results_6!F13,VQA_classifier_results_5!F13,VQA_classifier_results_4!F13,VQA_classifier_results_3!F13,VQA_classifier_results_2!F13,VQA_classifier_results_1!F13,VQA_classifier_results_0!F13)</f>
        <v>158</v>
      </c>
      <c r="G13">
        <f>AVERAGE(VQA_classifier_results_9!G13,VQA_classifier_results_8!G13,VQA_classifier_results_7!G13,VQA_classifier_results_6!G13,VQA_classifier_results_5!G13,VQA_classifier_results_4!G13,VQA_classifier_results_3!G13,VQA_classifier_results_2!G13,VQA_classifier_results_1!G13,VQA_classifier_results_0!G13)</f>
        <v>32</v>
      </c>
      <c r="H13">
        <f>AVERAGE(VQA_classifier_results_9!H13,VQA_classifier_results_8!H13,VQA_classifier_results_7!H13,VQA_classifier_results_6!H13,VQA_classifier_results_5!H13,VQA_classifier_results_4!H13,VQA_classifier_results_3!H13,VQA_classifier_results_2!H13,VQA_classifier_results_1!H13,VQA_classifier_results_0!H13)</f>
        <v>85.2</v>
      </c>
      <c r="I13">
        <f>AVERAGE(VQA_classifier_results_9!I13,VQA_classifier_results_8!I13,VQA_classifier_results_7!I13,VQA_classifier_results_6!I13,VQA_classifier_results_5!I13,VQA_classifier_results_4!I13,VQA_classifier_results_3!I13,VQA_classifier_results_2!I13,VQA_classifier_results_1!I13,VQA_classifier_results_0!I13)</f>
        <v>0.69157894736842107</v>
      </c>
      <c r="J13">
        <f>AVERAGE(VQA_classifier_results_9!J13,VQA_classifier_results_8!J13,VQA_classifier_results_7!J13,VQA_classifier_results_6!J13,VQA_classifier_results_5!J13,VQA_classifier_results_4!J13,VQA_classifier_results_3!J13,VQA_classifier_results_2!J13,VQA_classifier_results_1!J13,VQA_classifier_results_0!J13)</f>
        <v>0.76655055159722973</v>
      </c>
      <c r="K13">
        <f>AVERAGE(VQA_classifier_results_9!K13,VQA_classifier_results_8!K13,VQA_classifier_results_7!K13,VQA_classifier_results_6!K13,VQA_classifier_results_5!K13,VQA_classifier_results_4!K13,VQA_classifier_results_3!K13,VQA_classifier_results_2!K13,VQA_classifier_results_1!K13,VQA_classifier_results_0!K13)</f>
        <v>0.55157894736842106</v>
      </c>
      <c r="L13">
        <f>AVERAGE(VQA_classifier_results_9!L13,VQA_classifier_results_8!L13,VQA_classifier_results_7!L13,VQA_classifier_results_6!L13,VQA_classifier_results_5!L13,VQA_classifier_results_4!L13,VQA_classifier_results_3!L13,VQA_classifier_results_2!L13,VQA_classifier_results_1!L13,VQA_classifier_results_0!L13)</f>
        <v>0.71069256672289483</v>
      </c>
      <c r="M13">
        <f>AVERAGE(VQA_classifier_results_9!M13,VQA_classifier_results_8!M13,VQA_classifier_results_7!M13,VQA_classifier_results_6!M13,VQA_classifier_results_5!M13,VQA_classifier_results_4!M13,VQA_classifier_results_3!M13,VQA_classifier_results_2!M13,VQA_classifier_results_1!M13,VQA_classifier_results_0!M13)</f>
        <v>0.64992773418025207</v>
      </c>
      <c r="N13">
        <f>_xlfn.STDEV.S(VQA_classifier_results_9!E13,VQA_classifier_results_8!E13,VQA_classifier_results_7!E13,VQA_classifier_results_6!E13,VQA_classifier_results_5!E13,VQA_classifier_results_4!E13,VQA_classifier_results_3!E13,VQA_classifier_results_2!E13,VQA_classifier_results_1!E13,VQA_classifier_results_0!E13)</f>
        <v>6.9410213785708637</v>
      </c>
      <c r="O13">
        <f>_xlfn.STDEV.S(VQA_classifier_results_9!F13,VQA_classifier_results_8!F13,VQA_classifier_results_7!F13,VQA_classifier_results_6!F13,VQA_classifier_results_5!F13,VQA_classifier_results_4!F13,VQA_classifier_results_3!F13,VQA_classifier_results_2!F13,VQA_classifier_results_1!F13,VQA_classifier_results_0!F13)</f>
        <v>5.8309518948453007</v>
      </c>
      <c r="P13">
        <f>_xlfn.STDEV.S(VQA_classifier_results_9!G13,VQA_classifier_results_8!G13,VQA_classifier_results_7!G13,VQA_classifier_results_6!G13,VQA_classifier_results_5!G13,VQA_classifier_results_4!G13,VQA_classifier_results_3!G13,VQA_classifier_results_2!G13,VQA_classifier_results_1!G13,VQA_classifier_results_0!G13)</f>
        <v>5.8309518948453007</v>
      </c>
      <c r="Q13">
        <f>_xlfn.STDEV.S(VQA_classifier_results_9!H13,VQA_classifier_results_8!H13,VQA_classifier_results_7!H13,VQA_classifier_results_6!H13,VQA_classifier_results_5!H13,VQA_classifier_results_4!H13,VQA_classifier_results_3!H13,VQA_classifier_results_2!H13,VQA_classifier_results_1!H13,VQA_classifier_results_0!H13)</f>
        <v>6.9410213785708637</v>
      </c>
      <c r="R13">
        <f>_xlfn.STDEV.S(VQA_classifier_results_9!I13,VQA_classifier_results_8!I13,VQA_classifier_results_7!I13,VQA_classifier_results_6!I13,VQA_classifier_results_5!I13,VQA_classifier_results_4!I13,VQA_classifier_results_3!I13,VQA_classifier_results_2!I13,VQA_classifier_results_1!I13,VQA_classifier_results_0!I13)</f>
        <v>2.5926951862331463E-2</v>
      </c>
      <c r="S13">
        <f>_xlfn.STDEV.S(VQA_classifier_results_9!J13,VQA_classifier_results_8!J13,VQA_classifier_results_7!J13,VQA_classifier_results_6!J13,VQA_classifier_results_5!J13,VQA_classifier_results_4!J13,VQA_classifier_results_3!J13,VQA_classifier_results_2!J13,VQA_classifier_results_1!J13,VQA_classifier_results_0!J13)</f>
        <v>3.5837310093212268E-2</v>
      </c>
      <c r="T13">
        <f>_xlfn.STDEV.S(VQA_classifier_results_9!K13,VQA_classifier_results_8!K13,VQA_classifier_results_7!K13,VQA_classifier_results_6!K13,VQA_classifier_results_5!K13,VQA_classifier_results_4!K13,VQA_classifier_results_3!K13,VQA_classifier_results_2!K13,VQA_classifier_results_1!K13,VQA_classifier_results_0!K13)</f>
        <v>3.653169146616244E-2</v>
      </c>
      <c r="U13">
        <f>_xlfn.STDEV.S(VQA_classifier_results_9!L13,VQA_classifier_results_8!L13,VQA_classifier_results_7!L13,VQA_classifier_results_6!L13,VQA_classifier_results_5!L13,VQA_classifier_results_4!L13,VQA_classifier_results_3!L13,VQA_classifier_results_2!L13,VQA_classifier_results_1!L13,VQA_classifier_results_0!L13)</f>
        <v>3.2718424350950279E-2</v>
      </c>
      <c r="V13">
        <f>_xlfn.STDEV.S(VQA_classifier_results_9!M13,VQA_classifier_results_8!M13,VQA_classifier_results_7!M13,VQA_classifier_results_6!M13,VQA_classifier_results_5!M13,VQA_classifier_results_4!M13,VQA_classifier_results_3!M13,VQA_classifier_results_2!M13,VQA_classifier_results_1!M13,VQA_classifier_results_0!M13)</f>
        <v>2.1707757667165442E-2</v>
      </c>
    </row>
    <row r="14" spans="1:23" x14ac:dyDescent="0.3">
      <c r="A14" s="5">
        <v>12</v>
      </c>
      <c r="B14" t="s">
        <v>21</v>
      </c>
      <c r="C14" t="s">
        <v>17</v>
      </c>
      <c r="D14" t="s">
        <v>15</v>
      </c>
      <c r="E14">
        <f>AVERAGE(VQA_classifier_results_9!E14,VQA_classifier_results_8!E14,VQA_classifier_results_7!E14,VQA_classifier_results_6!E14,VQA_classifier_results_5!E14,VQA_classifier_results_4!E14,VQA_classifier_results_3!E14,VQA_classifier_results_2!E14,VQA_classifier_results_1!E14,VQA_classifier_results_0!E14)</f>
        <v>121</v>
      </c>
      <c r="F14">
        <f>AVERAGE(VQA_classifier_results_9!F14,VQA_classifier_results_8!F14,VQA_classifier_results_7!F14,VQA_classifier_results_6!F14,VQA_classifier_results_5!F14,VQA_classifier_results_4!F14,VQA_classifier_results_3!F14,VQA_classifier_results_2!F14,VQA_classifier_results_1!F14,VQA_classifier_results_0!F14)</f>
        <v>195.3</v>
      </c>
      <c r="G14">
        <f>AVERAGE(VQA_classifier_results_9!G14,VQA_classifier_results_8!G14,VQA_classifier_results_7!G14,VQA_classifier_results_6!G14,VQA_classifier_results_5!G14,VQA_classifier_results_4!G14,VQA_classifier_results_3!G14,VQA_classifier_results_2!G14,VQA_classifier_results_1!G14,VQA_classifier_results_0!G14)</f>
        <v>33.700000000000003</v>
      </c>
      <c r="H14">
        <f>AVERAGE(VQA_classifier_results_9!H14,VQA_classifier_results_8!H14,VQA_classifier_results_7!H14,VQA_classifier_results_6!H14,VQA_classifier_results_5!H14,VQA_classifier_results_4!H14,VQA_classifier_results_3!H14,VQA_classifier_results_2!H14,VQA_classifier_results_1!H14,VQA_classifier_results_0!H14)</f>
        <v>108</v>
      </c>
      <c r="I14">
        <f>AVERAGE(VQA_classifier_results_9!I14,VQA_classifier_results_8!I14,VQA_classifier_results_7!I14,VQA_classifier_results_6!I14,VQA_classifier_results_5!I14,VQA_classifier_results_4!I14,VQA_classifier_results_3!I14,VQA_classifier_results_2!I14,VQA_classifier_results_1!I14,VQA_classifier_results_0!I14)</f>
        <v>0.69061135371179039</v>
      </c>
      <c r="J14">
        <f>AVERAGE(VQA_classifier_results_9!J14,VQA_classifier_results_8!J14,VQA_classifier_results_7!J14,VQA_classifier_results_6!J14,VQA_classifier_results_5!J14,VQA_classifier_results_4!J14,VQA_classifier_results_3!J14,VQA_classifier_results_2!J14,VQA_classifier_results_1!J14,VQA_classifier_results_0!J14)</f>
        <v>0.7828150007043202</v>
      </c>
      <c r="K14">
        <f>AVERAGE(VQA_classifier_results_9!K14,VQA_classifier_results_8!K14,VQA_classifier_results_7!K14,VQA_classifier_results_6!K14,VQA_classifier_results_5!K14,VQA_classifier_results_4!K14,VQA_classifier_results_3!K14,VQA_classifier_results_2!K14,VQA_classifier_results_1!K14,VQA_classifier_results_0!K14)</f>
        <v>0.52838427947598254</v>
      </c>
      <c r="L14">
        <f>AVERAGE(VQA_classifier_results_9!L14,VQA_classifier_results_8!L14,VQA_classifier_results_7!L14,VQA_classifier_results_6!L14,VQA_classifier_results_5!L14,VQA_classifier_results_4!L14,VQA_classifier_results_3!L14,VQA_classifier_results_2!L14,VQA_classifier_results_1!L14,VQA_classifier_results_0!L14)</f>
        <v>0.7135297137643789</v>
      </c>
      <c r="M14">
        <f>AVERAGE(VQA_classifier_results_9!M14,VQA_classifier_results_8!M14,VQA_classifier_results_7!M14,VQA_classifier_results_6!M14,VQA_classifier_results_5!M14,VQA_classifier_results_4!M14,VQA_classifier_results_3!M14,VQA_classifier_results_2!M14,VQA_classifier_results_1!M14,VQA_classifier_results_0!M14)</f>
        <v>0.64415831817886704</v>
      </c>
      <c r="N14">
        <f>_xlfn.STDEV.S(VQA_classifier_results_9!E14,VQA_classifier_results_8!E14,VQA_classifier_results_7!E14,VQA_classifier_results_6!E14,VQA_classifier_results_5!E14,VQA_classifier_results_4!E14,VQA_classifier_results_3!E14,VQA_classifier_results_2!E14,VQA_classifier_results_1!E14,VQA_classifier_results_0!E14)</f>
        <v>6.7659277100614794</v>
      </c>
      <c r="O14">
        <f>_xlfn.STDEV.S(VQA_classifier_results_9!F14,VQA_classifier_results_8!F14,VQA_classifier_results_7!F14,VQA_classifier_results_6!F14,VQA_classifier_results_5!F14,VQA_classifier_results_4!F14,VQA_classifier_results_3!F14,VQA_classifier_results_2!F14,VQA_classifier_results_1!F14,VQA_classifier_results_0!F14)</f>
        <v>5.0122073203551967</v>
      </c>
      <c r="P14">
        <f>_xlfn.STDEV.S(VQA_classifier_results_9!G14,VQA_classifier_results_8!G14,VQA_classifier_results_7!G14,VQA_classifier_results_6!G14,VQA_classifier_results_5!G14,VQA_classifier_results_4!G14,VQA_classifier_results_3!G14,VQA_classifier_results_2!G14,VQA_classifier_results_1!G14,VQA_classifier_results_0!G14)</f>
        <v>5.0122073203552011</v>
      </c>
      <c r="Q14">
        <f>_xlfn.STDEV.S(VQA_classifier_results_9!H14,VQA_classifier_results_8!H14,VQA_classifier_results_7!H14,VQA_classifier_results_6!H14,VQA_classifier_results_5!H14,VQA_classifier_results_4!H14,VQA_classifier_results_3!H14,VQA_classifier_results_2!H14,VQA_classifier_results_1!H14,VQA_classifier_results_0!H14)</f>
        <v>6.7659277100614794</v>
      </c>
      <c r="R14">
        <f>_xlfn.STDEV.S(VQA_classifier_results_9!I14,VQA_classifier_results_8!I14,VQA_classifier_results_7!I14,VQA_classifier_results_6!I14,VQA_classifier_results_5!I14,VQA_classifier_results_4!I14,VQA_classifier_results_3!I14,VQA_classifier_results_2!I14,VQA_classifier_results_1!I14,VQA_classifier_results_0!I14)</f>
        <v>1.4411583037516579E-2</v>
      </c>
      <c r="S14">
        <f>_xlfn.STDEV.S(VQA_classifier_results_9!J14,VQA_classifier_results_8!J14,VQA_classifier_results_7!J14,VQA_classifier_results_6!J14,VQA_classifier_results_5!J14,VQA_classifier_results_4!J14,VQA_classifier_results_3!J14,VQA_classifier_results_2!J14,VQA_classifier_results_1!J14,VQA_classifier_results_0!J14)</f>
        <v>2.3775218042620179E-2</v>
      </c>
      <c r="T14">
        <f>_xlfn.STDEV.S(VQA_classifier_results_9!K14,VQA_classifier_results_8!K14,VQA_classifier_results_7!K14,VQA_classifier_results_6!K14,VQA_classifier_results_5!K14,VQA_classifier_results_4!K14,VQA_classifier_results_3!K14,VQA_classifier_results_2!K14,VQA_classifier_results_1!K14,VQA_classifier_results_0!K14)</f>
        <v>2.954553585179686E-2</v>
      </c>
      <c r="U14">
        <f>_xlfn.STDEV.S(VQA_classifier_results_9!L14,VQA_classifier_results_8!L14,VQA_classifier_results_7!L14,VQA_classifier_results_6!L14,VQA_classifier_results_5!L14,VQA_classifier_results_4!L14,VQA_classifier_results_3!L14,VQA_classifier_results_2!L14,VQA_classifier_results_1!L14,VQA_classifier_results_0!L14)</f>
        <v>1.8919288559890533E-2</v>
      </c>
      <c r="V14">
        <f>_xlfn.STDEV.S(VQA_classifier_results_9!M14,VQA_classifier_results_8!M14,VQA_classifier_results_7!M14,VQA_classifier_results_6!M14,VQA_classifier_results_5!M14,VQA_classifier_results_4!M14,VQA_classifier_results_3!M14,VQA_classifier_results_2!M14,VQA_classifier_results_1!M14,VQA_classifier_results_0!M14)</f>
        <v>1.3115759365594972E-2</v>
      </c>
    </row>
    <row r="15" spans="1:23" x14ac:dyDescent="0.3">
      <c r="A15" s="5">
        <v>13</v>
      </c>
      <c r="B15" t="s">
        <v>21</v>
      </c>
      <c r="C15" t="s">
        <v>17</v>
      </c>
      <c r="D15" t="s">
        <v>16</v>
      </c>
      <c r="E15">
        <f>AVERAGE(VQA_classifier_results_9!E15,VQA_classifier_results_8!E15,VQA_classifier_results_7!E15,VQA_classifier_results_6!E15,VQA_classifier_results_5!E15,VQA_classifier_results_4!E15,VQA_classifier_results_3!E15,VQA_classifier_results_2!E15,VQA_classifier_results_1!E15,VQA_classifier_results_0!E15)</f>
        <v>126.9</v>
      </c>
      <c r="F15">
        <f>AVERAGE(VQA_classifier_results_9!F15,VQA_classifier_results_8!F15,VQA_classifier_results_7!F15,VQA_classifier_results_6!F15,VQA_classifier_results_5!F15,VQA_classifier_results_4!F15,VQA_classifier_results_3!F15,VQA_classifier_results_2!F15,VQA_classifier_results_1!F15,VQA_classifier_results_0!F15)</f>
        <v>192.1</v>
      </c>
      <c r="G15">
        <f>AVERAGE(VQA_classifier_results_9!G15,VQA_classifier_results_8!G15,VQA_classifier_results_7!G15,VQA_classifier_results_6!G15,VQA_classifier_results_5!G15,VQA_classifier_results_4!G15,VQA_classifier_results_3!G15,VQA_classifier_results_2!G15,VQA_classifier_results_1!G15,VQA_classifier_results_0!G15)</f>
        <v>36.9</v>
      </c>
      <c r="H15">
        <f>AVERAGE(VQA_classifier_results_9!H15,VQA_classifier_results_8!H15,VQA_classifier_results_7!H15,VQA_classifier_results_6!H15,VQA_classifier_results_5!H15,VQA_classifier_results_4!H15,VQA_classifier_results_3!H15,VQA_classifier_results_2!H15,VQA_classifier_results_1!H15,VQA_classifier_results_0!H15)</f>
        <v>102.1</v>
      </c>
      <c r="I15">
        <f>AVERAGE(VQA_classifier_results_9!I15,VQA_classifier_results_8!I15,VQA_classifier_results_7!I15,VQA_classifier_results_6!I15,VQA_classifier_results_5!I15,VQA_classifier_results_4!I15,VQA_classifier_results_3!I15,VQA_classifier_results_2!I15,VQA_classifier_results_1!I15,VQA_classifier_results_0!I15)</f>
        <v>0.69650655021834074</v>
      </c>
      <c r="J15">
        <f>AVERAGE(VQA_classifier_results_9!J15,VQA_classifier_results_8!J15,VQA_classifier_results_7!J15,VQA_classifier_results_6!J15,VQA_classifier_results_5!J15,VQA_classifier_results_4!J15,VQA_classifier_results_3!J15,VQA_classifier_results_2!J15,VQA_classifier_results_1!J15,VQA_classifier_results_0!J15)</f>
        <v>0.77539693753790995</v>
      </c>
      <c r="K15">
        <f>AVERAGE(VQA_classifier_results_9!K15,VQA_classifier_results_8!K15,VQA_classifier_results_7!K15,VQA_classifier_results_6!K15,VQA_classifier_results_5!K15,VQA_classifier_results_4!K15,VQA_classifier_results_3!K15,VQA_classifier_results_2!K15,VQA_classifier_results_1!K15,VQA_classifier_results_0!K15)</f>
        <v>0.55414847161572045</v>
      </c>
      <c r="L15">
        <f>AVERAGE(VQA_classifier_results_9!L15,VQA_classifier_results_8!L15,VQA_classifier_results_7!L15,VQA_classifier_results_6!L15,VQA_classifier_results_5!L15,VQA_classifier_results_4!L15,VQA_classifier_results_3!L15,VQA_classifier_results_2!L15,VQA_classifier_results_1!L15,VQA_classifier_results_0!L15)</f>
        <v>0.71770078474761223</v>
      </c>
      <c r="M15">
        <f>AVERAGE(VQA_classifier_results_9!M15,VQA_classifier_results_8!M15,VQA_classifier_results_7!M15,VQA_classifier_results_6!M15,VQA_classifier_results_5!M15,VQA_classifier_results_4!M15,VQA_classifier_results_3!M15,VQA_classifier_results_2!M15,VQA_classifier_results_1!M15,VQA_classifier_results_0!M15)</f>
        <v>0.65310040963173199</v>
      </c>
      <c r="N15">
        <f>_xlfn.STDEV.S(VQA_classifier_results_9!E15,VQA_classifier_results_8!E15,VQA_classifier_results_7!E15,VQA_classifier_results_6!E15,VQA_classifier_results_5!E15,VQA_classifier_results_4!E15,VQA_classifier_results_3!E15,VQA_classifier_results_2!E15,VQA_classifier_results_1!E15,VQA_classifier_results_0!E15)</f>
        <v>5.7242175593408975</v>
      </c>
      <c r="O15">
        <f>_xlfn.STDEV.S(VQA_classifier_results_9!F15,VQA_classifier_results_8!F15,VQA_classifier_results_7!F15,VQA_classifier_results_6!F15,VQA_classifier_results_5!F15,VQA_classifier_results_4!F15,VQA_classifier_results_3!F15,VQA_classifier_results_2!F15,VQA_classifier_results_1!F15,VQA_classifier_results_0!F15)</f>
        <v>5.4660568765589854</v>
      </c>
      <c r="P15">
        <f>_xlfn.STDEV.S(VQA_classifier_results_9!G15,VQA_classifier_results_8!G15,VQA_classifier_results_7!G15,VQA_classifier_results_6!G15,VQA_classifier_results_5!G15,VQA_classifier_results_4!G15,VQA_classifier_results_3!G15,VQA_classifier_results_2!G15,VQA_classifier_results_1!G15,VQA_classifier_results_0!G15)</f>
        <v>5.4660568765589819</v>
      </c>
      <c r="Q15">
        <f>_xlfn.STDEV.S(VQA_classifier_results_9!H15,VQA_classifier_results_8!H15,VQA_classifier_results_7!H15,VQA_classifier_results_6!H15,VQA_classifier_results_5!H15,VQA_classifier_results_4!H15,VQA_classifier_results_3!H15,VQA_classifier_results_2!H15,VQA_classifier_results_1!H15,VQA_classifier_results_0!H15)</f>
        <v>5.7242175593408975</v>
      </c>
      <c r="R15">
        <f>_xlfn.STDEV.S(VQA_classifier_results_9!I15,VQA_classifier_results_8!I15,VQA_classifier_results_7!I15,VQA_classifier_results_6!I15,VQA_classifier_results_5!I15,VQA_classifier_results_4!I15,VQA_classifier_results_3!I15,VQA_classifier_results_2!I15,VQA_classifier_results_1!I15,VQA_classifier_results_0!I15)</f>
        <v>1.491550329834004E-2</v>
      </c>
      <c r="S15">
        <f>_xlfn.STDEV.S(VQA_classifier_results_9!J15,VQA_classifier_results_8!J15,VQA_classifier_results_7!J15,VQA_classifier_results_6!J15,VQA_classifier_results_5!J15,VQA_classifier_results_4!J15,VQA_classifier_results_3!J15,VQA_classifier_results_2!J15,VQA_classifier_results_1!J15,VQA_classifier_results_0!J15)</f>
        <v>2.525218589801044E-2</v>
      </c>
      <c r="T15">
        <f>_xlfn.STDEV.S(VQA_classifier_results_9!K15,VQA_classifier_results_8!K15,VQA_classifier_results_7!K15,VQA_classifier_results_6!K15,VQA_classifier_results_5!K15,VQA_classifier_results_4!K15,VQA_classifier_results_3!K15,VQA_classifier_results_2!K15,VQA_classifier_results_1!K15,VQA_classifier_results_0!K15)</f>
        <v>2.4996583228562887E-2</v>
      </c>
      <c r="U15">
        <f>_xlfn.STDEV.S(VQA_classifier_results_9!L15,VQA_classifier_results_8!L15,VQA_classifier_results_7!L15,VQA_classifier_results_6!L15,VQA_classifier_results_5!L15,VQA_classifier_results_4!L15,VQA_classifier_results_3!L15,VQA_classifier_results_2!L15,VQA_classifier_results_1!L15,VQA_classifier_results_0!L15)</f>
        <v>1.9651137015824612E-2</v>
      </c>
      <c r="V15">
        <f>_xlfn.STDEV.S(VQA_classifier_results_9!M15,VQA_classifier_results_8!M15,VQA_classifier_results_7!M15,VQA_classifier_results_6!M15,VQA_classifier_results_5!M15,VQA_classifier_results_4!M15,VQA_classifier_results_3!M15,VQA_classifier_results_2!M15,VQA_classifier_results_1!M15,VQA_classifier_results_0!M15)</f>
        <v>1.2718573434215914E-2</v>
      </c>
    </row>
    <row r="16" spans="1:23" x14ac:dyDescent="0.3">
      <c r="A16" s="5">
        <v>14</v>
      </c>
      <c r="B16" t="s">
        <v>21</v>
      </c>
      <c r="C16" t="s">
        <v>18</v>
      </c>
      <c r="D16" t="s">
        <v>15</v>
      </c>
      <c r="E16">
        <f>AVERAGE(VQA_classifier_results_9!E16,VQA_classifier_results_8!E16,VQA_classifier_results_7!E16,VQA_classifier_results_6!E16,VQA_classifier_results_5!E16,VQA_classifier_results_4!E16,VQA_classifier_results_3!E16,VQA_classifier_results_2!E16,VQA_classifier_results_1!E16,VQA_classifier_results_0!E16)</f>
        <v>122.2</v>
      </c>
      <c r="F16">
        <f>AVERAGE(VQA_classifier_results_9!F16,VQA_classifier_results_8!F16,VQA_classifier_results_7!F16,VQA_classifier_results_6!F16,VQA_classifier_results_5!F16,VQA_classifier_results_4!F16,VQA_classifier_results_3!F16,VQA_classifier_results_2!F16,VQA_classifier_results_1!F16,VQA_classifier_results_0!F16)</f>
        <v>188.4</v>
      </c>
      <c r="G16">
        <f>AVERAGE(VQA_classifier_results_9!G16,VQA_classifier_results_8!G16,VQA_classifier_results_7!G16,VQA_classifier_results_6!G16,VQA_classifier_results_5!G16,VQA_classifier_results_4!G16,VQA_classifier_results_3!G16,VQA_classifier_results_2!G16,VQA_classifier_results_1!G16,VQA_classifier_results_0!G16)</f>
        <v>44.6</v>
      </c>
      <c r="H16">
        <f>AVERAGE(VQA_classifier_results_9!H16,VQA_classifier_results_8!H16,VQA_classifier_results_7!H16,VQA_classifier_results_6!H16,VQA_classifier_results_5!H16,VQA_classifier_results_4!H16,VQA_classifier_results_3!H16,VQA_classifier_results_2!H16,VQA_classifier_results_1!H16,VQA_classifier_results_0!H16)</f>
        <v>110.8</v>
      </c>
      <c r="I16">
        <f>AVERAGE(VQA_classifier_results_9!I16,VQA_classifier_results_8!I16,VQA_classifier_results_7!I16,VQA_classifier_results_6!I16,VQA_classifier_results_5!I16,VQA_classifier_results_4!I16,VQA_classifier_results_3!I16,VQA_classifier_results_2!I16,VQA_classifier_results_1!I16,VQA_classifier_results_0!I16)</f>
        <v>0.66652360515021447</v>
      </c>
      <c r="J16">
        <f>AVERAGE(VQA_classifier_results_9!J16,VQA_classifier_results_8!J16,VQA_classifier_results_7!J16,VQA_classifier_results_6!J16,VQA_classifier_results_5!J16,VQA_classifier_results_4!J16,VQA_classifier_results_3!J16,VQA_classifier_results_2!J16,VQA_classifier_results_1!J16,VQA_classifier_results_0!J16)</f>
        <v>0.73286799028968796</v>
      </c>
      <c r="K16">
        <f>AVERAGE(VQA_classifier_results_9!K16,VQA_classifier_results_8!K16,VQA_classifier_results_7!K16,VQA_classifier_results_6!K16,VQA_classifier_results_5!K16,VQA_classifier_results_4!K16,VQA_classifier_results_3!K16,VQA_classifier_results_2!K16,VQA_classifier_results_1!K16,VQA_classifier_results_0!K16)</f>
        <v>0.5244635193133047</v>
      </c>
      <c r="L16">
        <f>AVERAGE(VQA_classifier_results_9!L16,VQA_classifier_results_8!L16,VQA_classifier_results_7!L16,VQA_classifier_results_6!L16,VQA_classifier_results_5!L16,VQA_classifier_results_4!L16,VQA_classifier_results_3!L16,VQA_classifier_results_2!L16,VQA_classifier_results_1!L16,VQA_classifier_results_0!L16)</f>
        <v>0.67858122405584775</v>
      </c>
      <c r="M16">
        <f>AVERAGE(VQA_classifier_results_9!M16,VQA_classifier_results_8!M16,VQA_classifier_results_7!M16,VQA_classifier_results_6!M16,VQA_classifier_results_5!M16,VQA_classifier_results_4!M16,VQA_classifier_results_3!M16,VQA_classifier_results_2!M16,VQA_classifier_results_1!M16,VQA_classifier_results_0!M16)</f>
        <v>0.62989857793383863</v>
      </c>
      <c r="N16">
        <f>_xlfn.STDEV.S(VQA_classifier_results_9!E16,VQA_classifier_results_8!E16,VQA_classifier_results_7!E16,VQA_classifier_results_6!E16,VQA_classifier_results_5!E16,VQA_classifier_results_4!E16,VQA_classifier_results_3!E16,VQA_classifier_results_2!E16,VQA_classifier_results_1!E16,VQA_classifier_results_0!E16)</f>
        <v>7.8570562765792467</v>
      </c>
      <c r="O16">
        <f>_xlfn.STDEV.S(VQA_classifier_results_9!F16,VQA_classifier_results_8!F16,VQA_classifier_results_7!F16,VQA_classifier_results_6!F16,VQA_classifier_results_5!F16,VQA_classifier_results_4!F16,VQA_classifier_results_3!F16,VQA_classifier_results_2!F16,VQA_classifier_results_1!F16,VQA_classifier_results_0!F16)</f>
        <v>6.2928530890209098</v>
      </c>
      <c r="P16">
        <f>_xlfn.STDEV.S(VQA_classifier_results_9!G16,VQA_classifier_results_8!G16,VQA_classifier_results_7!G16,VQA_classifier_results_6!G16,VQA_classifier_results_5!G16,VQA_classifier_results_4!G16,VQA_classifier_results_3!G16,VQA_classifier_results_2!G16,VQA_classifier_results_1!G16,VQA_classifier_results_0!G16)</f>
        <v>6.2928530890209222</v>
      </c>
      <c r="Q16">
        <f>_xlfn.STDEV.S(VQA_classifier_results_9!H16,VQA_classifier_results_8!H16,VQA_classifier_results_7!H16,VQA_classifier_results_6!H16,VQA_classifier_results_5!H16,VQA_classifier_results_4!H16,VQA_classifier_results_3!H16,VQA_classifier_results_2!H16,VQA_classifier_results_1!H16,VQA_classifier_results_0!H16)</f>
        <v>7.8570562765792467</v>
      </c>
      <c r="R16">
        <f>_xlfn.STDEV.S(VQA_classifier_results_9!I16,VQA_classifier_results_8!I16,VQA_classifier_results_7!I16,VQA_classifier_results_6!I16,VQA_classifier_results_5!I16,VQA_classifier_results_4!I16,VQA_classifier_results_3!I16,VQA_classifier_results_2!I16,VQA_classifier_results_1!I16,VQA_classifier_results_0!I16)</f>
        <v>2.3964405387099721E-2</v>
      </c>
      <c r="S16">
        <f>_xlfn.STDEV.S(VQA_classifier_results_9!J16,VQA_classifier_results_8!J16,VQA_classifier_results_7!J16,VQA_classifier_results_6!J16,VQA_classifier_results_5!J16,VQA_classifier_results_4!J16,VQA_classifier_results_3!J16,VQA_classifier_results_2!J16,VQA_classifier_results_1!J16,VQA_classifier_results_0!J16)</f>
        <v>3.2374680321350935E-2</v>
      </c>
      <c r="T16">
        <f>_xlfn.STDEV.S(VQA_classifier_results_9!K16,VQA_classifier_results_8!K16,VQA_classifier_results_7!K16,VQA_classifier_results_6!K16,VQA_classifier_results_5!K16,VQA_classifier_results_4!K16,VQA_classifier_results_3!K16,VQA_classifier_results_2!K16,VQA_classifier_results_1!K16,VQA_classifier_results_0!K16)</f>
        <v>3.3721271573301501E-2</v>
      </c>
      <c r="U16">
        <f>_xlfn.STDEV.S(VQA_classifier_results_9!L16,VQA_classifier_results_8!L16,VQA_classifier_results_7!L16,VQA_classifier_results_6!L16,VQA_classifier_results_5!L16,VQA_classifier_results_4!L16,VQA_classifier_results_3!L16,VQA_classifier_results_2!L16,VQA_classifier_results_1!L16,VQA_classifier_results_0!L16)</f>
        <v>2.9947680780404523E-2</v>
      </c>
      <c r="V16">
        <f>_xlfn.STDEV.S(VQA_classifier_results_9!M16,VQA_classifier_results_8!M16,VQA_classifier_results_7!M16,VQA_classifier_results_6!M16,VQA_classifier_results_5!M16,VQA_classifier_results_4!M16,VQA_classifier_results_3!M16,VQA_classifier_results_2!M16,VQA_classifier_results_1!M16,VQA_classifier_results_0!M16)</f>
        <v>2.0311217260808669E-2</v>
      </c>
    </row>
    <row r="17" spans="1:22" x14ac:dyDescent="0.3">
      <c r="A17" s="5">
        <v>15</v>
      </c>
      <c r="B17" t="s">
        <v>21</v>
      </c>
      <c r="C17" t="s">
        <v>18</v>
      </c>
      <c r="D17" t="s">
        <v>16</v>
      </c>
      <c r="E17">
        <f>AVERAGE(VQA_classifier_results_9!E17,VQA_classifier_results_8!E17,VQA_classifier_results_7!E17,VQA_classifier_results_6!E17,VQA_classifier_results_5!E17,VQA_classifier_results_4!E17,VQA_classifier_results_3!E17,VQA_classifier_results_2!E17,VQA_classifier_results_1!E17,VQA_classifier_results_0!E17)</f>
        <v>122.3</v>
      </c>
      <c r="F17">
        <f>AVERAGE(VQA_classifier_results_9!F17,VQA_classifier_results_8!F17,VQA_classifier_results_7!F17,VQA_classifier_results_6!F17,VQA_classifier_results_5!F17,VQA_classifier_results_4!F17,VQA_classifier_results_3!F17,VQA_classifier_results_2!F17,VQA_classifier_results_1!F17,VQA_classifier_results_0!F17)</f>
        <v>188.5</v>
      </c>
      <c r="G17">
        <f>AVERAGE(VQA_classifier_results_9!G17,VQA_classifier_results_8!G17,VQA_classifier_results_7!G17,VQA_classifier_results_6!G17,VQA_classifier_results_5!G17,VQA_classifier_results_4!G17,VQA_classifier_results_3!G17,VQA_classifier_results_2!G17,VQA_classifier_results_1!G17,VQA_classifier_results_0!G17)</f>
        <v>44.5</v>
      </c>
      <c r="H17">
        <f>AVERAGE(VQA_classifier_results_9!H17,VQA_classifier_results_8!H17,VQA_classifier_results_7!H17,VQA_classifier_results_6!H17,VQA_classifier_results_5!H17,VQA_classifier_results_4!H17,VQA_classifier_results_3!H17,VQA_classifier_results_2!H17,VQA_classifier_results_1!H17,VQA_classifier_results_0!H17)</f>
        <v>110.7</v>
      </c>
      <c r="I17">
        <f>AVERAGE(VQA_classifier_results_9!I17,VQA_classifier_results_8!I17,VQA_classifier_results_7!I17,VQA_classifier_results_6!I17,VQA_classifier_results_5!I17,VQA_classifier_results_4!I17,VQA_classifier_results_3!I17,VQA_classifier_results_2!I17,VQA_classifier_results_1!I17,VQA_classifier_results_0!I17)</f>
        <v>0.66695278969957073</v>
      </c>
      <c r="J17">
        <f>AVERAGE(VQA_classifier_results_9!J17,VQA_classifier_results_8!J17,VQA_classifier_results_7!J17,VQA_classifier_results_6!J17,VQA_classifier_results_5!J17,VQA_classifier_results_4!J17,VQA_classifier_results_3!J17,VQA_classifier_results_2!J17,VQA_classifier_results_1!J17,VQA_classifier_results_0!J17)</f>
        <v>0.73355571001770359</v>
      </c>
      <c r="K17">
        <f>AVERAGE(VQA_classifier_results_9!K17,VQA_classifier_results_8!K17,VQA_classifier_results_7!K17,VQA_classifier_results_6!K17,VQA_classifier_results_5!K17,VQA_classifier_results_4!K17,VQA_classifier_results_3!K17,VQA_classifier_results_2!K17,VQA_classifier_results_1!K17,VQA_classifier_results_0!K17)</f>
        <v>0.52489270386266096</v>
      </c>
      <c r="L17">
        <f>AVERAGE(VQA_classifier_results_9!L17,VQA_classifier_results_8!L17,VQA_classifier_results_7!L17,VQA_classifier_results_6!L17,VQA_classifier_results_5!L17,VQA_classifier_results_4!L17,VQA_classifier_results_3!L17,VQA_classifier_results_2!L17,VQA_classifier_results_1!L17,VQA_classifier_results_0!L17)</f>
        <v>0.67926463876981136</v>
      </c>
      <c r="M17">
        <f>AVERAGE(VQA_classifier_results_9!M17,VQA_classifier_results_8!M17,VQA_classifier_results_7!M17,VQA_classifier_results_6!M17,VQA_classifier_results_5!M17,VQA_classifier_results_4!M17,VQA_classifier_results_3!M17,VQA_classifier_results_2!M17,VQA_classifier_results_1!M17,VQA_classifier_results_0!M17)</f>
        <v>0.6301406605534019</v>
      </c>
      <c r="N17">
        <f>_xlfn.STDEV.S(VQA_classifier_results_9!E17,VQA_classifier_results_8!E17,VQA_classifier_results_7!E17,VQA_classifier_results_6!E17,VQA_classifier_results_5!E17,VQA_classifier_results_4!E17,VQA_classifier_results_3!E17,VQA_classifier_results_2!E17,VQA_classifier_results_1!E17,VQA_classifier_results_0!E17)</f>
        <v>7.1344235926947883</v>
      </c>
      <c r="O17">
        <f>_xlfn.STDEV.S(VQA_classifier_results_9!F17,VQA_classifier_results_8!F17,VQA_classifier_results_7!F17,VQA_classifier_results_6!F17,VQA_classifier_results_5!F17,VQA_classifier_results_4!F17,VQA_classifier_results_3!F17,VQA_classifier_results_2!F17,VQA_classifier_results_1!F17,VQA_classifier_results_0!F17)</f>
        <v>6.4850254861145729</v>
      </c>
      <c r="P17">
        <f>_xlfn.STDEV.S(VQA_classifier_results_9!G17,VQA_classifier_results_8!G17,VQA_classifier_results_7!G17,VQA_classifier_results_6!G17,VQA_classifier_results_5!G17,VQA_classifier_results_4!G17,VQA_classifier_results_3!G17,VQA_classifier_results_2!G17,VQA_classifier_results_1!G17,VQA_classifier_results_0!G17)</f>
        <v>6.4850254861145729</v>
      </c>
      <c r="Q17">
        <f>_xlfn.STDEV.S(VQA_classifier_results_9!H17,VQA_classifier_results_8!H17,VQA_classifier_results_7!H17,VQA_classifier_results_6!H17,VQA_classifier_results_5!H17,VQA_classifier_results_4!H17,VQA_classifier_results_3!H17,VQA_classifier_results_2!H17,VQA_classifier_results_1!H17,VQA_classifier_results_0!H17)</f>
        <v>7.1344235926947883</v>
      </c>
      <c r="R17">
        <f>_xlfn.STDEV.S(VQA_classifier_results_9!I17,VQA_classifier_results_8!I17,VQA_classifier_results_7!I17,VQA_classifier_results_6!I17,VQA_classifier_results_5!I17,VQA_classifier_results_4!I17,VQA_classifier_results_3!I17,VQA_classifier_results_2!I17,VQA_classifier_results_1!I17,VQA_classifier_results_0!I17)</f>
        <v>2.3998542734016574E-2</v>
      </c>
      <c r="S17">
        <f>_xlfn.STDEV.S(VQA_classifier_results_9!J17,VQA_classifier_results_8!J17,VQA_classifier_results_7!J17,VQA_classifier_results_6!J17,VQA_classifier_results_5!J17,VQA_classifier_results_4!J17,VQA_classifier_results_3!J17,VQA_classifier_results_2!J17,VQA_classifier_results_1!J17,VQA_classifier_results_0!J17)</f>
        <v>3.3704249728310744E-2</v>
      </c>
      <c r="T17">
        <f>_xlfn.STDEV.S(VQA_classifier_results_9!K17,VQA_classifier_results_8!K17,VQA_classifier_results_7!K17,VQA_classifier_results_6!K17,VQA_classifier_results_5!K17,VQA_classifier_results_4!K17,VQA_classifier_results_3!K17,VQA_classifier_results_2!K17,VQA_classifier_results_1!K17,VQA_classifier_results_0!K17)</f>
        <v>3.0619843745471199E-2</v>
      </c>
      <c r="U17">
        <f>_xlfn.STDEV.S(VQA_classifier_results_9!L17,VQA_classifier_results_8!L17,VQA_classifier_results_7!L17,VQA_classifier_results_6!L17,VQA_classifier_results_5!L17,VQA_classifier_results_4!L17,VQA_classifier_results_3!L17,VQA_classifier_results_2!L17,VQA_classifier_results_1!L17,VQA_classifier_results_0!L17)</f>
        <v>3.0364181624344525E-2</v>
      </c>
      <c r="V17">
        <f>_xlfn.STDEV.S(VQA_classifier_results_9!M17,VQA_classifier_results_8!M17,VQA_classifier_results_7!M17,VQA_classifier_results_6!M17,VQA_classifier_results_5!M17,VQA_classifier_results_4!M17,VQA_classifier_results_3!M17,VQA_classifier_results_2!M17,VQA_classifier_results_1!M17,VQA_classifier_results_0!M17)</f>
        <v>1.9677607054799196E-2</v>
      </c>
    </row>
    <row r="18" spans="1:22" x14ac:dyDescent="0.3">
      <c r="A18" s="5">
        <v>16</v>
      </c>
      <c r="B18" t="s">
        <v>21</v>
      </c>
      <c r="C18" t="s">
        <v>19</v>
      </c>
      <c r="D18" t="s">
        <v>15</v>
      </c>
      <c r="E18">
        <f>AVERAGE(VQA_classifier_results_9!E18,VQA_classifier_results_8!E18,VQA_classifier_results_7!E18,VQA_classifier_results_6!E18,VQA_classifier_results_5!E18,VQA_classifier_results_4!E18,VQA_classifier_results_3!E18,VQA_classifier_results_2!E18,VQA_classifier_results_1!E18,VQA_classifier_results_0!E18)</f>
        <v>95.5</v>
      </c>
      <c r="F18">
        <f>AVERAGE(VQA_classifier_results_9!F18,VQA_classifier_results_8!F18,VQA_classifier_results_7!F18,VQA_classifier_results_6!F18,VQA_classifier_results_5!F18,VQA_classifier_results_4!F18,VQA_classifier_results_3!F18,VQA_classifier_results_2!F18,VQA_classifier_results_1!F18,VQA_classifier_results_0!F18)</f>
        <v>139</v>
      </c>
      <c r="G18">
        <f>AVERAGE(VQA_classifier_results_9!G18,VQA_classifier_results_8!G18,VQA_classifier_results_7!G18,VQA_classifier_results_6!G18,VQA_classifier_results_5!G18,VQA_classifier_results_4!G18,VQA_classifier_results_3!G18,VQA_classifier_results_2!G18,VQA_classifier_results_1!G18,VQA_classifier_results_0!G18)</f>
        <v>41</v>
      </c>
      <c r="H18">
        <f>AVERAGE(VQA_classifier_results_9!H18,VQA_classifier_results_8!H18,VQA_classifier_results_7!H18,VQA_classifier_results_6!H18,VQA_classifier_results_5!H18,VQA_classifier_results_4!H18,VQA_classifier_results_3!H18,VQA_classifier_results_2!H18,VQA_classifier_results_1!H18,VQA_classifier_results_0!H18)</f>
        <v>84.5</v>
      </c>
      <c r="I18">
        <f>AVERAGE(VQA_classifier_results_9!I18,VQA_classifier_results_8!I18,VQA_classifier_results_7!I18,VQA_classifier_results_6!I18,VQA_classifier_results_5!I18,VQA_classifier_results_4!I18,VQA_classifier_results_3!I18,VQA_classifier_results_2!I18,VQA_classifier_results_1!I18,VQA_classifier_results_0!I18)</f>
        <v>0.65138888888888891</v>
      </c>
      <c r="J18">
        <f>AVERAGE(VQA_classifier_results_9!J18,VQA_classifier_results_8!J18,VQA_classifier_results_7!J18,VQA_classifier_results_6!J18,VQA_classifier_results_5!J18,VQA_classifier_results_4!J18,VQA_classifier_results_3!J18,VQA_classifier_results_2!J18,VQA_classifier_results_1!J18,VQA_classifier_results_0!J18)</f>
        <v>0.70014475780589913</v>
      </c>
      <c r="K18">
        <f>AVERAGE(VQA_classifier_results_9!K18,VQA_classifier_results_8!K18,VQA_classifier_results_7!K18,VQA_classifier_results_6!K18,VQA_classifier_results_5!K18,VQA_classifier_results_4!K18,VQA_classifier_results_3!K18,VQA_classifier_results_2!K18,VQA_classifier_results_1!K18,VQA_classifier_results_0!K18)</f>
        <v>0.53055555555555545</v>
      </c>
      <c r="L18">
        <f>AVERAGE(VQA_classifier_results_9!L18,VQA_classifier_results_8!L18,VQA_classifier_results_7!L18,VQA_classifier_results_6!L18,VQA_classifier_results_5!L18,VQA_classifier_results_4!L18,VQA_classifier_results_3!L18,VQA_classifier_results_2!L18,VQA_classifier_results_1!L18,VQA_classifier_results_0!L18)</f>
        <v>0.65746422126963211</v>
      </c>
      <c r="M18">
        <f>AVERAGE(VQA_classifier_results_9!M18,VQA_classifier_results_8!M18,VQA_classifier_results_7!M18,VQA_classifier_results_6!M18,VQA_classifier_results_5!M18,VQA_classifier_results_4!M18,VQA_classifier_results_3!M18,VQA_classifier_results_2!M18,VQA_classifier_results_1!M18,VQA_classifier_results_0!M18)</f>
        <v>0.62233194390946656</v>
      </c>
      <c r="N18">
        <f>_xlfn.STDEV.S(VQA_classifier_results_9!E18,VQA_classifier_results_8!E18,VQA_classifier_results_7!E18,VQA_classifier_results_6!E18,VQA_classifier_results_5!E18,VQA_classifier_results_4!E18,VQA_classifier_results_3!E18,VQA_classifier_results_2!E18,VQA_classifier_results_1!E18,VQA_classifier_results_0!E18)</f>
        <v>7.457285773732365</v>
      </c>
      <c r="O18">
        <f>_xlfn.STDEV.S(VQA_classifier_results_9!F18,VQA_classifier_results_8!F18,VQA_classifier_results_7!F18,VQA_classifier_results_6!F18,VQA_classifier_results_5!F18,VQA_classifier_results_4!F18,VQA_classifier_results_3!F18,VQA_classifier_results_2!F18,VQA_classifier_results_1!F18,VQA_classifier_results_0!F18)</f>
        <v>5.9441848333756697</v>
      </c>
      <c r="P18">
        <f>_xlfn.STDEV.S(VQA_classifier_results_9!G18,VQA_classifier_results_8!G18,VQA_classifier_results_7!G18,VQA_classifier_results_6!G18,VQA_classifier_results_5!G18,VQA_classifier_results_4!G18,VQA_classifier_results_3!G18,VQA_classifier_results_2!G18,VQA_classifier_results_1!G18,VQA_classifier_results_0!G18)</f>
        <v>5.9441848333756697</v>
      </c>
      <c r="Q18">
        <f>_xlfn.STDEV.S(VQA_classifier_results_9!H18,VQA_classifier_results_8!H18,VQA_classifier_results_7!H18,VQA_classifier_results_6!H18,VQA_classifier_results_5!H18,VQA_classifier_results_4!H18,VQA_classifier_results_3!H18,VQA_classifier_results_2!H18,VQA_classifier_results_1!H18,VQA_classifier_results_0!H18)</f>
        <v>7.457285773732365</v>
      </c>
      <c r="R18">
        <f>_xlfn.STDEV.S(VQA_classifier_results_9!I18,VQA_classifier_results_8!I18,VQA_classifier_results_7!I18,VQA_classifier_results_6!I18,VQA_classifier_results_5!I18,VQA_classifier_results_4!I18,VQA_classifier_results_3!I18,VQA_classifier_results_2!I18,VQA_classifier_results_1!I18,VQA_classifier_results_0!I18)</f>
        <v>2.4957096244339894E-2</v>
      </c>
      <c r="S18">
        <f>_xlfn.STDEV.S(VQA_classifier_results_9!J18,VQA_classifier_results_8!J18,VQA_classifier_results_7!J18,VQA_classifier_results_6!J18,VQA_classifier_results_5!J18,VQA_classifier_results_4!J18,VQA_classifier_results_3!J18,VQA_classifier_results_2!J18,VQA_classifier_results_1!J18,VQA_classifier_results_0!J18)</f>
        <v>3.4225094632068256E-2</v>
      </c>
      <c r="T18">
        <f>_xlfn.STDEV.S(VQA_classifier_results_9!K18,VQA_classifier_results_8!K18,VQA_classifier_results_7!K18,VQA_classifier_results_6!K18,VQA_classifier_results_5!K18,VQA_classifier_results_4!K18,VQA_classifier_results_3!K18,VQA_classifier_results_2!K18,VQA_classifier_results_1!K18,VQA_classifier_results_0!K18)</f>
        <v>4.142936540962424E-2</v>
      </c>
      <c r="U18">
        <f>_xlfn.STDEV.S(VQA_classifier_results_9!L18,VQA_classifier_results_8!L18,VQA_classifier_results_7!L18,VQA_classifier_results_6!L18,VQA_classifier_results_5!L18,VQA_classifier_results_4!L18,VQA_classifier_results_3!L18,VQA_classifier_results_2!L18,VQA_classifier_results_1!L18,VQA_classifier_results_0!L18)</f>
        <v>3.135292988687121E-2</v>
      </c>
      <c r="V18">
        <f>_xlfn.STDEV.S(VQA_classifier_results_9!M18,VQA_classifier_results_8!M18,VQA_classifier_results_7!M18,VQA_classifier_results_6!M18,VQA_classifier_results_5!M18,VQA_classifier_results_4!M18,VQA_classifier_results_3!M18,VQA_classifier_results_2!M18,VQA_classifier_results_1!M18,VQA_classifier_results_0!M18)</f>
        <v>2.1752738765824082E-2</v>
      </c>
    </row>
    <row r="19" spans="1:22" x14ac:dyDescent="0.3">
      <c r="A19" s="5">
        <v>17</v>
      </c>
      <c r="B19" t="s">
        <v>21</v>
      </c>
      <c r="C19" t="s">
        <v>19</v>
      </c>
      <c r="D19" t="s">
        <v>16</v>
      </c>
      <c r="E19">
        <f>AVERAGE(VQA_classifier_results_9!E19,VQA_classifier_results_8!E19,VQA_classifier_results_7!E19,VQA_classifier_results_6!E19,VQA_classifier_results_5!E19,VQA_classifier_results_4!E19,VQA_classifier_results_3!E19,VQA_classifier_results_2!E19,VQA_classifier_results_1!E19,VQA_classifier_results_0!E19)</f>
        <v>91.7</v>
      </c>
      <c r="F19">
        <f>AVERAGE(VQA_classifier_results_9!F19,VQA_classifier_results_8!F19,VQA_classifier_results_7!F19,VQA_classifier_results_6!F19,VQA_classifier_results_5!F19,VQA_classifier_results_4!F19,VQA_classifier_results_3!F19,VQA_classifier_results_2!F19,VQA_classifier_results_1!F19,VQA_classifier_results_0!F19)</f>
        <v>143.1</v>
      </c>
      <c r="G19">
        <f>AVERAGE(VQA_classifier_results_9!G19,VQA_classifier_results_8!G19,VQA_classifier_results_7!G19,VQA_classifier_results_6!G19,VQA_classifier_results_5!G19,VQA_classifier_results_4!G19,VQA_classifier_results_3!G19,VQA_classifier_results_2!G19,VQA_classifier_results_1!G19,VQA_classifier_results_0!G19)</f>
        <v>36.9</v>
      </c>
      <c r="H19">
        <f>AVERAGE(VQA_classifier_results_9!H19,VQA_classifier_results_8!H19,VQA_classifier_results_7!H19,VQA_classifier_results_6!H19,VQA_classifier_results_5!H19,VQA_classifier_results_4!H19,VQA_classifier_results_3!H19,VQA_classifier_results_2!H19,VQA_classifier_results_1!H19,VQA_classifier_results_0!H19)</f>
        <v>88.3</v>
      </c>
      <c r="I19">
        <f>AVERAGE(VQA_classifier_results_9!I19,VQA_classifier_results_8!I19,VQA_classifier_results_7!I19,VQA_classifier_results_6!I19,VQA_classifier_results_5!I19,VQA_classifier_results_4!I19,VQA_classifier_results_3!I19,VQA_classifier_results_2!I19,VQA_classifier_results_1!I19,VQA_classifier_results_0!I19)</f>
        <v>0.65222222222222226</v>
      </c>
      <c r="J19">
        <f>AVERAGE(VQA_classifier_results_9!J19,VQA_classifier_results_8!J19,VQA_classifier_results_7!J19,VQA_classifier_results_6!J19,VQA_classifier_results_5!J19,VQA_classifier_results_4!J19,VQA_classifier_results_3!J19,VQA_classifier_results_2!J19,VQA_classifier_results_1!J19,VQA_classifier_results_0!J19)</f>
        <v>0.71364213628016493</v>
      </c>
      <c r="K19">
        <f>AVERAGE(VQA_classifier_results_9!K19,VQA_classifier_results_8!K19,VQA_classifier_results_7!K19,VQA_classifier_results_6!K19,VQA_classifier_results_5!K19,VQA_classifier_results_4!K19,VQA_classifier_results_3!K19,VQA_classifier_results_2!K19,VQA_classifier_results_1!K19,VQA_classifier_results_0!K19)</f>
        <v>0.50944444444444437</v>
      </c>
      <c r="L19">
        <f>AVERAGE(VQA_classifier_results_9!L19,VQA_classifier_results_8!L19,VQA_classifier_results_7!L19,VQA_classifier_results_6!L19,VQA_classifier_results_5!L19,VQA_classifier_results_4!L19,VQA_classifier_results_3!L19,VQA_classifier_results_2!L19,VQA_classifier_results_1!L19,VQA_classifier_results_0!L19)</f>
        <v>0.6602954341979077</v>
      </c>
      <c r="M19">
        <f>AVERAGE(VQA_classifier_results_9!M19,VQA_classifier_results_8!M19,VQA_classifier_results_7!M19,VQA_classifier_results_6!M19,VQA_classifier_results_5!M19,VQA_classifier_results_4!M19,VQA_classifier_results_3!M19,VQA_classifier_results_2!M19,VQA_classifier_results_1!M19,VQA_classifier_results_0!M19)</f>
        <v>0.61854149406397729</v>
      </c>
      <c r="N19">
        <f>_xlfn.STDEV.S(VQA_classifier_results_9!E19,VQA_classifier_results_8!E19,VQA_classifier_results_7!E19,VQA_classifier_results_6!E19,VQA_classifier_results_5!E19,VQA_classifier_results_4!E19,VQA_classifier_results_3!E19,VQA_classifier_results_2!E19,VQA_classifier_results_1!E19,VQA_classifier_results_0!E19)</f>
        <v>5.9637795622127641</v>
      </c>
      <c r="O19">
        <f>_xlfn.STDEV.S(VQA_classifier_results_9!F19,VQA_classifier_results_8!F19,VQA_classifier_results_7!F19,VQA_classifier_results_6!F19,VQA_classifier_results_5!F19,VQA_classifier_results_4!F19,VQA_classifier_results_3!F19,VQA_classifier_results_2!F19,VQA_classifier_results_1!F19,VQA_classifier_results_0!F19)</f>
        <v>5.743595467030115</v>
      </c>
      <c r="P19">
        <f>_xlfn.STDEV.S(VQA_classifier_results_9!G19,VQA_classifier_results_8!G19,VQA_classifier_results_7!G19,VQA_classifier_results_6!G19,VQA_classifier_results_5!G19,VQA_classifier_results_4!G19,VQA_classifier_results_3!G19,VQA_classifier_results_2!G19,VQA_classifier_results_1!G19,VQA_classifier_results_0!G19)</f>
        <v>5.7435954670301124</v>
      </c>
      <c r="Q19">
        <f>_xlfn.STDEV.S(VQA_classifier_results_9!H19,VQA_classifier_results_8!H19,VQA_classifier_results_7!H19,VQA_classifier_results_6!H19,VQA_classifier_results_5!H19,VQA_classifier_results_4!H19,VQA_classifier_results_3!H19,VQA_classifier_results_2!H19,VQA_classifier_results_1!H19,VQA_classifier_results_0!H19)</f>
        <v>5.9637795622127641</v>
      </c>
      <c r="R19">
        <f>_xlfn.STDEV.S(VQA_classifier_results_9!I19,VQA_classifier_results_8!I19,VQA_classifier_results_7!I19,VQA_classifier_results_6!I19,VQA_classifier_results_5!I19,VQA_classifier_results_4!I19,VQA_classifier_results_3!I19,VQA_classifier_results_2!I19,VQA_classifier_results_1!I19,VQA_classifier_results_0!I19)</f>
        <v>2.518109988652598E-2</v>
      </c>
      <c r="S19">
        <f>_xlfn.STDEV.S(VQA_classifier_results_9!J19,VQA_classifier_results_8!J19,VQA_classifier_results_7!J19,VQA_classifier_results_6!J19,VQA_classifier_results_5!J19,VQA_classifier_results_4!J19,VQA_classifier_results_3!J19,VQA_classifier_results_2!J19,VQA_classifier_results_1!J19,VQA_classifier_results_0!J19)</f>
        <v>3.6489242933405011E-2</v>
      </c>
      <c r="T19">
        <f>_xlfn.STDEV.S(VQA_classifier_results_9!K19,VQA_classifier_results_8!K19,VQA_classifier_results_7!K19,VQA_classifier_results_6!K19,VQA_classifier_results_5!K19,VQA_classifier_results_4!K19,VQA_classifier_results_3!K19,VQA_classifier_results_2!K19,VQA_classifier_results_1!K19,VQA_classifier_results_0!K19)</f>
        <v>3.3132108678959819E-2</v>
      </c>
      <c r="U19">
        <f>_xlfn.STDEV.S(VQA_classifier_results_9!L19,VQA_classifier_results_8!L19,VQA_classifier_results_7!L19,VQA_classifier_results_6!L19,VQA_classifier_results_5!L19,VQA_classifier_results_4!L19,VQA_classifier_results_3!L19,VQA_classifier_results_2!L19,VQA_classifier_results_1!L19,VQA_classifier_results_0!L19)</f>
        <v>3.2224721496298833E-2</v>
      </c>
      <c r="V19">
        <f>_xlfn.STDEV.S(VQA_classifier_results_9!M19,VQA_classifier_results_8!M19,VQA_classifier_results_7!M19,VQA_classifier_results_6!M19,VQA_classifier_results_5!M19,VQA_classifier_results_4!M19,VQA_classifier_results_3!M19,VQA_classifier_results_2!M19,VQA_classifier_results_1!M19,VQA_classifier_results_0!M19)</f>
        <v>2.0335694665236125E-2</v>
      </c>
    </row>
    <row r="20" spans="1:22" x14ac:dyDescent="0.3">
      <c r="A20" s="5">
        <v>18</v>
      </c>
      <c r="B20" t="s">
        <v>21</v>
      </c>
      <c r="C20" t="s">
        <v>20</v>
      </c>
      <c r="D20" t="s">
        <v>15</v>
      </c>
      <c r="E20">
        <f>AVERAGE(VQA_classifier_results_9!E20,VQA_classifier_results_8!E20,VQA_classifier_results_7!E20,VQA_classifier_results_6!E20,VQA_classifier_results_5!E20,VQA_classifier_results_4!E20,VQA_classifier_results_3!E20,VQA_classifier_results_2!E20,VQA_classifier_results_1!E20,VQA_classifier_results_0!E20)</f>
        <v>447.5</v>
      </c>
      <c r="F20">
        <f>AVERAGE(VQA_classifier_results_9!F20,VQA_classifier_results_8!F20,VQA_classifier_results_7!F20,VQA_classifier_results_6!F20,VQA_classifier_results_5!F20,VQA_classifier_results_4!F20,VQA_classifier_results_3!F20,VQA_classifier_results_2!F20,VQA_classifier_results_1!F20,VQA_classifier_results_0!F20)</f>
        <v>687.5</v>
      </c>
      <c r="G20">
        <f>AVERAGE(VQA_classifier_results_9!G20,VQA_classifier_results_8!G20,VQA_classifier_results_7!G20,VQA_classifier_results_6!G20,VQA_classifier_results_5!G20,VQA_classifier_results_4!G20,VQA_classifier_results_3!G20,VQA_classifier_results_2!G20,VQA_classifier_results_1!G20,VQA_classifier_results_0!G20)</f>
        <v>145.5</v>
      </c>
      <c r="H20">
        <f>AVERAGE(VQA_classifier_results_9!H20,VQA_classifier_results_8!H20,VQA_classifier_results_7!H20,VQA_classifier_results_6!H20,VQA_classifier_results_5!H20,VQA_classifier_results_4!H20,VQA_classifier_results_3!H20,VQA_classifier_results_2!H20,VQA_classifier_results_1!H20,VQA_classifier_results_0!H20)</f>
        <v>385.5</v>
      </c>
      <c r="I20">
        <f>AVERAGE(VQA_classifier_results_9!I20,VQA_classifier_results_8!I20,VQA_classifier_results_7!I20,VQA_classifier_results_6!I20,VQA_classifier_results_5!I20,VQA_classifier_results_4!I20,VQA_classifier_results_3!I20,VQA_classifier_results_2!I20,VQA_classifier_results_1!I20,VQA_classifier_results_0!I20)</f>
        <v>0.68127250900360148</v>
      </c>
      <c r="J20">
        <f>AVERAGE(VQA_classifier_results_9!J20,VQA_classifier_results_8!J20,VQA_classifier_results_7!J20,VQA_classifier_results_6!J20,VQA_classifier_results_5!J20,VQA_classifier_results_4!J20,VQA_classifier_results_3!J20,VQA_classifier_results_2!J20,VQA_classifier_results_1!J20,VQA_classifier_results_0!J20)</f>
        <v>0.75482787343167723</v>
      </c>
      <c r="K20">
        <f>AVERAGE(VQA_classifier_results_9!K20,VQA_classifier_results_8!K20,VQA_classifier_results_7!K20,VQA_classifier_results_6!K20,VQA_classifier_results_5!K20,VQA_classifier_results_4!K20,VQA_classifier_results_3!K20,VQA_classifier_results_2!K20,VQA_classifier_results_1!K20,VQA_classifier_results_0!K20)</f>
        <v>0.53721488595438172</v>
      </c>
      <c r="L20">
        <f>AVERAGE(VQA_classifier_results_9!L20,VQA_classifier_results_8!L20,VQA_classifier_results_7!L20,VQA_classifier_results_6!L20,VQA_classifier_results_5!L20,VQA_classifier_results_4!L20,VQA_classifier_results_3!L20,VQA_classifier_results_2!L20,VQA_classifier_results_1!L20,VQA_classifier_results_0!L20)</f>
        <v>0.69814392905827893</v>
      </c>
      <c r="M20">
        <f>AVERAGE(VQA_classifier_results_9!M20,VQA_classifier_results_8!M20,VQA_classifier_results_7!M20,VQA_classifier_results_6!M20,VQA_classifier_results_5!M20,VQA_classifier_results_4!M20,VQA_classifier_results_3!M20,VQA_classifier_results_2!M20,VQA_classifier_results_1!M20,VQA_classifier_results_0!M20)</f>
        <v>0.64077184846845725</v>
      </c>
      <c r="N20">
        <f>_xlfn.STDEV.S(VQA_classifier_results_9!E20,VQA_classifier_results_8!E20,VQA_classifier_results_7!E20,VQA_classifier_results_6!E20,VQA_classifier_results_5!E20,VQA_classifier_results_4!E20,VQA_classifier_results_3!E20,VQA_classifier_results_2!E20,VQA_classifier_results_1!E20,VQA_classifier_results_0!E20)</f>
        <v>11.078006238589245</v>
      </c>
      <c r="O20">
        <f>_xlfn.STDEV.S(VQA_classifier_results_9!F20,VQA_classifier_results_8!F20,VQA_classifier_results_7!F20,VQA_classifier_results_6!F20,VQA_classifier_results_5!F20,VQA_classifier_results_4!F20,VQA_classifier_results_3!F20,VQA_classifier_results_2!F20,VQA_classifier_results_1!F20,VQA_classifier_results_0!F20)</f>
        <v>10.135197197007182</v>
      </c>
      <c r="P20">
        <f>_xlfn.STDEV.S(VQA_classifier_results_9!G20,VQA_classifier_results_8!G20,VQA_classifier_results_7!G20,VQA_classifier_results_6!G20,VQA_classifier_results_5!G20,VQA_classifier_results_4!G20,VQA_classifier_results_3!G20,VQA_classifier_results_2!G20,VQA_classifier_results_1!G20,VQA_classifier_results_0!G20)</f>
        <v>10.135197197007182</v>
      </c>
      <c r="Q20">
        <f>_xlfn.STDEV.S(VQA_classifier_results_9!H20,VQA_classifier_results_8!H20,VQA_classifier_results_7!H20,VQA_classifier_results_6!H20,VQA_classifier_results_5!H20,VQA_classifier_results_4!H20,VQA_classifier_results_3!H20,VQA_classifier_results_2!H20,VQA_classifier_results_1!H20,VQA_classifier_results_0!H20)</f>
        <v>11.078006238589245</v>
      </c>
      <c r="R20">
        <f>_xlfn.STDEV.S(VQA_classifier_results_9!I20,VQA_classifier_results_8!I20,VQA_classifier_results_7!I20,VQA_classifier_results_6!I20,VQA_classifier_results_5!I20,VQA_classifier_results_4!I20,VQA_classifier_results_3!I20,VQA_classifier_results_2!I20,VQA_classifier_results_1!I20,VQA_classifier_results_0!I20)</f>
        <v>6.4088104754089319E-3</v>
      </c>
      <c r="S20">
        <f>_xlfn.STDEV.S(VQA_classifier_results_9!J20,VQA_classifier_results_8!J20,VQA_classifier_results_7!J20,VQA_classifier_results_6!J20,VQA_classifier_results_5!J20,VQA_classifier_results_4!J20,VQA_classifier_results_3!J20,VQA_classifier_results_2!J20,VQA_classifier_results_1!J20,VQA_classifier_results_0!J20)</f>
        <v>1.1251192688817144E-2</v>
      </c>
      <c r="T20">
        <f>_xlfn.STDEV.S(VQA_classifier_results_9!K20,VQA_classifier_results_8!K20,VQA_classifier_results_7!K20,VQA_classifier_results_6!K20,VQA_classifier_results_5!K20,VQA_classifier_results_4!K20,VQA_classifier_results_3!K20,VQA_classifier_results_2!K20,VQA_classifier_results_1!K20,VQA_classifier_results_0!K20)</f>
        <v>1.3298927057129952E-2</v>
      </c>
      <c r="U20">
        <f>_xlfn.STDEV.S(VQA_classifier_results_9!L20,VQA_classifier_results_8!L20,VQA_classifier_results_7!L20,VQA_classifier_results_6!L20,VQA_classifier_results_5!L20,VQA_classifier_results_4!L20,VQA_classifier_results_3!L20,VQA_classifier_results_2!L20,VQA_classifier_results_1!L20,VQA_classifier_results_0!L20)</f>
        <v>8.3346681460445254E-3</v>
      </c>
      <c r="V20">
        <f>_xlfn.STDEV.S(VQA_classifier_results_9!M20,VQA_classifier_results_8!M20,VQA_classifier_results_7!M20,VQA_classifier_results_6!M20,VQA_classifier_results_5!M20,VQA_classifier_results_4!M20,VQA_classifier_results_3!M20,VQA_classifier_results_2!M20,VQA_classifier_results_1!M20,VQA_classifier_results_0!M20)</f>
        <v>5.7308729008322288E-3</v>
      </c>
    </row>
    <row r="21" spans="1:22" x14ac:dyDescent="0.3">
      <c r="A21" s="5">
        <v>19</v>
      </c>
      <c r="B21" t="s">
        <v>21</v>
      </c>
      <c r="C21" t="s">
        <v>20</v>
      </c>
      <c r="D21" t="s">
        <v>16</v>
      </c>
      <c r="E21">
        <f>AVERAGE(VQA_classifier_results_9!E21,VQA_classifier_results_8!E21,VQA_classifier_results_7!E21,VQA_classifier_results_6!E21,VQA_classifier_results_5!E21,VQA_classifier_results_4!E21,VQA_classifier_results_3!E21,VQA_classifier_results_2!E21,VQA_classifier_results_1!E21,VQA_classifier_results_0!E21)</f>
        <v>444.4</v>
      </c>
      <c r="F21">
        <f>AVERAGE(VQA_classifier_results_9!F21,VQA_classifier_results_8!F21,VQA_classifier_results_7!F21,VQA_classifier_results_6!F21,VQA_classifier_results_5!F21,VQA_classifier_results_4!F21,VQA_classifier_results_3!F21,VQA_classifier_results_2!F21,VQA_classifier_results_1!F21,VQA_classifier_results_0!F21)</f>
        <v>689.4</v>
      </c>
      <c r="G21">
        <f>AVERAGE(VQA_classifier_results_9!G21,VQA_classifier_results_8!G21,VQA_classifier_results_7!G21,VQA_classifier_results_6!G21,VQA_classifier_results_5!G21,VQA_classifier_results_4!G21,VQA_classifier_results_3!G21,VQA_classifier_results_2!G21,VQA_classifier_results_1!G21,VQA_classifier_results_0!G21)</f>
        <v>143.6</v>
      </c>
      <c r="H21">
        <f>AVERAGE(VQA_classifier_results_9!H21,VQA_classifier_results_8!H21,VQA_classifier_results_7!H21,VQA_classifier_results_6!H21,VQA_classifier_results_5!H21,VQA_classifier_results_4!H21,VQA_classifier_results_3!H21,VQA_classifier_results_2!H21,VQA_classifier_results_1!H21,VQA_classifier_results_0!H21)</f>
        <v>388.6</v>
      </c>
      <c r="I21">
        <f>AVERAGE(VQA_classifier_results_9!I21,VQA_classifier_results_8!I21,VQA_classifier_results_7!I21,VQA_classifier_results_6!I21,VQA_classifier_results_5!I21,VQA_classifier_results_4!I21,VQA_classifier_results_3!I21,VQA_classifier_results_2!I21,VQA_classifier_results_1!I21,VQA_classifier_results_0!I21)</f>
        <v>0.68055222088835532</v>
      </c>
      <c r="J21">
        <f>AVERAGE(VQA_classifier_results_9!J21,VQA_classifier_results_8!J21,VQA_classifier_results_7!J21,VQA_classifier_results_6!J21,VQA_classifier_results_5!J21,VQA_classifier_results_4!J21,VQA_classifier_results_3!J21,VQA_classifier_results_2!J21,VQA_classifier_results_1!J21,VQA_classifier_results_0!J21)</f>
        <v>0.75636177593255227</v>
      </c>
      <c r="K21">
        <f>AVERAGE(VQA_classifier_results_9!K21,VQA_classifier_results_8!K21,VQA_classifier_results_7!K21,VQA_classifier_results_6!K21,VQA_classifier_results_5!K21,VQA_classifier_results_4!K21,VQA_classifier_results_3!K21,VQA_classifier_results_2!K21,VQA_classifier_results_1!K21,VQA_classifier_results_0!K21)</f>
        <v>0.53349339735894363</v>
      </c>
      <c r="L21">
        <f>AVERAGE(VQA_classifier_results_9!L21,VQA_classifier_results_8!L21,VQA_classifier_results_7!L21,VQA_classifier_results_6!L21,VQA_classifier_results_5!L21,VQA_classifier_results_4!L21,VQA_classifier_results_3!L21,VQA_classifier_results_2!L21,VQA_classifier_results_1!L21,VQA_classifier_results_0!L21)</f>
        <v>0.69774208171136032</v>
      </c>
      <c r="M21">
        <f>AVERAGE(VQA_classifier_results_9!M21,VQA_classifier_results_8!M21,VQA_classifier_results_7!M21,VQA_classifier_results_6!M21,VQA_classifier_results_5!M21,VQA_classifier_results_4!M21,VQA_classifier_results_3!M21,VQA_classifier_results_2!M21,VQA_classifier_results_1!M21,VQA_classifier_results_0!M21)</f>
        <v>0.63960467034032409</v>
      </c>
      <c r="N21">
        <f>_xlfn.STDEV.S(VQA_classifier_results_9!E21,VQA_classifier_results_8!E21,VQA_classifier_results_7!E21,VQA_classifier_results_6!E21,VQA_classifier_results_5!E21,VQA_classifier_results_4!E21,VQA_classifier_results_3!E21,VQA_classifier_results_2!E21,VQA_classifier_results_1!E21,VQA_classifier_results_0!E21)</f>
        <v>15.692885861646564</v>
      </c>
      <c r="O21">
        <f>_xlfn.STDEV.S(VQA_classifier_results_9!F21,VQA_classifier_results_8!F21,VQA_classifier_results_7!F21,VQA_classifier_results_6!F21,VQA_classifier_results_5!F21,VQA_classifier_results_4!F21,VQA_classifier_results_3!F21,VQA_classifier_results_2!F21,VQA_classifier_results_1!F21,VQA_classifier_results_0!F21)</f>
        <v>16.235762994081924</v>
      </c>
      <c r="P21">
        <f>_xlfn.STDEV.S(VQA_classifier_results_9!G21,VQA_classifier_results_8!G21,VQA_classifier_results_7!G21,VQA_classifier_results_6!G21,VQA_classifier_results_5!G21,VQA_classifier_results_4!G21,VQA_classifier_results_3!G21,VQA_classifier_results_2!G21,VQA_classifier_results_1!G21,VQA_classifier_results_0!G21)</f>
        <v>16.235762994081902</v>
      </c>
      <c r="Q21">
        <f>_xlfn.STDEV.S(VQA_classifier_results_9!H21,VQA_classifier_results_8!H21,VQA_classifier_results_7!H21,VQA_classifier_results_6!H21,VQA_classifier_results_5!H21,VQA_classifier_results_4!H21,VQA_classifier_results_3!H21,VQA_classifier_results_2!H21,VQA_classifier_results_1!H21,VQA_classifier_results_0!H21)</f>
        <v>15.692885861646564</v>
      </c>
      <c r="R21">
        <f>_xlfn.STDEV.S(VQA_classifier_results_9!I21,VQA_classifier_results_8!I21,VQA_classifier_results_7!I21,VQA_classifier_results_6!I21,VQA_classifier_results_5!I21,VQA_classifier_results_4!I21,VQA_classifier_results_3!I21,VQA_classifier_results_2!I21,VQA_classifier_results_1!I21,VQA_classifier_results_0!I21)</f>
        <v>7.1850742496881691E-3</v>
      </c>
      <c r="S21">
        <f>_xlfn.STDEV.S(VQA_classifier_results_9!J21,VQA_classifier_results_8!J21,VQA_classifier_results_7!J21,VQA_classifier_results_6!J21,VQA_classifier_results_5!J21,VQA_classifier_results_4!J21,VQA_classifier_results_3!J21,VQA_classifier_results_2!J21,VQA_classifier_results_1!J21,VQA_classifier_results_0!J21)</f>
        <v>1.6121032549303995E-2</v>
      </c>
      <c r="T21">
        <f>_xlfn.STDEV.S(VQA_classifier_results_9!K21,VQA_classifier_results_8!K21,VQA_classifier_results_7!K21,VQA_classifier_results_6!K21,VQA_classifier_results_5!K21,VQA_classifier_results_4!K21,VQA_classifier_results_3!K21,VQA_classifier_results_2!K21,VQA_classifier_results_1!K21,VQA_classifier_results_0!K21)</f>
        <v>1.883899863342926E-2</v>
      </c>
      <c r="U21">
        <f>_xlfn.STDEV.S(VQA_classifier_results_9!L21,VQA_classifier_results_8!L21,VQA_classifier_results_7!L21,VQA_classifier_results_6!L21,VQA_classifier_results_5!L21,VQA_classifier_results_4!L21,VQA_classifier_results_3!L21,VQA_classifier_results_2!L21,VQA_classifier_results_1!L21,VQA_classifier_results_0!L21)</f>
        <v>9.7763975372685812E-3</v>
      </c>
      <c r="V21">
        <f>_xlfn.STDEV.S(VQA_classifier_results_9!M21,VQA_classifier_results_8!M21,VQA_classifier_results_7!M21,VQA_classifier_results_6!M21,VQA_classifier_results_5!M21,VQA_classifier_results_4!M21,VQA_classifier_results_3!M21,VQA_classifier_results_2!M21,VQA_classifier_results_1!M21,VQA_classifier_results_0!M21)</f>
        <v>6.5138549394033012E-3</v>
      </c>
    </row>
    <row r="22" spans="1:22" x14ac:dyDescent="0.3">
      <c r="A22" s="5">
        <v>20</v>
      </c>
      <c r="B22" t="s">
        <v>22</v>
      </c>
      <c r="C22" t="s">
        <v>14</v>
      </c>
      <c r="D22" t="s">
        <v>15</v>
      </c>
      <c r="E22">
        <f>AVERAGE(VQA_classifier_results_9!E22,VQA_classifier_results_8!E22,VQA_classifier_results_7!E22,VQA_classifier_results_6!E22,VQA_classifier_results_5!E22,VQA_classifier_results_4!E22,VQA_classifier_results_3!E22,VQA_classifier_results_2!E22,VQA_classifier_results_1!E22,VQA_classifier_results_0!E22)</f>
        <v>92.8</v>
      </c>
      <c r="F22">
        <f>AVERAGE(VQA_classifier_results_9!F22,VQA_classifier_results_8!F22,VQA_classifier_results_7!F22,VQA_classifier_results_6!F22,VQA_classifier_results_5!F22,VQA_classifier_results_4!F22,VQA_classifier_results_3!F22,VQA_classifier_results_2!F22,VQA_classifier_results_1!F22,VQA_classifier_results_0!F22)</f>
        <v>156.1</v>
      </c>
      <c r="G22">
        <f>AVERAGE(VQA_classifier_results_9!G22,VQA_classifier_results_8!G22,VQA_classifier_results_7!G22,VQA_classifier_results_6!G22,VQA_classifier_results_5!G22,VQA_classifier_results_4!G22,VQA_classifier_results_3!G22,VQA_classifier_results_2!G22,VQA_classifier_results_1!G22,VQA_classifier_results_0!G22)</f>
        <v>33.9</v>
      </c>
      <c r="H22">
        <f>AVERAGE(VQA_classifier_results_9!H22,VQA_classifier_results_8!H22,VQA_classifier_results_7!H22,VQA_classifier_results_6!H22,VQA_classifier_results_5!H22,VQA_classifier_results_4!H22,VQA_classifier_results_3!H22,VQA_classifier_results_2!H22,VQA_classifier_results_1!H22,VQA_classifier_results_0!H22)</f>
        <v>97.2</v>
      </c>
      <c r="I22">
        <f>AVERAGE(VQA_classifier_results_9!I22,VQA_classifier_results_8!I22,VQA_classifier_results_7!I22,VQA_classifier_results_6!I22,VQA_classifier_results_5!I22,VQA_classifier_results_4!I22,VQA_classifier_results_3!I22,VQA_classifier_results_2!I22,VQA_classifier_results_1!I22,VQA_classifier_results_0!I22)</f>
        <v>0.65499999999999992</v>
      </c>
      <c r="J22">
        <f>AVERAGE(VQA_classifier_results_9!J22,VQA_classifier_results_8!J22,VQA_classifier_results_7!J22,VQA_classifier_results_6!J22,VQA_classifier_results_5!J22,VQA_classifier_results_4!J22,VQA_classifier_results_3!J22,VQA_classifier_results_2!J22,VQA_classifier_results_1!J22,VQA_classifier_results_0!J22)</f>
        <v>0.7329273096453196</v>
      </c>
      <c r="K22">
        <f>AVERAGE(VQA_classifier_results_9!K22,VQA_classifier_results_8!K22,VQA_classifier_results_7!K22,VQA_classifier_results_6!K22,VQA_classifier_results_5!K22,VQA_classifier_results_4!K22,VQA_classifier_results_3!K22,VQA_classifier_results_2!K22,VQA_classifier_results_1!K22,VQA_classifier_results_0!K22)</f>
        <v>0.48842105263157887</v>
      </c>
      <c r="L22">
        <f>AVERAGE(VQA_classifier_results_9!L22,VQA_classifier_results_8!L22,VQA_classifier_results_7!L22,VQA_classifier_results_6!L22,VQA_classifier_results_5!L22,VQA_classifier_results_4!L22,VQA_classifier_results_3!L22,VQA_classifier_results_2!L22,VQA_classifier_results_1!L22,VQA_classifier_results_0!L22)</f>
        <v>0.66572145952533135</v>
      </c>
      <c r="M22">
        <f>AVERAGE(VQA_classifier_results_9!M22,VQA_classifier_results_8!M22,VQA_classifier_results_7!M22,VQA_classifier_results_6!M22,VQA_classifier_results_5!M22,VQA_classifier_results_4!M22,VQA_classifier_results_3!M22,VQA_classifier_results_2!M22,VQA_classifier_results_1!M22,VQA_classifier_results_0!M22)</f>
        <v>0.61648529242431471</v>
      </c>
      <c r="N22">
        <f>_xlfn.STDEV.S(VQA_classifier_results_9!E22,VQA_classifier_results_8!E22,VQA_classifier_results_7!E22,VQA_classifier_results_6!E22,VQA_classifier_results_5!E22,VQA_classifier_results_4!E22,VQA_classifier_results_3!E22,VQA_classifier_results_2!E22,VQA_classifier_results_1!E22,VQA_classifier_results_0!E22)</f>
        <v>5.6725459696487057</v>
      </c>
      <c r="O22">
        <f>_xlfn.STDEV.S(VQA_classifier_results_9!F22,VQA_classifier_results_8!F22,VQA_classifier_results_7!F22,VQA_classifier_results_6!F22,VQA_classifier_results_5!F22,VQA_classifier_results_4!F22,VQA_classifier_results_3!F22,VQA_classifier_results_2!F22,VQA_classifier_results_1!F22,VQA_classifier_results_0!F22)</f>
        <v>4.1753243386991308</v>
      </c>
      <c r="P22">
        <f>_xlfn.STDEV.S(VQA_classifier_results_9!G22,VQA_classifier_results_8!G22,VQA_classifier_results_7!G22,VQA_classifier_results_6!G22,VQA_classifier_results_5!G22,VQA_classifier_results_4!G22,VQA_classifier_results_3!G22,VQA_classifier_results_2!G22,VQA_classifier_results_1!G22,VQA_classifier_results_0!G22)</f>
        <v>4.1753243386991263</v>
      </c>
      <c r="Q22">
        <f>_xlfn.STDEV.S(VQA_classifier_results_9!H22,VQA_classifier_results_8!H22,VQA_classifier_results_7!H22,VQA_classifier_results_6!H22,VQA_classifier_results_5!H22,VQA_classifier_results_4!H22,VQA_classifier_results_3!H22,VQA_classifier_results_2!H22,VQA_classifier_results_1!H22,VQA_classifier_results_0!H22)</f>
        <v>5.6725459696487057</v>
      </c>
      <c r="R22">
        <f>_xlfn.STDEV.S(VQA_classifier_results_9!I22,VQA_classifier_results_8!I22,VQA_classifier_results_7!I22,VQA_classifier_results_6!I22,VQA_classifier_results_5!I22,VQA_classifier_results_4!I22,VQA_classifier_results_3!I22,VQA_classifier_results_2!I22,VQA_classifier_results_1!I22,VQA_classifier_results_0!I22)</f>
        <v>1.4649385437292793E-2</v>
      </c>
      <c r="S22">
        <f>_xlfn.STDEV.S(VQA_classifier_results_9!J22,VQA_classifier_results_8!J22,VQA_classifier_results_7!J22,VQA_classifier_results_6!J22,VQA_classifier_results_5!J22,VQA_classifier_results_4!J22,VQA_classifier_results_3!J22,VQA_classifier_results_2!J22,VQA_classifier_results_1!J22,VQA_classifier_results_0!J22)</f>
        <v>2.2239252941595903E-2</v>
      </c>
      <c r="T22">
        <f>_xlfn.STDEV.S(VQA_classifier_results_9!K22,VQA_classifier_results_8!K22,VQA_classifier_results_7!K22,VQA_classifier_results_6!K22,VQA_classifier_results_5!K22,VQA_classifier_results_4!K22,VQA_classifier_results_3!K22,VQA_classifier_results_2!K22,VQA_classifier_results_1!K22,VQA_classifier_results_0!K22)</f>
        <v>2.9855505103414261E-2</v>
      </c>
      <c r="U22">
        <f>_xlfn.STDEV.S(VQA_classifier_results_9!L22,VQA_classifier_results_8!L22,VQA_classifier_results_7!L22,VQA_classifier_results_6!L22,VQA_classifier_results_5!L22,VQA_classifier_results_4!L22,VQA_classifier_results_3!L22,VQA_classifier_results_2!L22,VQA_classifier_results_1!L22,VQA_classifier_results_0!L22)</f>
        <v>1.9122024193641358E-2</v>
      </c>
      <c r="V22">
        <f>_xlfn.STDEV.S(VQA_classifier_results_9!M22,VQA_classifier_results_8!M22,VQA_classifier_results_7!M22,VQA_classifier_results_6!M22,VQA_classifier_results_5!M22,VQA_classifier_results_4!M22,VQA_classifier_results_3!M22,VQA_classifier_results_2!M22,VQA_classifier_results_1!M22,VQA_classifier_results_0!M22)</f>
        <v>1.2982059031255129E-2</v>
      </c>
    </row>
    <row r="23" spans="1:22" x14ac:dyDescent="0.3">
      <c r="A23" s="5">
        <v>21</v>
      </c>
      <c r="B23" t="s">
        <v>22</v>
      </c>
      <c r="C23" t="s">
        <v>14</v>
      </c>
      <c r="D23" t="s">
        <v>16</v>
      </c>
      <c r="E23">
        <f>AVERAGE(VQA_classifier_results_9!E23,VQA_classifier_results_8!E23,VQA_classifier_results_7!E23,VQA_classifier_results_6!E23,VQA_classifier_results_5!E23,VQA_classifier_results_4!E23,VQA_classifier_results_3!E23,VQA_classifier_results_2!E23,VQA_classifier_results_1!E23,VQA_classifier_results_0!E23)</f>
        <v>101.3</v>
      </c>
      <c r="F23">
        <f>AVERAGE(VQA_classifier_results_9!F23,VQA_classifier_results_8!F23,VQA_classifier_results_7!F23,VQA_classifier_results_6!F23,VQA_classifier_results_5!F23,VQA_classifier_results_4!F23,VQA_classifier_results_3!F23,VQA_classifier_results_2!F23,VQA_classifier_results_1!F23,VQA_classifier_results_0!F23)</f>
        <v>150.1</v>
      </c>
      <c r="G23">
        <f>AVERAGE(VQA_classifier_results_9!G23,VQA_classifier_results_8!G23,VQA_classifier_results_7!G23,VQA_classifier_results_6!G23,VQA_classifier_results_5!G23,VQA_classifier_results_4!G23,VQA_classifier_results_3!G23,VQA_classifier_results_2!G23,VQA_classifier_results_1!G23,VQA_classifier_results_0!G23)</f>
        <v>39.9</v>
      </c>
      <c r="H23">
        <f>AVERAGE(VQA_classifier_results_9!H23,VQA_classifier_results_8!H23,VQA_classifier_results_7!H23,VQA_classifier_results_6!H23,VQA_classifier_results_5!H23,VQA_classifier_results_4!H23,VQA_classifier_results_3!H23,VQA_classifier_results_2!H23,VQA_classifier_results_1!H23,VQA_classifier_results_0!H23)</f>
        <v>88.7</v>
      </c>
      <c r="I23">
        <f>AVERAGE(VQA_classifier_results_9!I23,VQA_classifier_results_8!I23,VQA_classifier_results_7!I23,VQA_classifier_results_6!I23,VQA_classifier_results_5!I23,VQA_classifier_results_4!I23,VQA_classifier_results_3!I23,VQA_classifier_results_2!I23,VQA_classifier_results_1!I23,VQA_classifier_results_0!I23)</f>
        <v>0.66157894736842104</v>
      </c>
      <c r="J23">
        <f>AVERAGE(VQA_classifier_results_9!J23,VQA_classifier_results_8!J23,VQA_classifier_results_7!J23,VQA_classifier_results_6!J23,VQA_classifier_results_5!J23,VQA_classifier_results_4!J23,VQA_classifier_results_3!J23,VQA_classifier_results_2!J23,VQA_classifier_results_1!J23,VQA_classifier_results_0!J23)</f>
        <v>0.71740213909794515</v>
      </c>
      <c r="K23">
        <f>AVERAGE(VQA_classifier_results_9!K23,VQA_classifier_results_8!K23,VQA_classifier_results_7!K23,VQA_classifier_results_6!K23,VQA_classifier_results_5!K23,VQA_classifier_results_4!K23,VQA_classifier_results_3!K23,VQA_classifier_results_2!K23,VQA_classifier_results_1!K23,VQA_classifier_results_0!K23)</f>
        <v>0.53315789473684205</v>
      </c>
      <c r="L23">
        <f>AVERAGE(VQA_classifier_results_9!L23,VQA_classifier_results_8!L23,VQA_classifier_results_7!L23,VQA_classifier_results_6!L23,VQA_classifier_results_5!L23,VQA_classifier_results_4!L23,VQA_classifier_results_3!L23,VQA_classifier_results_2!L23,VQA_classifier_results_1!L23,VQA_classifier_results_0!L23)</f>
        <v>0.67059441116714247</v>
      </c>
      <c r="M23">
        <f>AVERAGE(VQA_classifier_results_9!M23,VQA_classifier_results_8!M23,VQA_classifier_results_7!M23,VQA_classifier_results_6!M23,VQA_classifier_results_5!M23,VQA_classifier_results_4!M23,VQA_classifier_results_3!M23,VQA_classifier_results_2!M23,VQA_classifier_results_1!M23,VQA_classifier_results_0!M23)</f>
        <v>0.62898763500228294</v>
      </c>
      <c r="N23">
        <f>_xlfn.STDEV.S(VQA_classifier_results_9!E23,VQA_classifier_results_8!E23,VQA_classifier_results_7!E23,VQA_classifier_results_6!E23,VQA_classifier_results_5!E23,VQA_classifier_results_4!E23,VQA_classifier_results_3!E23,VQA_classifier_results_2!E23,VQA_classifier_results_1!E23,VQA_classifier_results_0!E23)</f>
        <v>7.273238618387273</v>
      </c>
      <c r="O23">
        <f>_xlfn.STDEV.S(VQA_classifier_results_9!F23,VQA_classifier_results_8!F23,VQA_classifier_results_7!F23,VQA_classifier_results_6!F23,VQA_classifier_results_5!F23,VQA_classifier_results_4!F23,VQA_classifier_results_3!F23,VQA_classifier_results_2!F23,VQA_classifier_results_1!F23,VQA_classifier_results_0!F23)</f>
        <v>4.3320510923425948</v>
      </c>
      <c r="P23">
        <f>_xlfn.STDEV.S(VQA_classifier_results_9!G23,VQA_classifier_results_8!G23,VQA_classifier_results_7!G23,VQA_classifier_results_6!G23,VQA_classifier_results_5!G23,VQA_classifier_results_4!G23,VQA_classifier_results_3!G23,VQA_classifier_results_2!G23,VQA_classifier_results_1!G23,VQA_classifier_results_0!G23)</f>
        <v>4.3320510923425903</v>
      </c>
      <c r="Q23">
        <f>_xlfn.STDEV.S(VQA_classifier_results_9!H23,VQA_classifier_results_8!H23,VQA_classifier_results_7!H23,VQA_classifier_results_6!H23,VQA_classifier_results_5!H23,VQA_classifier_results_4!H23,VQA_classifier_results_3!H23,VQA_classifier_results_2!H23,VQA_classifier_results_1!H23,VQA_classifier_results_0!H23)</f>
        <v>7.273238618387273</v>
      </c>
      <c r="R23">
        <f>_xlfn.STDEV.S(VQA_classifier_results_9!I23,VQA_classifier_results_8!I23,VQA_classifier_results_7!I23,VQA_classifier_results_6!I23,VQA_classifier_results_5!I23,VQA_classifier_results_4!I23,VQA_classifier_results_3!I23,VQA_classifier_results_2!I23,VQA_classifier_results_1!I23,VQA_classifier_results_0!I23)</f>
        <v>2.1743064399760936E-2</v>
      </c>
      <c r="S23">
        <f>_xlfn.STDEV.S(VQA_classifier_results_9!J23,VQA_classifier_results_8!J23,VQA_classifier_results_7!J23,VQA_classifier_results_6!J23,VQA_classifier_results_5!J23,VQA_classifier_results_4!J23,VQA_classifier_results_3!J23,VQA_classifier_results_2!J23,VQA_classifier_results_1!J23,VQA_classifier_results_0!J23)</f>
        <v>2.5184493101858198E-2</v>
      </c>
      <c r="T23">
        <f>_xlfn.STDEV.S(VQA_classifier_results_9!K23,VQA_classifier_results_8!K23,VQA_classifier_results_7!K23,VQA_classifier_results_6!K23,VQA_classifier_results_5!K23,VQA_classifier_results_4!K23,VQA_classifier_results_3!K23,VQA_classifier_results_2!K23,VQA_classifier_results_1!K23,VQA_classifier_results_0!K23)</f>
        <v>3.828020325466986E-2</v>
      </c>
      <c r="U23">
        <f>_xlfn.STDEV.S(VQA_classifier_results_9!L23,VQA_classifier_results_8!L23,VQA_classifier_results_7!L23,VQA_classifier_results_6!L23,VQA_classifier_results_5!L23,VQA_classifier_results_4!L23,VQA_classifier_results_3!L23,VQA_classifier_results_2!L23,VQA_classifier_results_1!L23,VQA_classifier_results_0!L23)</f>
        <v>2.5926210876301675E-2</v>
      </c>
      <c r="V23">
        <f>_xlfn.STDEV.S(VQA_classifier_results_9!M23,VQA_classifier_results_8!M23,VQA_classifier_results_7!M23,VQA_classifier_results_6!M23,VQA_classifier_results_5!M23,VQA_classifier_results_4!M23,VQA_classifier_results_3!M23,VQA_classifier_results_2!M23,VQA_classifier_results_1!M23,VQA_classifier_results_0!M23)</f>
        <v>2.0342087134908576E-2</v>
      </c>
    </row>
    <row r="24" spans="1:22" x14ac:dyDescent="0.3">
      <c r="A24" s="5">
        <v>22</v>
      </c>
      <c r="B24" t="s">
        <v>22</v>
      </c>
      <c r="C24" t="s">
        <v>17</v>
      </c>
      <c r="D24" t="s">
        <v>15</v>
      </c>
      <c r="E24">
        <f>AVERAGE(VQA_classifier_results_9!E24,VQA_classifier_results_8!E24,VQA_classifier_results_7!E24,VQA_classifier_results_6!E24,VQA_classifier_results_5!E24,VQA_classifier_results_4!E24,VQA_classifier_results_3!E24,VQA_classifier_results_2!E24,VQA_classifier_results_1!E24,VQA_classifier_results_0!E24)</f>
        <v>117.8</v>
      </c>
      <c r="F24">
        <f>AVERAGE(VQA_classifier_results_9!F24,VQA_classifier_results_8!F24,VQA_classifier_results_7!F24,VQA_classifier_results_6!F24,VQA_classifier_results_5!F24,VQA_classifier_results_4!F24,VQA_classifier_results_3!F24,VQA_classifier_results_2!F24,VQA_classifier_results_1!F24,VQA_classifier_results_0!F24)</f>
        <v>183</v>
      </c>
      <c r="G24">
        <f>AVERAGE(VQA_classifier_results_9!G24,VQA_classifier_results_8!G24,VQA_classifier_results_7!G24,VQA_classifier_results_6!G24,VQA_classifier_results_5!G24,VQA_classifier_results_4!G24,VQA_classifier_results_3!G24,VQA_classifier_results_2!G24,VQA_classifier_results_1!G24,VQA_classifier_results_0!G24)</f>
        <v>46</v>
      </c>
      <c r="H24">
        <f>AVERAGE(VQA_classifier_results_9!H24,VQA_classifier_results_8!H24,VQA_classifier_results_7!H24,VQA_classifier_results_6!H24,VQA_classifier_results_5!H24,VQA_classifier_results_4!H24,VQA_classifier_results_3!H24,VQA_classifier_results_2!H24,VQA_classifier_results_1!H24,VQA_classifier_results_0!H24)</f>
        <v>111.2</v>
      </c>
      <c r="I24">
        <f>AVERAGE(VQA_classifier_results_9!I24,VQA_classifier_results_8!I24,VQA_classifier_results_7!I24,VQA_classifier_results_6!I24,VQA_classifier_results_5!I24,VQA_classifier_results_4!I24,VQA_classifier_results_3!I24,VQA_classifier_results_2!I24,VQA_classifier_results_1!I24,VQA_classifier_results_0!I24)</f>
        <v>0.65676855895196495</v>
      </c>
      <c r="J24">
        <f>AVERAGE(VQA_classifier_results_9!J24,VQA_classifier_results_8!J24,VQA_classifier_results_7!J24,VQA_classifier_results_6!J24,VQA_classifier_results_5!J24,VQA_classifier_results_4!J24,VQA_classifier_results_3!J24,VQA_classifier_results_2!J24,VQA_classifier_results_1!J24,VQA_classifier_results_0!J24)</f>
        <v>0.71938098715555809</v>
      </c>
      <c r="K24">
        <f>AVERAGE(VQA_classifier_results_9!K24,VQA_classifier_results_8!K24,VQA_classifier_results_7!K24,VQA_classifier_results_6!K24,VQA_classifier_results_5!K24,VQA_classifier_results_4!K24,VQA_classifier_results_3!K24,VQA_classifier_results_2!K24,VQA_classifier_results_1!K24,VQA_classifier_results_0!K24)</f>
        <v>0.514410480349345</v>
      </c>
      <c r="L24">
        <f>AVERAGE(VQA_classifier_results_9!L24,VQA_classifier_results_8!L24,VQA_classifier_results_7!L24,VQA_classifier_results_6!L24,VQA_classifier_results_5!L24,VQA_classifier_results_4!L24,VQA_classifier_results_3!L24,VQA_classifier_results_2!L24,VQA_classifier_results_1!L24,VQA_classifier_results_0!L24)</f>
        <v>0.66577183626005165</v>
      </c>
      <c r="M24">
        <f>AVERAGE(VQA_classifier_results_9!M24,VQA_classifier_results_8!M24,VQA_classifier_results_7!M24,VQA_classifier_results_6!M24,VQA_classifier_results_5!M24,VQA_classifier_results_4!M24,VQA_classifier_results_3!M24,VQA_classifier_results_2!M24,VQA_classifier_results_1!M24,VQA_classifier_results_0!M24)</f>
        <v>0.62239500750378929</v>
      </c>
      <c r="N24">
        <f>_xlfn.STDEV.S(VQA_classifier_results_9!E24,VQA_classifier_results_8!E24,VQA_classifier_results_7!E24,VQA_classifier_results_6!E24,VQA_classifier_results_5!E24,VQA_classifier_results_4!E24,VQA_classifier_results_3!E24,VQA_classifier_results_2!E24,VQA_classifier_results_1!E24,VQA_classifier_results_0!E24)</f>
        <v>8.1486195149853451</v>
      </c>
      <c r="O24">
        <f>_xlfn.STDEV.S(VQA_classifier_results_9!F24,VQA_classifier_results_8!F24,VQA_classifier_results_7!F24,VQA_classifier_results_6!F24,VQA_classifier_results_5!F24,VQA_classifier_results_4!F24,VQA_classifier_results_3!F24,VQA_classifier_results_2!F24,VQA_classifier_results_1!F24,VQA_classifier_results_0!F24)</f>
        <v>5.0990195135927845</v>
      </c>
      <c r="P24">
        <f>_xlfn.STDEV.S(VQA_classifier_results_9!G24,VQA_classifier_results_8!G24,VQA_classifier_results_7!G24,VQA_classifier_results_6!G24,VQA_classifier_results_5!G24,VQA_classifier_results_4!G24,VQA_classifier_results_3!G24,VQA_classifier_results_2!G24,VQA_classifier_results_1!G24,VQA_classifier_results_0!G24)</f>
        <v>5.0990195135927845</v>
      </c>
      <c r="Q24">
        <f>_xlfn.STDEV.S(VQA_classifier_results_9!H24,VQA_classifier_results_8!H24,VQA_classifier_results_7!H24,VQA_classifier_results_6!H24,VQA_classifier_results_5!H24,VQA_classifier_results_4!H24,VQA_classifier_results_3!H24,VQA_classifier_results_2!H24,VQA_classifier_results_1!H24,VQA_classifier_results_0!H24)</f>
        <v>8.1486195149853451</v>
      </c>
      <c r="R24">
        <f>_xlfn.STDEV.S(VQA_classifier_results_9!I24,VQA_classifier_results_8!I24,VQA_classifier_results_7!I24,VQA_classifier_results_6!I24,VQA_classifier_results_5!I24,VQA_classifier_results_4!I24,VQA_classifier_results_3!I24,VQA_classifier_results_2!I24,VQA_classifier_results_1!I24,VQA_classifier_results_0!I24)</f>
        <v>1.7491492152314193E-2</v>
      </c>
      <c r="S24">
        <f>_xlfn.STDEV.S(VQA_classifier_results_9!J24,VQA_classifier_results_8!J24,VQA_classifier_results_7!J24,VQA_classifier_results_6!J24,VQA_classifier_results_5!J24,VQA_classifier_results_4!J24,VQA_classifier_results_3!J24,VQA_classifier_results_2!J24,VQA_classifier_results_1!J24,VQA_classifier_results_0!J24)</f>
        <v>2.257997374669039E-2</v>
      </c>
      <c r="T24">
        <f>_xlfn.STDEV.S(VQA_classifier_results_9!K24,VQA_classifier_results_8!K24,VQA_classifier_results_7!K24,VQA_classifier_results_6!K24,VQA_classifier_results_5!K24,VQA_classifier_results_4!K24,VQA_classifier_results_3!K24,VQA_classifier_results_2!K24,VQA_classifier_results_1!K24,VQA_classifier_results_0!K24)</f>
        <v>3.5583491331813738E-2</v>
      </c>
      <c r="U24">
        <f>_xlfn.STDEV.S(VQA_classifier_results_9!L24,VQA_classifier_results_8!L24,VQA_classifier_results_7!L24,VQA_classifier_results_6!L24,VQA_classifier_results_5!L24,VQA_classifier_results_4!L24,VQA_classifier_results_3!L24,VQA_classifier_results_2!L24,VQA_classifier_results_1!L24,VQA_classifier_results_0!L24)</f>
        <v>2.206094832894577E-2</v>
      </c>
      <c r="V24">
        <f>_xlfn.STDEV.S(VQA_classifier_results_9!M24,VQA_classifier_results_8!M24,VQA_classifier_results_7!M24,VQA_classifier_results_6!M24,VQA_classifier_results_5!M24,VQA_classifier_results_4!M24,VQA_classifier_results_3!M24,VQA_classifier_results_2!M24,VQA_classifier_results_1!M24,VQA_classifier_results_0!M24)</f>
        <v>1.6280332395921943E-2</v>
      </c>
    </row>
    <row r="25" spans="1:22" x14ac:dyDescent="0.3">
      <c r="A25" s="5">
        <v>23</v>
      </c>
      <c r="B25" t="s">
        <v>22</v>
      </c>
      <c r="C25" t="s">
        <v>17</v>
      </c>
      <c r="D25" t="s">
        <v>16</v>
      </c>
      <c r="E25">
        <f>AVERAGE(VQA_classifier_results_9!E25,VQA_classifier_results_8!E25,VQA_classifier_results_7!E25,VQA_classifier_results_6!E25,VQA_classifier_results_5!E25,VQA_classifier_results_4!E25,VQA_classifier_results_3!E25,VQA_classifier_results_2!E25,VQA_classifier_results_1!E25,VQA_classifier_results_0!E25)</f>
        <v>122.7</v>
      </c>
      <c r="F25">
        <f>AVERAGE(VQA_classifier_results_9!F25,VQA_classifier_results_8!F25,VQA_classifier_results_7!F25,VQA_classifier_results_6!F25,VQA_classifier_results_5!F25,VQA_classifier_results_4!F25,VQA_classifier_results_3!F25,VQA_classifier_results_2!F25,VQA_classifier_results_1!F25,VQA_classifier_results_0!F25)</f>
        <v>179.2</v>
      </c>
      <c r="G25">
        <f>AVERAGE(VQA_classifier_results_9!G25,VQA_classifier_results_8!G25,VQA_classifier_results_7!G25,VQA_classifier_results_6!G25,VQA_classifier_results_5!G25,VQA_classifier_results_4!G25,VQA_classifier_results_3!G25,VQA_classifier_results_2!G25,VQA_classifier_results_1!G25,VQA_classifier_results_0!G25)</f>
        <v>49.8</v>
      </c>
      <c r="H25">
        <f>AVERAGE(VQA_classifier_results_9!H25,VQA_classifier_results_8!H25,VQA_classifier_results_7!H25,VQA_classifier_results_6!H25,VQA_classifier_results_5!H25,VQA_classifier_results_4!H25,VQA_classifier_results_3!H25,VQA_classifier_results_2!H25,VQA_classifier_results_1!H25,VQA_classifier_results_0!H25)</f>
        <v>106.3</v>
      </c>
      <c r="I25">
        <f>AVERAGE(VQA_classifier_results_9!I25,VQA_classifier_results_8!I25,VQA_classifier_results_7!I25,VQA_classifier_results_6!I25,VQA_classifier_results_5!I25,VQA_classifier_results_4!I25,VQA_classifier_results_3!I25,VQA_classifier_results_2!I25,VQA_classifier_results_1!I25,VQA_classifier_results_0!I25)</f>
        <v>0.65917030567685608</v>
      </c>
      <c r="J25">
        <f>AVERAGE(VQA_classifier_results_9!J25,VQA_classifier_results_8!J25,VQA_classifier_results_7!J25,VQA_classifier_results_6!J25,VQA_classifier_results_5!J25,VQA_classifier_results_4!J25,VQA_classifier_results_3!J25,VQA_classifier_results_2!J25,VQA_classifier_results_1!J25,VQA_classifier_results_0!J25)</f>
        <v>0.71198777710719041</v>
      </c>
      <c r="K25">
        <f>AVERAGE(VQA_classifier_results_9!K25,VQA_classifier_results_8!K25,VQA_classifier_results_7!K25,VQA_classifier_results_6!K25,VQA_classifier_results_5!K25,VQA_classifier_results_4!K25,VQA_classifier_results_3!K25,VQA_classifier_results_2!K25,VQA_classifier_results_1!K25,VQA_classifier_results_0!K25)</f>
        <v>0.53580786026200877</v>
      </c>
      <c r="L25">
        <f>AVERAGE(VQA_classifier_results_9!L25,VQA_classifier_results_8!L25,VQA_classifier_results_7!L25,VQA_classifier_results_6!L25,VQA_classifier_results_5!L25,VQA_classifier_results_4!L25,VQA_classifier_results_3!L25,VQA_classifier_results_2!L25,VQA_classifier_results_1!L25,VQA_classifier_results_0!L25)</f>
        <v>0.66749702836779723</v>
      </c>
      <c r="M25">
        <f>AVERAGE(VQA_classifier_results_9!M25,VQA_classifier_results_8!M25,VQA_classifier_results_7!M25,VQA_classifier_results_6!M25,VQA_classifier_results_5!M25,VQA_classifier_results_4!M25,VQA_classifier_results_3!M25,VQA_classifier_results_2!M25,VQA_classifier_results_1!M25,VQA_classifier_results_0!M25)</f>
        <v>0.62798091865638417</v>
      </c>
      <c r="N25">
        <f>_xlfn.STDEV.S(VQA_classifier_results_9!E25,VQA_classifier_results_8!E25,VQA_classifier_results_7!E25,VQA_classifier_results_6!E25,VQA_classifier_results_5!E25,VQA_classifier_results_4!E25,VQA_classifier_results_3!E25,VQA_classifier_results_2!E25,VQA_classifier_results_1!E25,VQA_classifier_results_0!E25)</f>
        <v>7.7323275207979183</v>
      </c>
      <c r="O25">
        <f>_xlfn.STDEV.S(VQA_classifier_results_9!F25,VQA_classifier_results_8!F25,VQA_classifier_results_7!F25,VQA_classifier_results_6!F25,VQA_classifier_results_5!F25,VQA_classifier_results_4!F25,VQA_classifier_results_3!F25,VQA_classifier_results_2!F25,VQA_classifier_results_1!F25,VQA_classifier_results_0!F25)</f>
        <v>6.4773108274619311</v>
      </c>
      <c r="P25">
        <f>_xlfn.STDEV.S(VQA_classifier_results_9!G25,VQA_classifier_results_8!G25,VQA_classifier_results_7!G25,VQA_classifier_results_6!G25,VQA_classifier_results_5!G25,VQA_classifier_results_4!G25,VQA_classifier_results_3!G25,VQA_classifier_results_2!G25,VQA_classifier_results_1!G25,VQA_classifier_results_0!G25)</f>
        <v>6.4773108274619178</v>
      </c>
      <c r="Q25">
        <f>_xlfn.STDEV.S(VQA_classifier_results_9!H25,VQA_classifier_results_8!H25,VQA_classifier_results_7!H25,VQA_classifier_results_6!H25,VQA_classifier_results_5!H25,VQA_classifier_results_4!H25,VQA_classifier_results_3!H25,VQA_classifier_results_2!H25,VQA_classifier_results_1!H25,VQA_classifier_results_0!H25)</f>
        <v>7.7323275207979183</v>
      </c>
      <c r="R25">
        <f>_xlfn.STDEV.S(VQA_classifier_results_9!I25,VQA_classifier_results_8!I25,VQA_classifier_results_7!I25,VQA_classifier_results_6!I25,VQA_classifier_results_5!I25,VQA_classifier_results_4!I25,VQA_classifier_results_3!I25,VQA_classifier_results_2!I25,VQA_classifier_results_1!I25,VQA_classifier_results_0!I25)</f>
        <v>1.6418349363507365E-2</v>
      </c>
      <c r="S25">
        <f>_xlfn.STDEV.S(VQA_classifier_results_9!J25,VQA_classifier_results_8!J25,VQA_classifier_results_7!J25,VQA_classifier_results_6!J25,VQA_classifier_results_5!J25,VQA_classifier_results_4!J25,VQA_classifier_results_3!J25,VQA_classifier_results_2!J25,VQA_classifier_results_1!J25,VQA_classifier_results_0!J25)</f>
        <v>2.4290449922756859E-2</v>
      </c>
      <c r="T25">
        <f>_xlfn.STDEV.S(VQA_classifier_results_9!K25,VQA_classifier_results_8!K25,VQA_classifier_results_7!K25,VQA_classifier_results_6!K25,VQA_classifier_results_5!K25,VQA_classifier_results_4!K25,VQA_classifier_results_3!K25,VQA_classifier_results_2!K25,VQA_classifier_results_1!K25,VQA_classifier_results_0!K25)</f>
        <v>3.376562236156299E-2</v>
      </c>
      <c r="U25">
        <f>_xlfn.STDEV.S(VQA_classifier_results_9!L25,VQA_classifier_results_8!L25,VQA_classifier_results_7!L25,VQA_classifier_results_6!L25,VQA_classifier_results_5!L25,VQA_classifier_results_4!L25,VQA_classifier_results_3!L25,VQA_classifier_results_2!L25,VQA_classifier_results_1!L25,VQA_classifier_results_0!L25)</f>
        <v>2.0245103095968293E-2</v>
      </c>
      <c r="V25">
        <f>_xlfn.STDEV.S(VQA_classifier_results_9!M25,VQA_classifier_results_8!M25,VQA_classifier_results_7!M25,VQA_classifier_results_6!M25,VQA_classifier_results_5!M25,VQA_classifier_results_4!M25,VQA_classifier_results_3!M25,VQA_classifier_results_2!M25,VQA_classifier_results_1!M25,VQA_classifier_results_0!M25)</f>
        <v>1.5297212626867951E-2</v>
      </c>
    </row>
    <row r="26" spans="1:22" x14ac:dyDescent="0.3">
      <c r="A26" s="5">
        <v>24</v>
      </c>
      <c r="B26" t="s">
        <v>22</v>
      </c>
      <c r="C26" t="s">
        <v>18</v>
      </c>
      <c r="D26" t="s">
        <v>15</v>
      </c>
      <c r="E26">
        <f>AVERAGE(VQA_classifier_results_9!E26,VQA_classifier_results_8!E26,VQA_classifier_results_7!E26,VQA_classifier_results_6!E26,VQA_classifier_results_5!E26,VQA_classifier_results_4!E26,VQA_classifier_results_3!E26,VQA_classifier_results_2!E26,VQA_classifier_results_1!E26,VQA_classifier_results_0!E26)</f>
        <v>117.7</v>
      </c>
      <c r="F26">
        <f>AVERAGE(VQA_classifier_results_9!F26,VQA_classifier_results_8!F26,VQA_classifier_results_7!F26,VQA_classifier_results_6!F26,VQA_classifier_results_5!F26,VQA_classifier_results_4!F26,VQA_classifier_results_3!F26,VQA_classifier_results_2!F26,VQA_classifier_results_1!F26,VQA_classifier_results_0!F26)</f>
        <v>178.8</v>
      </c>
      <c r="G26">
        <f>AVERAGE(VQA_classifier_results_9!G26,VQA_classifier_results_8!G26,VQA_classifier_results_7!G26,VQA_classifier_results_6!G26,VQA_classifier_results_5!G26,VQA_classifier_results_4!G26,VQA_classifier_results_3!G26,VQA_classifier_results_2!G26,VQA_classifier_results_1!G26,VQA_classifier_results_0!G26)</f>
        <v>54.2</v>
      </c>
      <c r="H26">
        <f>AVERAGE(VQA_classifier_results_9!H26,VQA_classifier_results_8!H26,VQA_classifier_results_7!H26,VQA_classifier_results_6!H26,VQA_classifier_results_5!H26,VQA_classifier_results_4!H26,VQA_classifier_results_3!H26,VQA_classifier_results_2!H26,VQA_classifier_results_1!H26,VQA_classifier_results_0!H26)</f>
        <v>115.3</v>
      </c>
      <c r="I26">
        <f>AVERAGE(VQA_classifier_results_9!I26,VQA_classifier_results_8!I26,VQA_classifier_results_7!I26,VQA_classifier_results_6!I26,VQA_classifier_results_5!I26,VQA_classifier_results_4!I26,VQA_classifier_results_3!I26,VQA_classifier_results_2!I26,VQA_classifier_results_1!I26,VQA_classifier_results_0!I26)</f>
        <v>0.63626609442060089</v>
      </c>
      <c r="J26">
        <f>AVERAGE(VQA_classifier_results_9!J26,VQA_classifier_results_8!J26,VQA_classifier_results_7!J26,VQA_classifier_results_6!J26,VQA_classifier_results_5!J26,VQA_classifier_results_4!J26,VQA_classifier_results_3!J26,VQA_classifier_results_2!J26,VQA_classifier_results_1!J26,VQA_classifier_results_0!J26)</f>
        <v>0.68492127590770324</v>
      </c>
      <c r="K26">
        <f>AVERAGE(VQA_classifier_results_9!K26,VQA_classifier_results_8!K26,VQA_classifier_results_7!K26,VQA_classifier_results_6!K26,VQA_classifier_results_5!K26,VQA_classifier_results_4!K26,VQA_classifier_results_3!K26,VQA_classifier_results_2!K26,VQA_classifier_results_1!K26,VQA_classifier_results_0!K26)</f>
        <v>0.50515021459227472</v>
      </c>
      <c r="L26">
        <f>AVERAGE(VQA_classifier_results_9!L26,VQA_classifier_results_8!L26,VQA_classifier_results_7!L26,VQA_classifier_results_6!L26,VQA_classifier_results_5!L26,VQA_classifier_results_4!L26,VQA_classifier_results_3!L26,VQA_classifier_results_2!L26,VQA_classifier_results_1!L26,VQA_classifier_results_0!L26)</f>
        <v>0.6391537009875905</v>
      </c>
      <c r="M26">
        <f>AVERAGE(VQA_classifier_results_9!M26,VQA_classifier_results_8!M26,VQA_classifier_results_7!M26,VQA_classifier_results_6!M26,VQA_classifier_results_5!M26,VQA_classifier_results_4!M26,VQA_classifier_results_3!M26,VQA_classifier_results_2!M26,VQA_classifier_results_1!M26,VQA_classifier_results_0!M26)</f>
        <v>0.60810941626086523</v>
      </c>
      <c r="N26">
        <f>_xlfn.STDEV.S(VQA_classifier_results_9!E26,VQA_classifier_results_8!E26,VQA_classifier_results_7!E26,VQA_classifier_results_6!E26,VQA_classifier_results_5!E26,VQA_classifier_results_4!E26,VQA_classifier_results_3!E26,VQA_classifier_results_2!E26,VQA_classifier_results_1!E26,VQA_classifier_results_0!E26)</f>
        <v>6.6173173483586893</v>
      </c>
      <c r="O26">
        <f>_xlfn.STDEV.S(VQA_classifier_results_9!F26,VQA_classifier_results_8!F26,VQA_classifier_results_7!F26,VQA_classifier_results_6!F26,VQA_classifier_results_5!F26,VQA_classifier_results_4!F26,VQA_classifier_results_3!F26,VQA_classifier_results_2!F26,VQA_classifier_results_1!F26,VQA_classifier_results_0!F26)</f>
        <v>5.5537774932422748</v>
      </c>
      <c r="P26">
        <f>_xlfn.STDEV.S(VQA_classifier_results_9!G26,VQA_classifier_results_8!G26,VQA_classifier_results_7!G26,VQA_classifier_results_6!G26,VQA_classifier_results_5!G26,VQA_classifier_results_4!G26,VQA_classifier_results_3!G26,VQA_classifier_results_2!G26,VQA_classifier_results_1!G26,VQA_classifier_results_0!G26)</f>
        <v>5.5537774932422748</v>
      </c>
      <c r="Q26">
        <f>_xlfn.STDEV.S(VQA_classifier_results_9!H26,VQA_classifier_results_8!H26,VQA_classifier_results_7!H26,VQA_classifier_results_6!H26,VQA_classifier_results_5!H26,VQA_classifier_results_4!H26,VQA_classifier_results_3!H26,VQA_classifier_results_2!H26,VQA_classifier_results_1!H26,VQA_classifier_results_0!H26)</f>
        <v>6.6173173483586893</v>
      </c>
      <c r="R26">
        <f>_xlfn.STDEV.S(VQA_classifier_results_9!I26,VQA_classifier_results_8!I26,VQA_classifier_results_7!I26,VQA_classifier_results_6!I26,VQA_classifier_results_5!I26,VQA_classifier_results_4!I26,VQA_classifier_results_3!I26,VQA_classifier_results_2!I26,VQA_classifier_results_1!I26,VQA_classifier_results_0!I26)</f>
        <v>1.9227010094013768E-2</v>
      </c>
      <c r="S26">
        <f>_xlfn.STDEV.S(VQA_classifier_results_9!J26,VQA_classifier_results_8!J26,VQA_classifier_results_7!J26,VQA_classifier_results_6!J26,VQA_classifier_results_5!J26,VQA_classifier_results_4!J26,VQA_classifier_results_3!J26,VQA_classifier_results_2!J26,VQA_classifier_results_1!J26,VQA_classifier_results_0!J26)</f>
        <v>2.5936735773015689E-2</v>
      </c>
      <c r="T26">
        <f>_xlfn.STDEV.S(VQA_classifier_results_9!K26,VQA_classifier_results_8!K26,VQA_classifier_results_7!K26,VQA_classifier_results_6!K26,VQA_classifier_results_5!K26,VQA_classifier_results_4!K26,VQA_classifier_results_3!K26,VQA_classifier_results_2!K26,VQA_classifier_results_1!K26,VQA_classifier_results_0!K26)</f>
        <v>2.8400503641024429E-2</v>
      </c>
      <c r="U26">
        <f>_xlfn.STDEV.S(VQA_classifier_results_9!L26,VQA_classifier_results_8!L26,VQA_classifier_results_7!L26,VQA_classifier_results_6!L26,VQA_classifier_results_5!L26,VQA_classifier_results_4!L26,VQA_classifier_results_3!L26,VQA_classifier_results_2!L26,VQA_classifier_results_1!L26,VQA_classifier_results_0!L26)</f>
        <v>2.3840485005370376E-2</v>
      </c>
      <c r="V26">
        <f>_xlfn.STDEV.S(VQA_classifier_results_9!M26,VQA_classifier_results_8!M26,VQA_classifier_results_7!M26,VQA_classifier_results_6!M26,VQA_classifier_results_5!M26,VQA_classifier_results_4!M26,VQA_classifier_results_3!M26,VQA_classifier_results_2!M26,VQA_classifier_results_1!M26,VQA_classifier_results_0!M26)</f>
        <v>1.6400614176459653E-2</v>
      </c>
    </row>
    <row r="27" spans="1:22" x14ac:dyDescent="0.3">
      <c r="A27" s="5">
        <v>25</v>
      </c>
      <c r="B27" t="s">
        <v>22</v>
      </c>
      <c r="C27" t="s">
        <v>18</v>
      </c>
      <c r="D27" t="s">
        <v>16</v>
      </c>
      <c r="E27">
        <f>AVERAGE(VQA_classifier_results_9!E27,VQA_classifier_results_8!E27,VQA_classifier_results_7!E27,VQA_classifier_results_6!E27,VQA_classifier_results_5!E27,VQA_classifier_results_4!E27,VQA_classifier_results_3!E27,VQA_classifier_results_2!E27,VQA_classifier_results_1!E27,VQA_classifier_results_0!E27)</f>
        <v>117.7</v>
      </c>
      <c r="F27">
        <f>AVERAGE(VQA_classifier_results_9!F27,VQA_classifier_results_8!F27,VQA_classifier_results_7!F27,VQA_classifier_results_6!F27,VQA_classifier_results_5!F27,VQA_classifier_results_4!F27,VQA_classifier_results_3!F27,VQA_classifier_results_2!F27,VQA_classifier_results_1!F27,VQA_classifier_results_0!F27)</f>
        <v>178.7</v>
      </c>
      <c r="G27">
        <f>AVERAGE(VQA_classifier_results_9!G27,VQA_classifier_results_8!G27,VQA_classifier_results_7!G27,VQA_classifier_results_6!G27,VQA_classifier_results_5!G27,VQA_classifier_results_4!G27,VQA_classifier_results_3!G27,VQA_classifier_results_2!G27,VQA_classifier_results_1!G27,VQA_classifier_results_0!G27)</f>
        <v>54.3</v>
      </c>
      <c r="H27">
        <f>AVERAGE(VQA_classifier_results_9!H27,VQA_classifier_results_8!H27,VQA_classifier_results_7!H27,VQA_classifier_results_6!H27,VQA_classifier_results_5!H27,VQA_classifier_results_4!H27,VQA_classifier_results_3!H27,VQA_classifier_results_2!H27,VQA_classifier_results_1!H27,VQA_classifier_results_0!H27)</f>
        <v>115.3</v>
      </c>
      <c r="I27">
        <f>AVERAGE(VQA_classifier_results_9!I27,VQA_classifier_results_8!I27,VQA_classifier_results_7!I27,VQA_classifier_results_6!I27,VQA_classifier_results_5!I27,VQA_classifier_results_4!I27,VQA_classifier_results_3!I27,VQA_classifier_results_2!I27,VQA_classifier_results_1!I27,VQA_classifier_results_0!I27)</f>
        <v>0.63605150214592276</v>
      </c>
      <c r="J27">
        <f>AVERAGE(VQA_classifier_results_9!J27,VQA_classifier_results_8!J27,VQA_classifier_results_7!J27,VQA_classifier_results_6!J27,VQA_classifier_results_5!J27,VQA_classifier_results_4!J27,VQA_classifier_results_3!J27,VQA_classifier_results_2!J27,VQA_classifier_results_1!J27,VQA_classifier_results_0!J27)</f>
        <v>0.68483331618556154</v>
      </c>
      <c r="K27">
        <f>AVERAGE(VQA_classifier_results_9!K27,VQA_classifier_results_8!K27,VQA_classifier_results_7!K27,VQA_classifier_results_6!K27,VQA_classifier_results_5!K27,VQA_classifier_results_4!K27,VQA_classifier_results_3!K27,VQA_classifier_results_2!K27,VQA_classifier_results_1!K27,VQA_classifier_results_0!K27)</f>
        <v>0.50515021459227483</v>
      </c>
      <c r="L27">
        <f>AVERAGE(VQA_classifier_results_9!L27,VQA_classifier_results_8!L27,VQA_classifier_results_7!L27,VQA_classifier_results_6!L27,VQA_classifier_results_5!L27,VQA_classifier_results_4!L27,VQA_classifier_results_3!L27,VQA_classifier_results_2!L27,VQA_classifier_results_1!L27,VQA_classifier_results_0!L27)</f>
        <v>0.63902669775512155</v>
      </c>
      <c r="M27">
        <f>AVERAGE(VQA_classifier_results_9!M27,VQA_classifier_results_8!M27,VQA_classifier_results_7!M27,VQA_classifier_results_6!M27,VQA_classifier_results_5!M27,VQA_classifier_results_4!M27,VQA_classifier_results_3!M27,VQA_classifier_results_2!M27,VQA_classifier_results_1!M27,VQA_classifier_results_0!M27)</f>
        <v>0.60792350545525464</v>
      </c>
      <c r="N27">
        <f>_xlfn.STDEV.S(VQA_classifier_results_9!E27,VQA_classifier_results_8!E27,VQA_classifier_results_7!E27,VQA_classifier_results_6!E27,VQA_classifier_results_5!E27,VQA_classifier_results_4!E27,VQA_classifier_results_3!E27,VQA_classifier_results_2!E27,VQA_classifier_results_1!E27,VQA_classifier_results_0!E27)</f>
        <v>6.6674999479231758</v>
      </c>
      <c r="O27">
        <f>_xlfn.STDEV.S(VQA_classifier_results_9!F27,VQA_classifier_results_8!F27,VQA_classifier_results_7!F27,VQA_classifier_results_6!F27,VQA_classifier_results_5!F27,VQA_classifier_results_4!F27,VQA_classifier_results_3!F27,VQA_classifier_results_2!F27,VQA_classifier_results_1!F27,VQA_classifier_results_0!F27)</f>
        <v>6.71730766172149</v>
      </c>
      <c r="P27">
        <f>_xlfn.STDEV.S(VQA_classifier_results_9!G27,VQA_classifier_results_8!G27,VQA_classifier_results_7!G27,VQA_classifier_results_6!G27,VQA_classifier_results_5!G27,VQA_classifier_results_4!G27,VQA_classifier_results_3!G27,VQA_classifier_results_2!G27,VQA_classifier_results_1!G27,VQA_classifier_results_0!G27)</f>
        <v>6.7173076617214775</v>
      </c>
      <c r="Q27">
        <f>_xlfn.STDEV.S(VQA_classifier_results_9!H27,VQA_classifier_results_8!H27,VQA_classifier_results_7!H27,VQA_classifier_results_6!H27,VQA_classifier_results_5!H27,VQA_classifier_results_4!H27,VQA_classifier_results_3!H27,VQA_classifier_results_2!H27,VQA_classifier_results_1!H27,VQA_classifier_results_0!H27)</f>
        <v>6.6674999479231758</v>
      </c>
      <c r="R27">
        <f>_xlfn.STDEV.S(VQA_classifier_results_9!I27,VQA_classifier_results_8!I27,VQA_classifier_results_7!I27,VQA_classifier_results_6!I27,VQA_classifier_results_5!I27,VQA_classifier_results_4!I27,VQA_classifier_results_3!I27,VQA_classifier_results_2!I27,VQA_classifier_results_1!I27,VQA_classifier_results_0!I27)</f>
        <v>2.0761178750983395E-2</v>
      </c>
      <c r="S27">
        <f>_xlfn.STDEV.S(VQA_classifier_results_9!J27,VQA_classifier_results_8!J27,VQA_classifier_results_7!J27,VQA_classifier_results_6!J27,VQA_classifier_results_5!J27,VQA_classifier_results_4!J27,VQA_classifier_results_3!J27,VQA_classifier_results_2!J27,VQA_classifier_results_1!J27,VQA_classifier_results_0!J27)</f>
        <v>2.994748163940612E-2</v>
      </c>
      <c r="T27">
        <f>_xlfn.STDEV.S(VQA_classifier_results_9!K27,VQA_classifier_results_8!K27,VQA_classifier_results_7!K27,VQA_classifier_results_6!K27,VQA_classifier_results_5!K27,VQA_classifier_results_4!K27,VQA_classifier_results_3!K27,VQA_classifier_results_2!K27,VQA_classifier_results_1!K27,VQA_classifier_results_0!K27)</f>
        <v>2.861587960482051E-2</v>
      </c>
      <c r="U27">
        <f>_xlfn.STDEV.S(VQA_classifier_results_9!L27,VQA_classifier_results_8!L27,VQA_classifier_results_7!L27,VQA_classifier_results_6!L27,VQA_classifier_results_5!L27,VQA_classifier_results_4!L27,VQA_classifier_results_3!L27,VQA_classifier_results_2!L27,VQA_classifier_results_1!L27,VQA_classifier_results_0!L27)</f>
        <v>2.5913805746939175E-2</v>
      </c>
      <c r="V27">
        <f>_xlfn.STDEV.S(VQA_classifier_results_9!M27,VQA_classifier_results_8!M27,VQA_classifier_results_7!M27,VQA_classifier_results_6!M27,VQA_classifier_results_5!M27,VQA_classifier_results_4!M27,VQA_classifier_results_3!M27,VQA_classifier_results_2!M27,VQA_classifier_results_1!M27,VQA_classifier_results_0!M27)</f>
        <v>1.711444717975991E-2</v>
      </c>
    </row>
    <row r="28" spans="1:22" x14ac:dyDescent="0.3">
      <c r="A28" s="5">
        <v>26</v>
      </c>
      <c r="B28" t="s">
        <v>22</v>
      </c>
      <c r="C28" t="s">
        <v>19</v>
      </c>
      <c r="D28" t="s">
        <v>15</v>
      </c>
      <c r="E28">
        <f>AVERAGE(VQA_classifier_results_9!E28,VQA_classifier_results_8!E28,VQA_classifier_results_7!E28,VQA_classifier_results_6!E28,VQA_classifier_results_5!E28,VQA_classifier_results_4!E28,VQA_classifier_results_3!E28,VQA_classifier_results_2!E28,VQA_classifier_results_1!E28,VQA_classifier_results_0!E28)</f>
        <v>98.9</v>
      </c>
      <c r="F28">
        <f>AVERAGE(VQA_classifier_results_9!F28,VQA_classifier_results_8!F28,VQA_classifier_results_7!F28,VQA_classifier_results_6!F28,VQA_classifier_results_5!F28,VQA_classifier_results_4!F28,VQA_classifier_results_3!F28,VQA_classifier_results_2!F28,VQA_classifier_results_1!F28,VQA_classifier_results_0!F28)</f>
        <v>133</v>
      </c>
      <c r="G28">
        <f>AVERAGE(VQA_classifier_results_9!G28,VQA_classifier_results_8!G28,VQA_classifier_results_7!G28,VQA_classifier_results_6!G28,VQA_classifier_results_5!G28,VQA_classifier_results_4!G28,VQA_classifier_results_3!G28,VQA_classifier_results_2!G28,VQA_classifier_results_1!G28,VQA_classifier_results_0!G28)</f>
        <v>47</v>
      </c>
      <c r="H28">
        <f>AVERAGE(VQA_classifier_results_9!H28,VQA_classifier_results_8!H28,VQA_classifier_results_7!H28,VQA_classifier_results_6!H28,VQA_classifier_results_5!H28,VQA_classifier_results_4!H28,VQA_classifier_results_3!H28,VQA_classifier_results_2!H28,VQA_classifier_results_1!H28,VQA_classifier_results_0!H28)</f>
        <v>81.099999999999994</v>
      </c>
      <c r="I28">
        <f>AVERAGE(VQA_classifier_results_9!I28,VQA_classifier_results_8!I28,VQA_classifier_results_7!I28,VQA_classifier_results_6!I28,VQA_classifier_results_5!I28,VQA_classifier_results_4!I28,VQA_classifier_results_3!I28,VQA_classifier_results_2!I28,VQA_classifier_results_1!I28,VQA_classifier_results_0!I28)</f>
        <v>0.64416666666666667</v>
      </c>
      <c r="J28">
        <f>AVERAGE(VQA_classifier_results_9!J28,VQA_classifier_results_8!J28,VQA_classifier_results_7!J28,VQA_classifier_results_6!J28,VQA_classifier_results_5!J28,VQA_classifier_results_4!J28,VQA_classifier_results_3!J28,VQA_classifier_results_2!J28,VQA_classifier_results_1!J28,VQA_classifier_results_0!J28)</f>
        <v>0.6776858210042882</v>
      </c>
      <c r="K28">
        <f>AVERAGE(VQA_classifier_results_9!K28,VQA_classifier_results_8!K28,VQA_classifier_results_7!K28,VQA_classifier_results_6!K28,VQA_classifier_results_5!K28,VQA_classifier_results_4!K28,VQA_classifier_results_3!K28,VQA_classifier_results_2!K28,VQA_classifier_results_1!K28,VQA_classifier_results_0!K28)</f>
        <v>0.5494444444444444</v>
      </c>
      <c r="L28">
        <f>AVERAGE(VQA_classifier_results_9!L28,VQA_classifier_results_8!L28,VQA_classifier_results_7!L28,VQA_classifier_results_6!L28,VQA_classifier_results_5!L28,VQA_classifier_results_4!L28,VQA_classifier_results_3!L28,VQA_classifier_results_2!L28,VQA_classifier_results_1!L28,VQA_classifier_results_0!L28)</f>
        <v>0.64719893728140776</v>
      </c>
      <c r="M28">
        <f>AVERAGE(VQA_classifier_results_9!M28,VQA_classifier_results_8!M28,VQA_classifier_results_7!M28,VQA_classifier_results_6!M28,VQA_classifier_results_5!M28,VQA_classifier_results_4!M28,VQA_classifier_results_3!M28,VQA_classifier_results_2!M28,VQA_classifier_results_1!M28,VQA_classifier_results_0!M28)</f>
        <v>0.62159174938628059</v>
      </c>
      <c r="N28">
        <f>_xlfn.STDEV.S(VQA_classifier_results_9!E28,VQA_classifier_results_8!E28,VQA_classifier_results_7!E28,VQA_classifier_results_6!E28,VQA_classifier_results_5!E28,VQA_classifier_results_4!E28,VQA_classifier_results_3!E28,VQA_classifier_results_2!E28,VQA_classifier_results_1!E28,VQA_classifier_results_0!E28)</f>
        <v>6.0083275543199202</v>
      </c>
      <c r="O28">
        <f>_xlfn.STDEV.S(VQA_classifier_results_9!F28,VQA_classifier_results_8!F28,VQA_classifier_results_7!F28,VQA_classifier_results_6!F28,VQA_classifier_results_5!F28,VQA_classifier_results_4!F28,VQA_classifier_results_3!F28,VQA_classifier_results_2!F28,VQA_classifier_results_1!F28,VQA_classifier_results_0!F28)</f>
        <v>3.0550504633038935</v>
      </c>
      <c r="P28">
        <f>_xlfn.STDEV.S(VQA_classifier_results_9!G28,VQA_classifier_results_8!G28,VQA_classifier_results_7!G28,VQA_classifier_results_6!G28,VQA_classifier_results_5!G28,VQA_classifier_results_4!G28,VQA_classifier_results_3!G28,VQA_classifier_results_2!G28,VQA_classifier_results_1!G28,VQA_classifier_results_0!G28)</f>
        <v>3.0550504633038935</v>
      </c>
      <c r="Q28">
        <f>_xlfn.STDEV.S(VQA_classifier_results_9!H28,VQA_classifier_results_8!H28,VQA_classifier_results_7!H28,VQA_classifier_results_6!H28,VQA_classifier_results_5!H28,VQA_classifier_results_4!H28,VQA_classifier_results_3!H28,VQA_classifier_results_2!H28,VQA_classifier_results_1!H28,VQA_classifier_results_0!H28)</f>
        <v>6.0083275543199202</v>
      </c>
      <c r="R28">
        <f>_xlfn.STDEV.S(VQA_classifier_results_9!I28,VQA_classifier_results_8!I28,VQA_classifier_results_7!I28,VQA_classifier_results_6!I28,VQA_classifier_results_5!I28,VQA_classifier_results_4!I28,VQA_classifier_results_3!I28,VQA_classifier_results_2!I28,VQA_classifier_results_1!I28,VQA_classifier_results_0!I28)</f>
        <v>1.6995218402823489E-2</v>
      </c>
      <c r="S28">
        <f>_xlfn.STDEV.S(VQA_classifier_results_9!J28,VQA_classifier_results_8!J28,VQA_classifier_results_7!J28,VQA_classifier_results_6!J28,VQA_classifier_results_5!J28,VQA_classifier_results_4!J28,VQA_classifier_results_3!J28,VQA_classifier_results_2!J28,VQA_classifier_results_1!J28,VQA_classifier_results_0!J28)</f>
        <v>1.7730248390595539E-2</v>
      </c>
      <c r="T28">
        <f>_xlfn.STDEV.S(VQA_classifier_results_9!K28,VQA_classifier_results_8!K28,VQA_classifier_results_7!K28,VQA_classifier_results_6!K28,VQA_classifier_results_5!K28,VQA_classifier_results_4!K28,VQA_classifier_results_3!K28,VQA_classifier_results_2!K28,VQA_classifier_results_1!K28,VQA_classifier_results_0!K28)</f>
        <v>3.3379597523999577E-2</v>
      </c>
      <c r="U28">
        <f>_xlfn.STDEV.S(VQA_classifier_results_9!L28,VQA_classifier_results_8!L28,VQA_classifier_results_7!L28,VQA_classifier_results_6!L28,VQA_classifier_results_5!L28,VQA_classifier_results_4!L28,VQA_classifier_results_3!L28,VQA_classifier_results_2!L28,VQA_classifier_results_1!L28,VQA_classifier_results_0!L28)</f>
        <v>2.0021332573672945E-2</v>
      </c>
      <c r="V28">
        <f>_xlfn.STDEV.S(VQA_classifier_results_9!M28,VQA_classifier_results_8!M28,VQA_classifier_results_7!M28,VQA_classifier_results_6!M28,VQA_classifier_results_5!M28,VQA_classifier_results_4!M28,VQA_classifier_results_3!M28,VQA_classifier_results_2!M28,VQA_classifier_results_1!M28,VQA_classifier_results_0!M28)</f>
        <v>1.6830955777144312E-2</v>
      </c>
    </row>
    <row r="29" spans="1:22" x14ac:dyDescent="0.3">
      <c r="A29" s="5">
        <v>27</v>
      </c>
      <c r="B29" t="s">
        <v>22</v>
      </c>
      <c r="C29" t="s">
        <v>19</v>
      </c>
      <c r="D29" t="s">
        <v>16</v>
      </c>
      <c r="E29">
        <f>AVERAGE(VQA_classifier_results_9!E29,VQA_classifier_results_8!E29,VQA_classifier_results_7!E29,VQA_classifier_results_6!E29,VQA_classifier_results_5!E29,VQA_classifier_results_4!E29,VQA_classifier_results_3!E29,VQA_classifier_results_2!E29,VQA_classifier_results_1!E29,VQA_classifier_results_0!E29)</f>
        <v>97.9</v>
      </c>
      <c r="F29">
        <f>AVERAGE(VQA_classifier_results_9!F29,VQA_classifier_results_8!F29,VQA_classifier_results_7!F29,VQA_classifier_results_6!F29,VQA_classifier_results_5!F29,VQA_classifier_results_4!F29,VQA_classifier_results_3!F29,VQA_classifier_results_2!F29,VQA_classifier_results_1!F29,VQA_classifier_results_0!F29)</f>
        <v>133.6</v>
      </c>
      <c r="G29">
        <f>AVERAGE(VQA_classifier_results_9!G29,VQA_classifier_results_8!G29,VQA_classifier_results_7!G29,VQA_classifier_results_6!G29,VQA_classifier_results_5!G29,VQA_classifier_results_4!G29,VQA_classifier_results_3!G29,VQA_classifier_results_2!G29,VQA_classifier_results_1!G29,VQA_classifier_results_0!G29)</f>
        <v>46.4</v>
      </c>
      <c r="H29">
        <f>AVERAGE(VQA_classifier_results_9!H29,VQA_classifier_results_8!H29,VQA_classifier_results_7!H29,VQA_classifier_results_6!H29,VQA_classifier_results_5!H29,VQA_classifier_results_4!H29,VQA_classifier_results_3!H29,VQA_classifier_results_2!H29,VQA_classifier_results_1!H29,VQA_classifier_results_0!H29)</f>
        <v>82.1</v>
      </c>
      <c r="I29">
        <f>AVERAGE(VQA_classifier_results_9!I29,VQA_classifier_results_8!I29,VQA_classifier_results_7!I29,VQA_classifier_results_6!I29,VQA_classifier_results_5!I29,VQA_classifier_results_4!I29,VQA_classifier_results_3!I29,VQA_classifier_results_2!I29,VQA_classifier_results_1!I29,VQA_classifier_results_0!I29)</f>
        <v>0.64305555555555549</v>
      </c>
      <c r="J29">
        <f>AVERAGE(VQA_classifier_results_9!J29,VQA_classifier_results_8!J29,VQA_classifier_results_7!J29,VQA_classifier_results_6!J29,VQA_classifier_results_5!J29,VQA_classifier_results_4!J29,VQA_classifier_results_3!J29,VQA_classifier_results_2!J29,VQA_classifier_results_1!J29,VQA_classifier_results_0!J29)</f>
        <v>0.678338940819464</v>
      </c>
      <c r="K29">
        <f>AVERAGE(VQA_classifier_results_9!K29,VQA_classifier_results_8!K29,VQA_classifier_results_7!K29,VQA_classifier_results_6!K29,VQA_classifier_results_5!K29,VQA_classifier_results_4!K29,VQA_classifier_results_3!K29,VQA_classifier_results_2!K29,VQA_classifier_results_1!K29,VQA_classifier_results_0!K29)</f>
        <v>0.54388888888888887</v>
      </c>
      <c r="L29">
        <f>AVERAGE(VQA_classifier_results_9!L29,VQA_classifier_results_8!L29,VQA_classifier_results_7!L29,VQA_classifier_results_6!L29,VQA_classifier_results_5!L29,VQA_classifier_results_4!L29,VQA_classifier_results_3!L29,VQA_classifier_results_2!L29,VQA_classifier_results_1!L29,VQA_classifier_results_0!L29)</f>
        <v>0.64619377969164693</v>
      </c>
      <c r="M29">
        <f>AVERAGE(VQA_classifier_results_9!M29,VQA_classifier_results_8!M29,VQA_classifier_results_7!M29,VQA_classifier_results_6!M29,VQA_classifier_results_5!M29,VQA_classifier_results_4!M29,VQA_classifier_results_3!M29,VQA_classifier_results_2!M29,VQA_classifier_results_1!M29,VQA_classifier_results_0!M29)</f>
        <v>0.6196320094874932</v>
      </c>
      <c r="N29">
        <f>_xlfn.STDEV.S(VQA_classifier_results_9!E29,VQA_classifier_results_8!E29,VQA_classifier_results_7!E29,VQA_classifier_results_6!E29,VQA_classifier_results_5!E29,VQA_classifier_results_4!E29,VQA_classifier_results_3!E29,VQA_classifier_results_2!E29,VQA_classifier_results_1!E29,VQA_classifier_results_0!E29)</f>
        <v>5.2799410771122979</v>
      </c>
      <c r="O29">
        <f>_xlfn.STDEV.S(VQA_classifier_results_9!F29,VQA_classifier_results_8!F29,VQA_classifier_results_7!F29,VQA_classifier_results_6!F29,VQA_classifier_results_5!F29,VQA_classifier_results_4!F29,VQA_classifier_results_3!F29,VQA_classifier_results_2!F29,VQA_classifier_results_1!F29,VQA_classifier_results_0!F29)</f>
        <v>3.1692971530679235</v>
      </c>
      <c r="P29">
        <f>_xlfn.STDEV.S(VQA_classifier_results_9!G29,VQA_classifier_results_8!G29,VQA_classifier_results_7!G29,VQA_classifier_results_6!G29,VQA_classifier_results_5!G29,VQA_classifier_results_4!G29,VQA_classifier_results_3!G29,VQA_classifier_results_2!G29,VQA_classifier_results_1!G29,VQA_classifier_results_0!G29)</f>
        <v>3.169297153067923</v>
      </c>
      <c r="Q29">
        <f>_xlfn.STDEV.S(VQA_classifier_results_9!H29,VQA_classifier_results_8!H29,VQA_classifier_results_7!H29,VQA_classifier_results_6!H29,VQA_classifier_results_5!H29,VQA_classifier_results_4!H29,VQA_classifier_results_3!H29,VQA_classifier_results_2!H29,VQA_classifier_results_1!H29,VQA_classifier_results_0!H29)</f>
        <v>5.2799410771122979</v>
      </c>
      <c r="R29">
        <f>_xlfn.STDEV.S(VQA_classifier_results_9!I29,VQA_classifier_results_8!I29,VQA_classifier_results_7!I29,VQA_classifier_results_6!I29,VQA_classifier_results_5!I29,VQA_classifier_results_4!I29,VQA_classifier_results_3!I29,VQA_classifier_results_2!I29,VQA_classifier_results_1!I29,VQA_classifier_results_0!I29)</f>
        <v>1.7384243847702381E-2</v>
      </c>
      <c r="S29">
        <f>_xlfn.STDEV.S(VQA_classifier_results_9!J29,VQA_classifier_results_8!J29,VQA_classifier_results_7!J29,VQA_classifier_results_6!J29,VQA_classifier_results_5!J29,VQA_classifier_results_4!J29,VQA_classifier_results_3!J29,VQA_classifier_results_2!J29,VQA_classifier_results_1!J29,VQA_classifier_results_0!J29)</f>
        <v>1.9493821141458836E-2</v>
      </c>
      <c r="T29">
        <f>_xlfn.STDEV.S(VQA_classifier_results_9!K29,VQA_classifier_results_8!K29,VQA_classifier_results_7!K29,VQA_classifier_results_6!K29,VQA_classifier_results_5!K29,VQA_classifier_results_4!K29,VQA_classifier_results_3!K29,VQA_classifier_results_2!K29,VQA_classifier_results_1!K29,VQA_classifier_results_0!K29)</f>
        <v>2.9333005983957224E-2</v>
      </c>
      <c r="U29">
        <f>_xlfn.STDEV.S(VQA_classifier_results_9!L29,VQA_classifier_results_8!L29,VQA_classifier_results_7!L29,VQA_classifier_results_6!L29,VQA_classifier_results_5!L29,VQA_classifier_results_4!L29,VQA_classifier_results_3!L29,VQA_classifier_results_2!L29,VQA_classifier_results_1!L29,VQA_classifier_results_0!L29)</f>
        <v>2.0567374848817821E-2</v>
      </c>
      <c r="V29">
        <f>_xlfn.STDEV.S(VQA_classifier_results_9!M29,VQA_classifier_results_8!M29,VQA_classifier_results_7!M29,VQA_classifier_results_6!M29,VQA_classifier_results_5!M29,VQA_classifier_results_4!M29,VQA_classifier_results_3!M29,VQA_classifier_results_2!M29,VQA_classifier_results_1!M29,VQA_classifier_results_0!M29)</f>
        <v>1.6216105931203838E-2</v>
      </c>
    </row>
    <row r="30" spans="1:22" x14ac:dyDescent="0.3">
      <c r="A30" s="5">
        <v>28</v>
      </c>
      <c r="B30" t="s">
        <v>22</v>
      </c>
      <c r="C30" t="s">
        <v>20</v>
      </c>
      <c r="D30" t="s">
        <v>15</v>
      </c>
      <c r="E30">
        <f>AVERAGE(VQA_classifier_results_9!E30,VQA_classifier_results_8!E30,VQA_classifier_results_7!E30,VQA_classifier_results_6!E30,VQA_classifier_results_5!E30,VQA_classifier_results_4!E30,VQA_classifier_results_3!E30,VQA_classifier_results_2!E30,VQA_classifier_results_1!E30,VQA_classifier_results_0!E30)</f>
        <v>435.7</v>
      </c>
      <c r="F30">
        <f>AVERAGE(VQA_classifier_results_9!F30,VQA_classifier_results_8!F30,VQA_classifier_results_7!F30,VQA_classifier_results_6!F30,VQA_classifier_results_5!F30,VQA_classifier_results_4!F30,VQA_classifier_results_3!F30,VQA_classifier_results_2!F30,VQA_classifier_results_1!F30,VQA_classifier_results_0!F30)</f>
        <v>661.6</v>
      </c>
      <c r="G30">
        <f>AVERAGE(VQA_classifier_results_9!G30,VQA_classifier_results_8!G30,VQA_classifier_results_7!G30,VQA_classifier_results_6!G30,VQA_classifier_results_5!G30,VQA_classifier_results_4!G30,VQA_classifier_results_3!G30,VQA_classifier_results_2!G30,VQA_classifier_results_1!G30,VQA_classifier_results_0!G30)</f>
        <v>171.4</v>
      </c>
      <c r="H30">
        <f>AVERAGE(VQA_classifier_results_9!H30,VQA_classifier_results_8!H30,VQA_classifier_results_7!H30,VQA_classifier_results_6!H30,VQA_classifier_results_5!H30,VQA_classifier_results_4!H30,VQA_classifier_results_3!H30,VQA_classifier_results_2!H30,VQA_classifier_results_1!H30,VQA_classifier_results_0!H30)</f>
        <v>397.3</v>
      </c>
      <c r="I30">
        <f>AVERAGE(VQA_classifier_results_9!I30,VQA_classifier_results_8!I30,VQA_classifier_results_7!I30,VQA_classifier_results_6!I30,VQA_classifier_results_5!I30,VQA_classifier_results_4!I30,VQA_classifier_results_3!I30,VQA_classifier_results_2!I30,VQA_classifier_results_1!I30,VQA_classifier_results_0!I30)</f>
        <v>0.65864345738295316</v>
      </c>
      <c r="J30">
        <f>AVERAGE(VQA_classifier_results_9!J30,VQA_classifier_results_8!J30,VQA_classifier_results_7!J30,VQA_classifier_results_6!J30,VQA_classifier_results_5!J30,VQA_classifier_results_4!J30,VQA_classifier_results_3!J30,VQA_classifier_results_2!J30,VQA_classifier_results_1!J30,VQA_classifier_results_0!J30)</f>
        <v>0.71775257404245785</v>
      </c>
      <c r="K30">
        <f>AVERAGE(VQA_classifier_results_9!K30,VQA_classifier_results_8!K30,VQA_classifier_results_7!K30,VQA_classifier_results_6!K30,VQA_classifier_results_5!K30,VQA_classifier_results_4!K30,VQA_classifier_results_3!K30,VQA_classifier_results_2!K30,VQA_classifier_results_1!K30,VQA_classifier_results_0!K30)</f>
        <v>0.52304921968787521</v>
      </c>
      <c r="L30">
        <f>AVERAGE(VQA_classifier_results_9!L30,VQA_classifier_results_8!L30,VQA_classifier_results_7!L30,VQA_classifier_results_6!L30,VQA_classifier_results_5!L30,VQA_classifier_results_4!L30,VQA_classifier_results_3!L30,VQA_classifier_results_2!L30,VQA_classifier_results_1!L30,VQA_classifier_results_0!L30)</f>
        <v>0.66794764430284315</v>
      </c>
      <c r="M30">
        <f>AVERAGE(VQA_classifier_results_9!M30,VQA_classifier_results_8!M30,VQA_classifier_results_7!M30,VQA_classifier_results_6!M30,VQA_classifier_results_5!M30,VQA_classifier_results_4!M30,VQA_classifier_results_3!M30,VQA_classifier_results_2!M30,VQA_classifier_results_1!M30,VQA_classifier_results_0!M30)</f>
        <v>0.62483765330565211</v>
      </c>
      <c r="N30">
        <f>_xlfn.STDEV.S(VQA_classifier_results_9!E30,VQA_classifier_results_8!E30,VQA_classifier_results_7!E30,VQA_classifier_results_6!E30,VQA_classifier_results_5!E30,VQA_classifier_results_4!E30,VQA_classifier_results_3!E30,VQA_classifier_results_2!E30,VQA_classifier_results_1!E30,VQA_classifier_results_0!E30)</f>
        <v>9.2742175471093589</v>
      </c>
      <c r="O30">
        <f>_xlfn.STDEV.S(VQA_classifier_results_9!F30,VQA_classifier_results_8!F30,VQA_classifier_results_7!F30,VQA_classifier_results_6!F30,VQA_classifier_results_5!F30,VQA_classifier_results_4!F30,VQA_classifier_results_3!F30,VQA_classifier_results_2!F30,VQA_classifier_results_1!F30,VQA_classifier_results_0!F30)</f>
        <v>7.0427267446636028</v>
      </c>
      <c r="P30">
        <f>_xlfn.STDEV.S(VQA_classifier_results_9!G30,VQA_classifier_results_8!G30,VQA_classifier_results_7!G30,VQA_classifier_results_6!G30,VQA_classifier_results_5!G30,VQA_classifier_results_4!G30,VQA_classifier_results_3!G30,VQA_classifier_results_2!G30,VQA_classifier_results_1!G30,VQA_classifier_results_0!G30)</f>
        <v>7.0427267446636037</v>
      </c>
      <c r="Q30">
        <f>_xlfn.STDEV.S(VQA_classifier_results_9!H30,VQA_classifier_results_8!H30,VQA_classifier_results_7!H30,VQA_classifier_results_6!H30,VQA_classifier_results_5!H30,VQA_classifier_results_4!H30,VQA_classifier_results_3!H30,VQA_classifier_results_2!H30,VQA_classifier_results_1!H30,VQA_classifier_results_0!H30)</f>
        <v>9.2742175471093589</v>
      </c>
      <c r="R30">
        <f>_xlfn.STDEV.S(VQA_classifier_results_9!I30,VQA_classifier_results_8!I30,VQA_classifier_results_7!I30,VQA_classifier_results_6!I30,VQA_classifier_results_5!I30,VQA_classifier_results_4!I30,VQA_classifier_results_3!I30,VQA_classifier_results_2!I30,VQA_classifier_results_1!I30,VQA_classifier_results_0!I30)</f>
        <v>3.7006693680771948E-3</v>
      </c>
      <c r="S30">
        <f>_xlfn.STDEV.S(VQA_classifier_results_9!J30,VQA_classifier_results_8!J30,VQA_classifier_results_7!J30,VQA_classifier_results_6!J30,VQA_classifier_results_5!J30,VQA_classifier_results_4!J30,VQA_classifier_results_3!J30,VQA_classifier_results_2!J30,VQA_classifier_results_1!J30,VQA_classifier_results_0!J30)</f>
        <v>5.860650117173581E-3</v>
      </c>
      <c r="T30">
        <f>_xlfn.STDEV.S(VQA_classifier_results_9!K30,VQA_classifier_results_8!K30,VQA_classifier_results_7!K30,VQA_classifier_results_6!K30,VQA_classifier_results_5!K30,VQA_classifier_results_4!K30,VQA_classifier_results_3!K30,VQA_classifier_results_2!K30,VQA_classifier_results_1!K30,VQA_classifier_results_0!K30)</f>
        <v>1.1133514462316155E-2</v>
      </c>
      <c r="U30">
        <f>_xlfn.STDEV.S(VQA_classifier_results_9!L30,VQA_classifier_results_8!L30,VQA_classifier_results_7!L30,VQA_classifier_results_6!L30,VQA_classifier_results_5!L30,VQA_classifier_results_4!L30,VQA_classifier_results_3!L30,VQA_classifier_results_2!L30,VQA_classifier_results_1!L30,VQA_classifier_results_0!L30)</f>
        <v>4.5026768688859646E-3</v>
      </c>
      <c r="V30">
        <f>_xlfn.STDEV.S(VQA_classifier_results_9!M30,VQA_classifier_results_8!M30,VQA_classifier_results_7!M30,VQA_classifier_results_6!M30,VQA_classifier_results_5!M30,VQA_classifier_results_4!M30,VQA_classifier_results_3!M30,VQA_classifier_results_2!M30,VQA_classifier_results_1!M30,VQA_classifier_results_0!M30)</f>
        <v>3.9823966810698446E-3</v>
      </c>
    </row>
    <row r="31" spans="1:22" x14ac:dyDescent="0.3">
      <c r="A31" s="5">
        <v>29</v>
      </c>
      <c r="B31" t="s">
        <v>22</v>
      </c>
      <c r="C31" t="s">
        <v>20</v>
      </c>
      <c r="D31" t="s">
        <v>16</v>
      </c>
      <c r="E31">
        <f>AVERAGE(VQA_classifier_results_9!E31,VQA_classifier_results_8!E31,VQA_classifier_results_7!E31,VQA_classifier_results_6!E31,VQA_classifier_results_5!E31,VQA_classifier_results_4!E31,VQA_classifier_results_3!E31,VQA_classifier_results_2!E31,VQA_classifier_results_1!E31,VQA_classifier_results_0!E31)</f>
        <v>450.2</v>
      </c>
      <c r="F31">
        <f>AVERAGE(VQA_classifier_results_9!F31,VQA_classifier_results_8!F31,VQA_classifier_results_7!F31,VQA_classifier_results_6!F31,VQA_classifier_results_5!F31,VQA_classifier_results_4!F31,VQA_classifier_results_3!F31,VQA_classifier_results_2!F31,VQA_classifier_results_1!F31,VQA_classifier_results_0!F31)</f>
        <v>649.4</v>
      </c>
      <c r="G31">
        <f>AVERAGE(VQA_classifier_results_9!G31,VQA_classifier_results_8!G31,VQA_classifier_results_7!G31,VQA_classifier_results_6!G31,VQA_classifier_results_5!G31,VQA_classifier_results_4!G31,VQA_classifier_results_3!G31,VQA_classifier_results_2!G31,VQA_classifier_results_1!G31,VQA_classifier_results_0!G31)</f>
        <v>183.6</v>
      </c>
      <c r="H31">
        <f>AVERAGE(VQA_classifier_results_9!H31,VQA_classifier_results_8!H31,VQA_classifier_results_7!H31,VQA_classifier_results_6!H31,VQA_classifier_results_5!H31,VQA_classifier_results_4!H31,VQA_classifier_results_3!H31,VQA_classifier_results_2!H31,VQA_classifier_results_1!H31,VQA_classifier_results_0!H31)</f>
        <v>382.8</v>
      </c>
      <c r="I31">
        <f>AVERAGE(VQA_classifier_results_9!I31,VQA_classifier_results_8!I31,VQA_classifier_results_7!I31,VQA_classifier_results_6!I31,VQA_classifier_results_5!I31,VQA_classifier_results_4!I31,VQA_classifier_results_3!I31,VQA_classifier_results_2!I31,VQA_classifier_results_1!I31,VQA_classifier_results_0!I31)</f>
        <v>0.66002400960384155</v>
      </c>
      <c r="J31">
        <f>AVERAGE(VQA_classifier_results_9!J31,VQA_classifier_results_8!J31,VQA_classifier_results_7!J31,VQA_classifier_results_6!J31,VQA_classifier_results_5!J31,VQA_classifier_results_4!J31,VQA_classifier_results_3!J31,VQA_classifier_results_2!J31,VQA_classifier_results_1!J31,VQA_classifier_results_0!J31)</f>
        <v>0.71112139847255462</v>
      </c>
      <c r="K31">
        <f>AVERAGE(VQA_classifier_results_9!K31,VQA_classifier_results_8!K31,VQA_classifier_results_7!K31,VQA_classifier_results_6!K31,VQA_classifier_results_5!K31,VQA_classifier_results_4!K31,VQA_classifier_results_3!K31,VQA_classifier_results_2!K31,VQA_classifier_results_1!K31,VQA_classifier_results_0!K31)</f>
        <v>0.54045618247298921</v>
      </c>
      <c r="L31">
        <f>AVERAGE(VQA_classifier_results_9!L31,VQA_classifier_results_8!L31,VQA_classifier_results_7!L31,VQA_classifier_results_6!L31,VQA_classifier_results_5!L31,VQA_classifier_results_4!L31,VQA_classifier_results_3!L31,VQA_classifier_results_2!L31,VQA_classifier_results_1!L31,VQA_classifier_results_0!L31)</f>
        <v>0.66838091616891482</v>
      </c>
      <c r="M31">
        <f>AVERAGE(VQA_classifier_results_9!M31,VQA_classifier_results_8!M31,VQA_classifier_results_7!M31,VQA_classifier_results_6!M31,VQA_classifier_results_5!M31,VQA_classifier_results_4!M31,VQA_classifier_results_3!M31,VQA_classifier_results_2!M31,VQA_classifier_results_1!M31,VQA_classifier_results_0!M31)</f>
        <v>0.62934445314401233</v>
      </c>
      <c r="N31">
        <f>_xlfn.STDEV.S(VQA_classifier_results_9!E31,VQA_classifier_results_8!E31,VQA_classifier_results_7!E31,VQA_classifier_results_6!E31,VQA_classifier_results_5!E31,VQA_classifier_results_4!E31,VQA_classifier_results_3!E31,VQA_classifier_results_2!E31,VQA_classifier_results_1!E31,VQA_classifier_results_0!E31)</f>
        <v>21.790925736288592</v>
      </c>
      <c r="O31">
        <f>_xlfn.STDEV.S(VQA_classifier_results_9!F31,VQA_classifier_results_8!F31,VQA_classifier_results_7!F31,VQA_classifier_results_6!F31,VQA_classifier_results_5!F31,VQA_classifier_results_4!F31,VQA_classifier_results_3!F31,VQA_classifier_results_2!F31,VQA_classifier_results_1!F31,VQA_classifier_results_0!F31)</f>
        <v>21.051260189251273</v>
      </c>
      <c r="P31">
        <f>_xlfn.STDEV.S(VQA_classifier_results_9!G31,VQA_classifier_results_8!G31,VQA_classifier_results_7!G31,VQA_classifier_results_6!G31,VQA_classifier_results_5!G31,VQA_classifier_results_4!G31,VQA_classifier_results_3!G31,VQA_classifier_results_2!G31,VQA_classifier_results_1!G31,VQA_classifier_results_0!G31)</f>
        <v>21.051260189251334</v>
      </c>
      <c r="Q31">
        <f>_xlfn.STDEV.S(VQA_classifier_results_9!H31,VQA_classifier_results_8!H31,VQA_classifier_results_7!H31,VQA_classifier_results_6!H31,VQA_classifier_results_5!H31,VQA_classifier_results_4!H31,VQA_classifier_results_3!H31,VQA_classifier_results_2!H31,VQA_classifier_results_1!H31,VQA_classifier_results_0!H31)</f>
        <v>21.790925736288592</v>
      </c>
      <c r="R31">
        <f>_xlfn.STDEV.S(VQA_classifier_results_9!I31,VQA_classifier_results_8!I31,VQA_classifier_results_7!I31,VQA_classifier_results_6!I31,VQA_classifier_results_5!I31,VQA_classifier_results_4!I31,VQA_classifier_results_3!I31,VQA_classifier_results_2!I31,VQA_classifier_results_1!I31,VQA_classifier_results_0!I31)</f>
        <v>5.7517354490055081E-3</v>
      </c>
      <c r="S31">
        <f>_xlfn.STDEV.S(VQA_classifier_results_9!J31,VQA_classifier_results_8!J31,VQA_classifier_results_7!J31,VQA_classifier_results_6!J31,VQA_classifier_results_5!J31,VQA_classifier_results_4!J31,VQA_classifier_results_3!J31,VQA_classifier_results_2!J31,VQA_classifier_results_1!J31,VQA_classifier_results_0!J31)</f>
        <v>1.5394305799212091E-2</v>
      </c>
      <c r="T31">
        <f>_xlfn.STDEV.S(VQA_classifier_results_9!K31,VQA_classifier_results_8!K31,VQA_classifier_results_7!K31,VQA_classifier_results_6!K31,VQA_classifier_results_5!K31,VQA_classifier_results_4!K31,VQA_classifier_results_3!K31,VQA_classifier_results_2!K31,VQA_classifier_results_1!K31,VQA_classifier_results_0!K31)</f>
        <v>2.615957471343169E-2</v>
      </c>
      <c r="U31">
        <f>_xlfn.STDEV.S(VQA_classifier_results_9!L31,VQA_classifier_results_8!L31,VQA_classifier_results_7!L31,VQA_classifier_results_6!L31,VQA_classifier_results_5!L31,VQA_classifier_results_4!L31,VQA_classifier_results_3!L31,VQA_classifier_results_2!L31,VQA_classifier_results_1!L31,VQA_classifier_results_0!L31)</f>
        <v>7.0941865897445368E-3</v>
      </c>
      <c r="V31">
        <f>_xlfn.STDEV.S(VQA_classifier_results_9!M31,VQA_classifier_results_8!M31,VQA_classifier_results_7!M31,VQA_classifier_results_6!M31,VQA_classifier_results_5!M31,VQA_classifier_results_4!M31,VQA_classifier_results_3!M31,VQA_classifier_results_2!M31,VQA_classifier_results_1!M31,VQA_classifier_results_0!M31)</f>
        <v>7.3109511092200397E-3</v>
      </c>
    </row>
    <row r="32" spans="1:22" x14ac:dyDescent="0.3">
      <c r="A32" s="5">
        <v>30</v>
      </c>
      <c r="B32" t="s">
        <v>23</v>
      </c>
      <c r="C32" t="s">
        <v>14</v>
      </c>
      <c r="D32" t="s">
        <v>15</v>
      </c>
      <c r="E32">
        <f>AVERAGE(VQA_classifier_results_9!E32,VQA_classifier_results_8!E32,VQA_classifier_results_7!E32,VQA_classifier_results_6!E32,VQA_classifier_results_5!E32,VQA_classifier_results_4!E32,VQA_classifier_results_3!E32,VQA_classifier_results_2!E32,VQA_classifier_results_1!E32,VQA_classifier_results_0!E32)</f>
        <v>134.19999999999999</v>
      </c>
      <c r="F32">
        <f>AVERAGE(VQA_classifier_results_9!F32,VQA_classifier_results_8!F32,VQA_classifier_results_7!F32,VQA_classifier_results_6!F32,VQA_classifier_results_5!F32,VQA_classifier_results_4!F32,VQA_classifier_results_3!F32,VQA_classifier_results_2!F32,VQA_classifier_results_1!F32,VQA_classifier_results_0!F32)</f>
        <v>125.5</v>
      </c>
      <c r="G32">
        <f>AVERAGE(VQA_classifier_results_9!G32,VQA_classifier_results_8!G32,VQA_classifier_results_7!G32,VQA_classifier_results_6!G32,VQA_classifier_results_5!G32,VQA_classifier_results_4!G32,VQA_classifier_results_3!G32,VQA_classifier_results_2!G32,VQA_classifier_results_1!G32,VQA_classifier_results_0!G32)</f>
        <v>64.5</v>
      </c>
      <c r="H32">
        <f>AVERAGE(VQA_classifier_results_9!H32,VQA_classifier_results_8!H32,VQA_classifier_results_7!H32,VQA_classifier_results_6!H32,VQA_classifier_results_5!H32,VQA_classifier_results_4!H32,VQA_classifier_results_3!H32,VQA_classifier_results_2!H32,VQA_classifier_results_1!H32,VQA_classifier_results_0!H32)</f>
        <v>55.8</v>
      </c>
      <c r="I32">
        <f>AVERAGE(VQA_classifier_results_9!I32,VQA_classifier_results_8!I32,VQA_classifier_results_7!I32,VQA_classifier_results_6!I32,VQA_classifier_results_5!I32,VQA_classifier_results_4!I32,VQA_classifier_results_3!I32,VQA_classifier_results_2!I32,VQA_classifier_results_1!I32,VQA_classifier_results_0!I32)</f>
        <v>0.68342105263157904</v>
      </c>
      <c r="J32">
        <f>AVERAGE(VQA_classifier_results_9!J32,VQA_classifier_results_8!J32,VQA_classifier_results_7!J32,VQA_classifier_results_6!J32,VQA_classifier_results_5!J32,VQA_classifier_results_4!J32,VQA_classifier_results_3!J32,VQA_classifier_results_2!J32,VQA_classifier_results_1!J32,VQA_classifier_results_0!J32)</f>
        <v>0.67613034888559576</v>
      </c>
      <c r="K32">
        <f>AVERAGE(VQA_classifier_results_9!K32,VQA_classifier_results_8!K32,VQA_classifier_results_7!K32,VQA_classifier_results_6!K32,VQA_classifier_results_5!K32,VQA_classifier_results_4!K32,VQA_classifier_results_3!K32,VQA_classifier_results_2!K32,VQA_classifier_results_1!K32,VQA_classifier_results_0!K32)</f>
        <v>0.70631578947368423</v>
      </c>
      <c r="L32">
        <f>AVERAGE(VQA_classifier_results_9!L32,VQA_classifier_results_8!L32,VQA_classifier_results_7!L32,VQA_classifier_results_6!L32,VQA_classifier_results_5!L32,VQA_classifier_results_4!L32,VQA_classifier_results_3!L32,VQA_classifier_results_2!L32,VQA_classifier_results_1!L32,VQA_classifier_results_0!L32)</f>
        <v>0.68166683698947284</v>
      </c>
      <c r="M32">
        <f>AVERAGE(VQA_classifier_results_9!M32,VQA_classifier_results_8!M32,VQA_classifier_results_7!M32,VQA_classifier_results_6!M32,VQA_classifier_results_5!M32,VQA_classifier_results_4!M32,VQA_classifier_results_3!M32,VQA_classifier_results_2!M32,VQA_classifier_results_1!M32,VQA_classifier_results_0!M32)</f>
        <v>0.69253226947700597</v>
      </c>
      <c r="N32">
        <f>_xlfn.STDEV.S(VQA_classifier_results_9!E32,VQA_classifier_results_8!E32,VQA_classifier_results_7!E32,VQA_classifier_results_6!E32,VQA_classifier_results_5!E32,VQA_classifier_results_4!E32,VQA_classifier_results_3!E32,VQA_classifier_results_2!E32,VQA_classifier_results_1!E32,VQA_classifier_results_0!E32)</f>
        <v>5.8080404038998665</v>
      </c>
      <c r="O32">
        <f>_xlfn.STDEV.S(VQA_classifier_results_9!F32,VQA_classifier_results_8!F32,VQA_classifier_results_7!F32,VQA_classifier_results_6!F32,VQA_classifier_results_5!F32,VQA_classifier_results_4!F32,VQA_classifier_results_3!F32,VQA_classifier_results_2!F32,VQA_classifier_results_1!F32,VQA_classifier_results_0!F32)</f>
        <v>7.4423711872553691</v>
      </c>
      <c r="P32">
        <f>_xlfn.STDEV.S(VQA_classifier_results_9!G32,VQA_classifier_results_8!G32,VQA_classifier_results_7!G32,VQA_classifier_results_6!G32,VQA_classifier_results_5!G32,VQA_classifier_results_4!G32,VQA_classifier_results_3!G32,VQA_classifier_results_2!G32,VQA_classifier_results_1!G32,VQA_classifier_results_0!G32)</f>
        <v>7.4423711872553691</v>
      </c>
      <c r="Q32">
        <f>_xlfn.STDEV.S(VQA_classifier_results_9!H32,VQA_classifier_results_8!H32,VQA_classifier_results_7!H32,VQA_classifier_results_6!H32,VQA_classifier_results_5!H32,VQA_classifier_results_4!H32,VQA_classifier_results_3!H32,VQA_classifier_results_2!H32,VQA_classifier_results_1!H32,VQA_classifier_results_0!H32)</f>
        <v>5.8080404038998665</v>
      </c>
      <c r="R32">
        <f>_xlfn.STDEV.S(VQA_classifier_results_9!I32,VQA_classifier_results_8!I32,VQA_classifier_results_7!I32,VQA_classifier_results_6!I32,VQA_classifier_results_5!I32,VQA_classifier_results_4!I32,VQA_classifier_results_3!I32,VQA_classifier_results_2!I32,VQA_classifier_results_1!I32,VQA_classifier_results_0!I32)</f>
        <v>2.0870926377787744E-2</v>
      </c>
      <c r="S32">
        <f>_xlfn.STDEV.S(VQA_classifier_results_9!J32,VQA_classifier_results_8!J32,VQA_classifier_results_7!J32,VQA_classifier_results_6!J32,VQA_classifier_results_5!J32,VQA_classifier_results_4!J32,VQA_classifier_results_3!J32,VQA_classifier_results_2!J32,VQA_classifier_results_1!J32,VQA_classifier_results_0!J32)</f>
        <v>2.4385629802113267E-2</v>
      </c>
      <c r="T32">
        <f>_xlfn.STDEV.S(VQA_classifier_results_9!K32,VQA_classifier_results_8!K32,VQA_classifier_results_7!K32,VQA_classifier_results_6!K32,VQA_classifier_results_5!K32,VQA_classifier_results_4!K32,VQA_classifier_results_3!K32,VQA_classifier_results_2!K32,VQA_classifier_results_1!K32,VQA_classifier_results_0!K32)</f>
        <v>3.0568633704736132E-2</v>
      </c>
      <c r="U32">
        <f>_xlfn.STDEV.S(VQA_classifier_results_9!L32,VQA_classifier_results_8!L32,VQA_classifier_results_7!L32,VQA_classifier_results_6!L32,VQA_classifier_results_5!L32,VQA_classifier_results_4!L32,VQA_classifier_results_3!L32,VQA_classifier_results_2!L32,VQA_classifier_results_1!L32,VQA_classifier_results_0!L32)</f>
        <v>2.0751446055715359E-2</v>
      </c>
      <c r="V32">
        <f>_xlfn.STDEV.S(VQA_classifier_results_9!M32,VQA_classifier_results_8!M32,VQA_classifier_results_7!M32,VQA_classifier_results_6!M32,VQA_classifier_results_5!M32,VQA_classifier_results_4!M32,VQA_classifier_results_3!M32,VQA_classifier_results_2!M32,VQA_classifier_results_1!M32,VQA_classifier_results_0!M32)</f>
        <v>2.2550287653042591E-2</v>
      </c>
    </row>
    <row r="33" spans="1:22" x14ac:dyDescent="0.3">
      <c r="A33" s="5">
        <v>31</v>
      </c>
      <c r="B33" t="s">
        <v>23</v>
      </c>
      <c r="C33" t="s">
        <v>14</v>
      </c>
      <c r="D33" t="s">
        <v>16</v>
      </c>
      <c r="E33">
        <f>AVERAGE(VQA_classifier_results_9!E33,VQA_classifier_results_8!E33,VQA_classifier_results_7!E33,VQA_classifier_results_6!E33,VQA_classifier_results_5!E33,VQA_classifier_results_4!E33,VQA_classifier_results_3!E33,VQA_classifier_results_2!E33,VQA_classifier_results_1!E33,VQA_classifier_results_0!E33)</f>
        <v>134.9</v>
      </c>
      <c r="F33">
        <f>AVERAGE(VQA_classifier_results_9!F33,VQA_classifier_results_8!F33,VQA_classifier_results_7!F33,VQA_classifier_results_6!F33,VQA_classifier_results_5!F33,VQA_classifier_results_4!F33,VQA_classifier_results_3!F33,VQA_classifier_results_2!F33,VQA_classifier_results_1!F33,VQA_classifier_results_0!F33)</f>
        <v>125.3</v>
      </c>
      <c r="G33">
        <f>AVERAGE(VQA_classifier_results_9!G33,VQA_classifier_results_8!G33,VQA_classifier_results_7!G33,VQA_classifier_results_6!G33,VQA_classifier_results_5!G33,VQA_classifier_results_4!G33,VQA_classifier_results_3!G33,VQA_classifier_results_2!G33,VQA_classifier_results_1!G33,VQA_classifier_results_0!G33)</f>
        <v>64.7</v>
      </c>
      <c r="H33">
        <f>AVERAGE(VQA_classifier_results_9!H33,VQA_classifier_results_8!H33,VQA_classifier_results_7!H33,VQA_classifier_results_6!H33,VQA_classifier_results_5!H33,VQA_classifier_results_4!H33,VQA_classifier_results_3!H33,VQA_classifier_results_2!H33,VQA_classifier_results_1!H33,VQA_classifier_results_0!H33)</f>
        <v>55.1</v>
      </c>
      <c r="I33">
        <f>AVERAGE(VQA_classifier_results_9!I33,VQA_classifier_results_8!I33,VQA_classifier_results_7!I33,VQA_classifier_results_6!I33,VQA_classifier_results_5!I33,VQA_classifier_results_4!I33,VQA_classifier_results_3!I33,VQA_classifier_results_2!I33,VQA_classifier_results_1!I33,VQA_classifier_results_0!I33)</f>
        <v>0.6847368421052632</v>
      </c>
      <c r="J33">
        <f>AVERAGE(VQA_classifier_results_9!J33,VQA_classifier_results_8!J33,VQA_classifier_results_7!J33,VQA_classifier_results_6!J33,VQA_classifier_results_5!J33,VQA_classifier_results_4!J33,VQA_classifier_results_3!J33,VQA_classifier_results_2!J33,VQA_classifier_results_1!J33,VQA_classifier_results_0!J33)</f>
        <v>0.67662919339553462</v>
      </c>
      <c r="K33">
        <f>AVERAGE(VQA_classifier_results_9!K33,VQA_classifier_results_8!K33,VQA_classifier_results_7!K33,VQA_classifier_results_6!K33,VQA_classifier_results_5!K33,VQA_classifier_results_4!K33,VQA_classifier_results_3!K33,VQA_classifier_results_2!K33,VQA_classifier_results_1!K33,VQA_classifier_results_0!K33)</f>
        <v>0.71</v>
      </c>
      <c r="L33">
        <f>AVERAGE(VQA_classifier_results_9!L33,VQA_classifier_results_8!L33,VQA_classifier_results_7!L33,VQA_classifier_results_6!L33,VQA_classifier_results_5!L33,VQA_classifier_results_4!L33,VQA_classifier_results_3!L33,VQA_classifier_results_2!L33,VQA_classifier_results_1!L33,VQA_classifier_results_0!L33)</f>
        <v>0.68277920806849968</v>
      </c>
      <c r="M33">
        <f>AVERAGE(VQA_classifier_results_9!M33,VQA_classifier_results_8!M33,VQA_classifier_results_7!M33,VQA_classifier_results_6!M33,VQA_classifier_results_5!M33,VQA_classifier_results_4!M33,VQA_classifier_results_3!M33,VQA_classifier_results_2!M33,VQA_classifier_results_1!M33,VQA_classifier_results_0!M33)</f>
        <v>0.69473495685258535</v>
      </c>
      <c r="N33">
        <f>_xlfn.STDEV.S(VQA_classifier_results_9!E33,VQA_classifier_results_8!E33,VQA_classifier_results_7!E33,VQA_classifier_results_6!E33,VQA_classifier_results_5!E33,VQA_classifier_results_4!E33,VQA_classifier_results_3!E33,VQA_classifier_results_2!E33,VQA_classifier_results_1!E33,VQA_classifier_results_0!E33)</f>
        <v>5.5267028547267172</v>
      </c>
      <c r="O33">
        <f>_xlfn.STDEV.S(VQA_classifier_results_9!F33,VQA_classifier_results_8!F33,VQA_classifier_results_7!F33,VQA_classifier_results_6!F33,VQA_classifier_results_5!F33,VQA_classifier_results_4!F33,VQA_classifier_results_3!F33,VQA_classifier_results_2!F33,VQA_classifier_results_1!F33,VQA_classifier_results_0!F33)</f>
        <v>7.6746335417399578</v>
      </c>
      <c r="P33">
        <f>_xlfn.STDEV.S(VQA_classifier_results_9!G33,VQA_classifier_results_8!G33,VQA_classifier_results_7!G33,VQA_classifier_results_6!G33,VQA_classifier_results_5!G33,VQA_classifier_results_4!G33,VQA_classifier_results_3!G33,VQA_classifier_results_2!G33,VQA_classifier_results_1!G33,VQA_classifier_results_0!G33)</f>
        <v>7.6746335417399463</v>
      </c>
      <c r="Q33">
        <f>_xlfn.STDEV.S(VQA_classifier_results_9!H33,VQA_classifier_results_8!H33,VQA_classifier_results_7!H33,VQA_classifier_results_6!H33,VQA_classifier_results_5!H33,VQA_classifier_results_4!H33,VQA_classifier_results_3!H33,VQA_classifier_results_2!H33,VQA_classifier_results_1!H33,VQA_classifier_results_0!H33)</f>
        <v>5.5267028547267172</v>
      </c>
      <c r="R33">
        <f>_xlfn.STDEV.S(VQA_classifier_results_9!I33,VQA_classifier_results_8!I33,VQA_classifier_results_7!I33,VQA_classifier_results_6!I33,VQA_classifier_results_5!I33,VQA_classifier_results_4!I33,VQA_classifier_results_3!I33,VQA_classifier_results_2!I33,VQA_classifier_results_1!I33,VQA_classifier_results_0!I33)</f>
        <v>2.2425966570210246E-2</v>
      </c>
      <c r="S33">
        <f>_xlfn.STDEV.S(VQA_classifier_results_9!J33,VQA_classifier_results_8!J33,VQA_classifier_results_7!J33,VQA_classifier_results_6!J33,VQA_classifier_results_5!J33,VQA_classifier_results_4!J33,VQA_classifier_results_3!J33,VQA_classifier_results_2!J33,VQA_classifier_results_1!J33,VQA_classifier_results_0!J33)</f>
        <v>2.60152365822497E-2</v>
      </c>
      <c r="T33">
        <f>_xlfn.STDEV.S(VQA_classifier_results_9!K33,VQA_classifier_results_8!K33,VQA_classifier_results_7!K33,VQA_classifier_results_6!K33,VQA_classifier_results_5!K33,VQA_classifier_results_4!K33,VQA_classifier_results_3!K33,VQA_classifier_results_2!K33,VQA_classifier_results_1!K33,VQA_classifier_results_0!K33)</f>
        <v>2.9087909761719551E-2</v>
      </c>
      <c r="U33">
        <f>_xlfn.STDEV.S(VQA_classifier_results_9!L33,VQA_classifier_results_8!L33,VQA_classifier_results_7!L33,VQA_classifier_results_6!L33,VQA_classifier_results_5!L33,VQA_classifier_results_4!L33,VQA_classifier_results_3!L33,VQA_classifier_results_2!L33,VQA_classifier_results_1!L33,VQA_classifier_results_0!L33)</f>
        <v>2.2359542296536618E-2</v>
      </c>
      <c r="V33">
        <f>_xlfn.STDEV.S(VQA_classifier_results_9!M33,VQA_classifier_results_8!M33,VQA_classifier_results_7!M33,VQA_classifier_results_6!M33,VQA_classifier_results_5!M33,VQA_classifier_results_4!M33,VQA_classifier_results_3!M33,VQA_classifier_results_2!M33,VQA_classifier_results_1!M33,VQA_classifier_results_0!M33)</f>
        <v>2.2977624134076041E-2</v>
      </c>
    </row>
    <row r="34" spans="1:22" x14ac:dyDescent="0.3">
      <c r="A34" s="5">
        <v>32</v>
      </c>
      <c r="B34" t="s">
        <v>23</v>
      </c>
      <c r="C34" t="s">
        <v>17</v>
      </c>
      <c r="D34" t="s">
        <v>15</v>
      </c>
      <c r="E34">
        <f>AVERAGE(VQA_classifier_results_9!E34,VQA_classifier_results_8!E34,VQA_classifier_results_7!E34,VQA_classifier_results_6!E34,VQA_classifier_results_5!E34,VQA_classifier_results_4!E34,VQA_classifier_results_3!E34,VQA_classifier_results_2!E34,VQA_classifier_results_1!E34,VQA_classifier_results_0!E34)</f>
        <v>171.8</v>
      </c>
      <c r="F34">
        <f>AVERAGE(VQA_classifier_results_9!F34,VQA_classifier_results_8!F34,VQA_classifier_results_7!F34,VQA_classifier_results_6!F34,VQA_classifier_results_5!F34,VQA_classifier_results_4!F34,VQA_classifier_results_3!F34,VQA_classifier_results_2!F34,VQA_classifier_results_1!F34,VQA_classifier_results_0!F34)</f>
        <v>160.69999999999999</v>
      </c>
      <c r="G34">
        <f>AVERAGE(VQA_classifier_results_9!G34,VQA_classifier_results_8!G34,VQA_classifier_results_7!G34,VQA_classifier_results_6!G34,VQA_classifier_results_5!G34,VQA_classifier_results_4!G34,VQA_classifier_results_3!G34,VQA_classifier_results_2!G34,VQA_classifier_results_1!G34,VQA_classifier_results_0!G34)</f>
        <v>68.3</v>
      </c>
      <c r="H34">
        <f>AVERAGE(VQA_classifier_results_9!H34,VQA_classifier_results_8!H34,VQA_classifier_results_7!H34,VQA_classifier_results_6!H34,VQA_classifier_results_5!H34,VQA_classifier_results_4!H34,VQA_classifier_results_3!H34,VQA_classifier_results_2!H34,VQA_classifier_results_1!H34,VQA_classifier_results_0!H34)</f>
        <v>57.2</v>
      </c>
      <c r="I34">
        <f>AVERAGE(VQA_classifier_results_9!I34,VQA_classifier_results_8!I34,VQA_classifier_results_7!I34,VQA_classifier_results_6!I34,VQA_classifier_results_5!I34,VQA_classifier_results_4!I34,VQA_classifier_results_3!I34,VQA_classifier_results_2!I34,VQA_classifier_results_1!I34,VQA_classifier_results_0!I34)</f>
        <v>0.7259825327510917</v>
      </c>
      <c r="J34">
        <f>AVERAGE(VQA_classifier_results_9!J34,VQA_classifier_results_8!J34,VQA_classifier_results_7!J34,VQA_classifier_results_6!J34,VQA_classifier_results_5!J34,VQA_classifier_results_4!J34,VQA_classifier_results_3!J34,VQA_classifier_results_2!J34,VQA_classifier_results_1!J34,VQA_classifier_results_0!J34)</f>
        <v>0.7156311679983357</v>
      </c>
      <c r="K34">
        <f>AVERAGE(VQA_classifier_results_9!K34,VQA_classifier_results_8!K34,VQA_classifier_results_7!K34,VQA_classifier_results_6!K34,VQA_classifier_results_5!K34,VQA_classifier_results_4!K34,VQA_classifier_results_3!K34,VQA_classifier_results_2!K34,VQA_classifier_results_1!K34,VQA_classifier_results_0!K34)</f>
        <v>0.75021834061135373</v>
      </c>
      <c r="L34">
        <f>AVERAGE(VQA_classifier_results_9!L34,VQA_classifier_results_8!L34,VQA_classifier_results_7!L34,VQA_classifier_results_6!L34,VQA_classifier_results_5!L34,VQA_classifier_results_4!L34,VQA_classifier_results_3!L34,VQA_classifier_results_2!L34,VQA_classifier_results_1!L34,VQA_classifier_results_0!L34)</f>
        <v>0.72218062617823731</v>
      </c>
      <c r="M34">
        <f>AVERAGE(VQA_classifier_results_9!M34,VQA_classifier_results_8!M34,VQA_classifier_results_7!M34,VQA_classifier_results_6!M34,VQA_classifier_results_5!M34,VQA_classifier_results_4!M34,VQA_classifier_results_3!M34,VQA_classifier_results_2!M34,VQA_classifier_results_1!M34,VQA_classifier_results_0!M34)</f>
        <v>0.73792200567463506</v>
      </c>
      <c r="N34">
        <f>_xlfn.STDEV.S(VQA_classifier_results_9!E34,VQA_classifier_results_8!E34,VQA_classifier_results_7!E34,VQA_classifier_results_6!E34,VQA_classifier_results_5!E34,VQA_classifier_results_4!E34,VQA_classifier_results_3!E34,VQA_classifier_results_2!E34,VQA_classifier_results_1!E34,VQA_classifier_results_0!E34)</f>
        <v>5.8271395689099084</v>
      </c>
      <c r="O34">
        <f>_xlfn.STDEV.S(VQA_classifier_results_9!F34,VQA_classifier_results_8!F34,VQA_classifier_results_7!F34,VQA_classifier_results_6!F34,VQA_classifier_results_5!F34,VQA_classifier_results_4!F34,VQA_classifier_results_3!F34,VQA_classifier_results_2!F34,VQA_classifier_results_1!F34,VQA_classifier_results_0!F34)</f>
        <v>4.3474130238568307</v>
      </c>
      <c r="P34">
        <f>_xlfn.STDEV.S(VQA_classifier_results_9!G34,VQA_classifier_results_8!G34,VQA_classifier_results_7!G34,VQA_classifier_results_6!G34,VQA_classifier_results_5!G34,VQA_classifier_results_4!G34,VQA_classifier_results_3!G34,VQA_classifier_results_2!G34,VQA_classifier_results_1!G34,VQA_classifier_results_0!G34)</f>
        <v>4.3474130238568316</v>
      </c>
      <c r="Q34">
        <f>_xlfn.STDEV.S(VQA_classifier_results_9!H34,VQA_classifier_results_8!H34,VQA_classifier_results_7!H34,VQA_classifier_results_6!H34,VQA_classifier_results_5!H34,VQA_classifier_results_4!H34,VQA_classifier_results_3!H34,VQA_classifier_results_2!H34,VQA_classifier_results_1!H34,VQA_classifier_results_0!H34)</f>
        <v>5.8271395689099084</v>
      </c>
      <c r="R34">
        <f>_xlfn.STDEV.S(VQA_classifier_results_9!I34,VQA_classifier_results_8!I34,VQA_classifier_results_7!I34,VQA_classifier_results_6!I34,VQA_classifier_results_5!I34,VQA_classifier_results_4!I34,VQA_classifier_results_3!I34,VQA_classifier_results_2!I34,VQA_classifier_results_1!I34,VQA_classifier_results_0!I34)</f>
        <v>1.434527172083481E-2</v>
      </c>
      <c r="S34">
        <f>_xlfn.STDEV.S(VQA_classifier_results_9!J34,VQA_classifier_results_8!J34,VQA_classifier_results_7!J34,VQA_classifier_results_6!J34,VQA_classifier_results_5!J34,VQA_classifier_results_4!J34,VQA_classifier_results_3!J34,VQA_classifier_results_2!J34,VQA_classifier_results_1!J34,VQA_classifier_results_0!J34)</f>
        <v>1.3350237968215634E-2</v>
      </c>
      <c r="T34">
        <f>_xlfn.STDEV.S(VQA_classifier_results_9!K34,VQA_classifier_results_8!K34,VQA_classifier_results_7!K34,VQA_classifier_results_6!K34,VQA_classifier_results_5!K34,VQA_classifier_results_4!K34,VQA_classifier_results_3!K34,VQA_classifier_results_2!K34,VQA_classifier_results_1!K34,VQA_classifier_results_0!K34)</f>
        <v>2.5446024318383855E-2</v>
      </c>
      <c r="U34">
        <f>_xlfn.STDEV.S(VQA_classifier_results_9!L34,VQA_classifier_results_8!L34,VQA_classifier_results_7!L34,VQA_classifier_results_6!L34,VQA_classifier_results_5!L34,VQA_classifier_results_4!L34,VQA_classifier_results_3!L34,VQA_classifier_results_2!L34,VQA_classifier_results_1!L34,VQA_classifier_results_0!L34)</f>
        <v>1.3141430227447537E-2</v>
      </c>
      <c r="V34">
        <f>_xlfn.STDEV.S(VQA_classifier_results_9!M34,VQA_classifier_results_8!M34,VQA_classifier_results_7!M34,VQA_classifier_results_6!M34,VQA_classifier_results_5!M34,VQA_classifier_results_4!M34,VQA_classifier_results_3!M34,VQA_classifier_results_2!M34,VQA_classifier_results_1!M34,VQA_classifier_results_0!M34)</f>
        <v>1.9735684077787755E-2</v>
      </c>
    </row>
    <row r="35" spans="1:22" x14ac:dyDescent="0.3">
      <c r="A35" s="5">
        <v>33</v>
      </c>
      <c r="B35" t="s">
        <v>23</v>
      </c>
      <c r="C35" t="s">
        <v>17</v>
      </c>
      <c r="D35" t="s">
        <v>16</v>
      </c>
      <c r="E35">
        <f>AVERAGE(VQA_classifier_results_9!E35,VQA_classifier_results_8!E35,VQA_classifier_results_7!E35,VQA_classifier_results_6!E35,VQA_classifier_results_5!E35,VQA_classifier_results_4!E35,VQA_classifier_results_3!E35,VQA_classifier_results_2!E35,VQA_classifier_results_1!E35,VQA_classifier_results_0!E35)</f>
        <v>171.5</v>
      </c>
      <c r="F35">
        <f>AVERAGE(VQA_classifier_results_9!F35,VQA_classifier_results_8!F35,VQA_classifier_results_7!F35,VQA_classifier_results_6!F35,VQA_classifier_results_5!F35,VQA_classifier_results_4!F35,VQA_classifier_results_3!F35,VQA_classifier_results_2!F35,VQA_classifier_results_1!F35,VQA_classifier_results_0!F35)</f>
        <v>161.1</v>
      </c>
      <c r="G35">
        <f>AVERAGE(VQA_classifier_results_9!G35,VQA_classifier_results_8!G35,VQA_classifier_results_7!G35,VQA_classifier_results_6!G35,VQA_classifier_results_5!G35,VQA_classifier_results_4!G35,VQA_classifier_results_3!G35,VQA_classifier_results_2!G35,VQA_classifier_results_1!G35,VQA_classifier_results_0!G35)</f>
        <v>67.900000000000006</v>
      </c>
      <c r="H35">
        <f>AVERAGE(VQA_classifier_results_9!H35,VQA_classifier_results_8!H35,VQA_classifier_results_7!H35,VQA_classifier_results_6!H35,VQA_classifier_results_5!H35,VQA_classifier_results_4!H35,VQA_classifier_results_3!H35,VQA_classifier_results_2!H35,VQA_classifier_results_1!H35,VQA_classifier_results_0!H35)</f>
        <v>57.5</v>
      </c>
      <c r="I35">
        <f>AVERAGE(VQA_classifier_results_9!I35,VQA_classifier_results_8!I35,VQA_classifier_results_7!I35,VQA_classifier_results_6!I35,VQA_classifier_results_5!I35,VQA_classifier_results_4!I35,VQA_classifier_results_3!I35,VQA_classifier_results_2!I35,VQA_classifier_results_1!I35,VQA_classifier_results_0!I35)</f>
        <v>0.72620087336244554</v>
      </c>
      <c r="J35">
        <f>AVERAGE(VQA_classifier_results_9!J35,VQA_classifier_results_8!J35,VQA_classifier_results_7!J35,VQA_classifier_results_6!J35,VQA_classifier_results_5!J35,VQA_classifier_results_4!J35,VQA_classifier_results_3!J35,VQA_classifier_results_2!J35,VQA_classifier_results_1!J35,VQA_classifier_results_0!J35)</f>
        <v>0.71641634344287919</v>
      </c>
      <c r="K35">
        <f>AVERAGE(VQA_classifier_results_9!K35,VQA_classifier_results_8!K35,VQA_classifier_results_7!K35,VQA_classifier_results_6!K35,VQA_classifier_results_5!K35,VQA_classifier_results_4!K35,VQA_classifier_results_3!K35,VQA_classifier_results_2!K35,VQA_classifier_results_1!K35,VQA_classifier_results_0!K35)</f>
        <v>0.74890829694323147</v>
      </c>
      <c r="L35">
        <f>AVERAGE(VQA_classifier_results_9!L35,VQA_classifier_results_8!L35,VQA_classifier_results_7!L35,VQA_classifier_results_6!L35,VQA_classifier_results_5!L35,VQA_classifier_results_4!L35,VQA_classifier_results_3!L35,VQA_classifier_results_2!L35,VQA_classifier_results_1!L35,VQA_classifier_results_0!L35)</f>
        <v>0.72259996818442063</v>
      </c>
      <c r="M35">
        <f>AVERAGE(VQA_classifier_results_9!M35,VQA_classifier_results_8!M35,VQA_classifier_results_7!M35,VQA_classifier_results_6!M35,VQA_classifier_results_5!M35,VQA_classifier_results_4!M35,VQA_classifier_results_3!M35,VQA_classifier_results_2!M35,VQA_classifier_results_1!M35,VQA_classifier_results_0!M35)</f>
        <v>0.7373343997219598</v>
      </c>
      <c r="N35">
        <f>_xlfn.STDEV.S(VQA_classifier_results_9!E35,VQA_classifier_results_8!E35,VQA_classifier_results_7!E35,VQA_classifier_results_6!E35,VQA_classifier_results_5!E35,VQA_classifier_results_4!E35,VQA_classifier_results_3!E35,VQA_classifier_results_2!E35,VQA_classifier_results_1!E35,VQA_classifier_results_0!E35)</f>
        <v>5.54276304943863</v>
      </c>
      <c r="O35">
        <f>_xlfn.STDEV.S(VQA_classifier_results_9!F35,VQA_classifier_results_8!F35,VQA_classifier_results_7!F35,VQA_classifier_results_6!F35,VQA_classifier_results_5!F35,VQA_classifier_results_4!F35,VQA_classifier_results_3!F35,VQA_classifier_results_2!F35,VQA_classifier_results_1!F35,VQA_classifier_results_0!F35)</f>
        <v>3.8137179293236212</v>
      </c>
      <c r="P35">
        <f>_xlfn.STDEV.S(VQA_classifier_results_9!G35,VQA_classifier_results_8!G35,VQA_classifier_results_7!G35,VQA_classifier_results_6!G35,VQA_classifier_results_5!G35,VQA_classifier_results_4!G35,VQA_classifier_results_3!G35,VQA_classifier_results_2!G35,VQA_classifier_results_1!G35,VQA_classifier_results_0!G35)</f>
        <v>3.8137179293236212</v>
      </c>
      <c r="Q35">
        <f>_xlfn.STDEV.S(VQA_classifier_results_9!H35,VQA_classifier_results_8!H35,VQA_classifier_results_7!H35,VQA_classifier_results_6!H35,VQA_classifier_results_5!H35,VQA_classifier_results_4!H35,VQA_classifier_results_3!H35,VQA_classifier_results_2!H35,VQA_classifier_results_1!H35,VQA_classifier_results_0!H35)</f>
        <v>5.54276304943863</v>
      </c>
      <c r="R35">
        <f>_xlfn.STDEV.S(VQA_classifier_results_9!I35,VQA_classifier_results_8!I35,VQA_classifier_results_7!I35,VQA_classifier_results_6!I35,VQA_classifier_results_5!I35,VQA_classifier_results_4!I35,VQA_classifier_results_3!I35,VQA_classifier_results_2!I35,VQA_classifier_results_1!I35,VQA_classifier_results_0!I35)</f>
        <v>1.412010982565098E-2</v>
      </c>
      <c r="S35">
        <f>_xlfn.STDEV.S(VQA_classifier_results_9!J35,VQA_classifier_results_8!J35,VQA_classifier_results_7!J35,VQA_classifier_results_6!J35,VQA_classifier_results_5!J35,VQA_classifier_results_4!J35,VQA_classifier_results_3!J35,VQA_classifier_results_2!J35,VQA_classifier_results_1!J35,VQA_classifier_results_0!J35)</f>
        <v>1.2575784285620797E-2</v>
      </c>
      <c r="T35">
        <f>_xlfn.STDEV.S(VQA_classifier_results_9!K35,VQA_classifier_results_8!K35,VQA_classifier_results_7!K35,VQA_classifier_results_6!K35,VQA_classifier_results_5!K35,VQA_classifier_results_4!K35,VQA_classifier_results_3!K35,VQA_classifier_results_2!K35,VQA_classifier_results_1!K35,VQA_classifier_results_0!K35)</f>
        <v>2.420420545606386E-2</v>
      </c>
      <c r="U35">
        <f>_xlfn.STDEV.S(VQA_classifier_results_9!L35,VQA_classifier_results_8!L35,VQA_classifier_results_7!L35,VQA_classifier_results_6!L35,VQA_classifier_results_5!L35,VQA_classifier_results_4!L35,VQA_classifier_results_3!L35,VQA_classifier_results_2!L35,VQA_classifier_results_1!L35,VQA_classifier_results_0!L35)</f>
        <v>1.2821847722653016E-2</v>
      </c>
      <c r="V35">
        <f>_xlfn.STDEV.S(VQA_classifier_results_9!M35,VQA_classifier_results_8!M35,VQA_classifier_results_7!M35,VQA_classifier_results_6!M35,VQA_classifier_results_5!M35,VQA_classifier_results_4!M35,VQA_classifier_results_3!M35,VQA_classifier_results_2!M35,VQA_classifier_results_1!M35,VQA_classifier_results_0!M35)</f>
        <v>1.9181539135937287E-2</v>
      </c>
    </row>
    <row r="36" spans="1:22" x14ac:dyDescent="0.3">
      <c r="A36" s="5">
        <v>34</v>
      </c>
      <c r="B36" t="s">
        <v>23</v>
      </c>
      <c r="C36" t="s">
        <v>18</v>
      </c>
      <c r="D36" t="s">
        <v>15</v>
      </c>
      <c r="E36">
        <f>AVERAGE(VQA_classifier_results_9!E36,VQA_classifier_results_8!E36,VQA_classifier_results_7!E36,VQA_classifier_results_6!E36,VQA_classifier_results_5!E36,VQA_classifier_results_4!E36,VQA_classifier_results_3!E36,VQA_classifier_results_2!E36,VQA_classifier_results_1!E36,VQA_classifier_results_0!E36)</f>
        <v>162.4</v>
      </c>
      <c r="F36">
        <f>AVERAGE(VQA_classifier_results_9!F36,VQA_classifier_results_8!F36,VQA_classifier_results_7!F36,VQA_classifier_results_6!F36,VQA_classifier_results_5!F36,VQA_classifier_results_4!F36,VQA_classifier_results_3!F36,VQA_classifier_results_2!F36,VQA_classifier_results_1!F36,VQA_classifier_results_0!F36)</f>
        <v>143.19999999999999</v>
      </c>
      <c r="G36">
        <f>AVERAGE(VQA_classifier_results_9!G36,VQA_classifier_results_8!G36,VQA_classifier_results_7!G36,VQA_classifier_results_6!G36,VQA_classifier_results_5!G36,VQA_classifier_results_4!G36,VQA_classifier_results_3!G36,VQA_classifier_results_2!G36,VQA_classifier_results_1!G36,VQA_classifier_results_0!G36)</f>
        <v>89.8</v>
      </c>
      <c r="H36">
        <f>AVERAGE(VQA_classifier_results_9!H36,VQA_classifier_results_8!H36,VQA_classifier_results_7!H36,VQA_classifier_results_6!H36,VQA_classifier_results_5!H36,VQA_classifier_results_4!H36,VQA_classifier_results_3!H36,VQA_classifier_results_2!H36,VQA_classifier_results_1!H36,VQA_classifier_results_0!H36)</f>
        <v>70.599999999999994</v>
      </c>
      <c r="I36">
        <f>AVERAGE(VQA_classifier_results_9!I36,VQA_classifier_results_8!I36,VQA_classifier_results_7!I36,VQA_classifier_results_6!I36,VQA_classifier_results_5!I36,VQA_classifier_results_4!I36,VQA_classifier_results_3!I36,VQA_classifier_results_2!I36,VQA_classifier_results_1!I36,VQA_classifier_results_0!I36)</f>
        <v>0.6557939914163089</v>
      </c>
      <c r="J36">
        <f>AVERAGE(VQA_classifier_results_9!J36,VQA_classifier_results_8!J36,VQA_classifier_results_7!J36,VQA_classifier_results_6!J36,VQA_classifier_results_5!J36,VQA_classifier_results_4!J36,VQA_classifier_results_3!J36,VQA_classifier_results_2!J36,VQA_classifier_results_1!J36,VQA_classifier_results_0!J36)</f>
        <v>0.64401158439054873</v>
      </c>
      <c r="K36">
        <f>AVERAGE(VQA_classifier_results_9!K36,VQA_classifier_results_8!K36,VQA_classifier_results_7!K36,VQA_classifier_results_6!K36,VQA_classifier_results_5!K36,VQA_classifier_results_4!K36,VQA_classifier_results_3!K36,VQA_classifier_results_2!K36,VQA_classifier_results_1!K36,VQA_classifier_results_0!K36)</f>
        <v>0.69699570815450651</v>
      </c>
      <c r="L36">
        <f>AVERAGE(VQA_classifier_results_9!L36,VQA_classifier_results_8!L36,VQA_classifier_results_7!L36,VQA_classifier_results_6!L36,VQA_classifier_results_5!L36,VQA_classifier_results_4!L36,VQA_classifier_results_3!L36,VQA_classifier_results_2!L36,VQA_classifier_results_1!L36,VQA_classifier_results_0!L36)</f>
        <v>0.65382139767377434</v>
      </c>
      <c r="M36">
        <f>AVERAGE(VQA_classifier_results_9!M36,VQA_classifier_results_8!M36,VQA_classifier_results_7!M36,VQA_classifier_results_6!M36,VQA_classifier_results_5!M36,VQA_classifier_results_4!M36,VQA_classifier_results_3!M36,VQA_classifier_results_2!M36,VQA_classifier_results_1!M36,VQA_classifier_results_0!M36)</f>
        <v>0.67026202338358742</v>
      </c>
      <c r="N36">
        <f>_xlfn.STDEV.S(VQA_classifier_results_9!E36,VQA_classifier_results_8!E36,VQA_classifier_results_7!E36,VQA_classifier_results_6!E36,VQA_classifier_results_5!E36,VQA_classifier_results_4!E36,VQA_classifier_results_3!E36,VQA_classifier_results_2!E36,VQA_classifier_results_1!E36,VQA_classifier_results_0!E36)</f>
        <v>6.603029607687672</v>
      </c>
      <c r="O36">
        <f>_xlfn.STDEV.S(VQA_classifier_results_9!F36,VQA_classifier_results_8!F36,VQA_classifier_results_7!F36,VQA_classifier_results_6!F36,VQA_classifier_results_5!F36,VQA_classifier_results_4!F36,VQA_classifier_results_3!F36,VQA_classifier_results_2!F36,VQA_classifier_results_1!F36,VQA_classifier_results_0!F36)</f>
        <v>5.2238768064425951</v>
      </c>
      <c r="P36">
        <f>_xlfn.STDEV.S(VQA_classifier_results_9!G36,VQA_classifier_results_8!G36,VQA_classifier_results_7!G36,VQA_classifier_results_6!G36,VQA_classifier_results_5!G36,VQA_classifier_results_4!G36,VQA_classifier_results_3!G36,VQA_classifier_results_2!G36,VQA_classifier_results_1!G36,VQA_classifier_results_0!G36)</f>
        <v>5.2238768064425951</v>
      </c>
      <c r="Q36">
        <f>_xlfn.STDEV.S(VQA_classifier_results_9!H36,VQA_classifier_results_8!H36,VQA_classifier_results_7!H36,VQA_classifier_results_6!H36,VQA_classifier_results_5!H36,VQA_classifier_results_4!H36,VQA_classifier_results_3!H36,VQA_classifier_results_2!H36,VQA_classifier_results_1!H36,VQA_classifier_results_0!H36)</f>
        <v>6.603029607687672</v>
      </c>
      <c r="R36">
        <f>_xlfn.STDEV.S(VQA_classifier_results_9!I36,VQA_classifier_results_8!I36,VQA_classifier_results_7!I36,VQA_classifier_results_6!I36,VQA_classifier_results_5!I36,VQA_classifier_results_4!I36,VQA_classifier_results_3!I36,VQA_classifier_results_2!I36,VQA_classifier_results_1!I36,VQA_classifier_results_0!I36)</f>
        <v>1.4942910647232631E-2</v>
      </c>
      <c r="S36">
        <f>_xlfn.STDEV.S(VQA_classifier_results_9!J36,VQA_classifier_results_8!J36,VQA_classifier_results_7!J36,VQA_classifier_results_6!J36,VQA_classifier_results_5!J36,VQA_classifier_results_4!J36,VQA_classifier_results_3!J36,VQA_classifier_results_2!J36,VQA_classifier_results_1!J36,VQA_classifier_results_0!J36)</f>
        <v>1.3594544333299685E-2</v>
      </c>
      <c r="T36">
        <f>_xlfn.STDEV.S(VQA_classifier_results_9!K36,VQA_classifier_results_8!K36,VQA_classifier_results_7!K36,VQA_classifier_results_6!K36,VQA_classifier_results_5!K36,VQA_classifier_results_4!K36,VQA_classifier_results_3!K36,VQA_classifier_results_2!K36,VQA_classifier_results_1!K36,VQA_classifier_results_0!K36)</f>
        <v>2.8339182865612308E-2</v>
      </c>
      <c r="U36">
        <f>_xlfn.STDEV.S(VQA_classifier_results_9!L36,VQA_classifier_results_8!L36,VQA_classifier_results_7!L36,VQA_classifier_results_6!L36,VQA_classifier_results_5!L36,VQA_classifier_results_4!L36,VQA_classifier_results_3!L36,VQA_classifier_results_2!L36,VQA_classifier_results_1!L36,VQA_classifier_results_0!L36)</f>
        <v>1.3794593157195171E-2</v>
      </c>
      <c r="V36">
        <f>_xlfn.STDEV.S(VQA_classifier_results_9!M36,VQA_classifier_results_8!M36,VQA_classifier_results_7!M36,VQA_classifier_results_6!M36,VQA_classifier_results_5!M36,VQA_classifier_results_4!M36,VQA_classifier_results_3!M36,VQA_classifier_results_2!M36,VQA_classifier_results_1!M36,VQA_classifier_results_0!M36)</f>
        <v>1.9800868607827458E-2</v>
      </c>
    </row>
    <row r="37" spans="1:22" x14ac:dyDescent="0.3">
      <c r="A37" s="5">
        <v>35</v>
      </c>
      <c r="B37" t="s">
        <v>23</v>
      </c>
      <c r="C37" t="s">
        <v>18</v>
      </c>
      <c r="D37" t="s">
        <v>16</v>
      </c>
      <c r="E37">
        <f>AVERAGE(VQA_classifier_results_9!E37,VQA_classifier_results_8!E37,VQA_classifier_results_7!E37,VQA_classifier_results_6!E37,VQA_classifier_results_5!E37,VQA_classifier_results_4!E37,VQA_classifier_results_3!E37,VQA_classifier_results_2!E37,VQA_classifier_results_1!E37,VQA_classifier_results_0!E37)</f>
        <v>162.19999999999999</v>
      </c>
      <c r="F37">
        <f>AVERAGE(VQA_classifier_results_9!F37,VQA_classifier_results_8!F37,VQA_classifier_results_7!F37,VQA_classifier_results_6!F37,VQA_classifier_results_5!F37,VQA_classifier_results_4!F37,VQA_classifier_results_3!F37,VQA_classifier_results_2!F37,VQA_classifier_results_1!F37,VQA_classifier_results_0!F37)</f>
        <v>143.5</v>
      </c>
      <c r="G37">
        <f>AVERAGE(VQA_classifier_results_9!G37,VQA_classifier_results_8!G37,VQA_classifier_results_7!G37,VQA_classifier_results_6!G37,VQA_classifier_results_5!G37,VQA_classifier_results_4!G37,VQA_classifier_results_3!G37,VQA_classifier_results_2!G37,VQA_classifier_results_1!G37,VQA_classifier_results_0!G37)</f>
        <v>89.5</v>
      </c>
      <c r="H37">
        <f>AVERAGE(VQA_classifier_results_9!H37,VQA_classifier_results_8!H37,VQA_classifier_results_7!H37,VQA_classifier_results_6!H37,VQA_classifier_results_5!H37,VQA_classifier_results_4!H37,VQA_classifier_results_3!H37,VQA_classifier_results_2!H37,VQA_classifier_results_1!H37,VQA_classifier_results_0!H37)</f>
        <v>70.8</v>
      </c>
      <c r="I37">
        <f>AVERAGE(VQA_classifier_results_9!I37,VQA_classifier_results_8!I37,VQA_classifier_results_7!I37,VQA_classifier_results_6!I37,VQA_classifier_results_5!I37,VQA_classifier_results_4!I37,VQA_classifier_results_3!I37,VQA_classifier_results_2!I37,VQA_classifier_results_1!I37,VQA_classifier_results_0!I37)</f>
        <v>0.65600858369098725</v>
      </c>
      <c r="J37">
        <f>AVERAGE(VQA_classifier_results_9!J37,VQA_classifier_results_8!J37,VQA_classifier_results_7!J37,VQA_classifier_results_6!J37,VQA_classifier_results_5!J37,VQA_classifier_results_4!J37,VQA_classifier_results_3!J37,VQA_classifier_results_2!J37,VQA_classifier_results_1!J37,VQA_classifier_results_0!J37)</f>
        <v>0.6447775467520922</v>
      </c>
      <c r="K37">
        <f>AVERAGE(VQA_classifier_results_9!K37,VQA_classifier_results_8!K37,VQA_classifier_results_7!K37,VQA_classifier_results_6!K37,VQA_classifier_results_5!K37,VQA_classifier_results_4!K37,VQA_classifier_results_3!K37,VQA_classifier_results_2!K37,VQA_classifier_results_1!K37,VQA_classifier_results_0!K37)</f>
        <v>0.696137339055794</v>
      </c>
      <c r="L37">
        <f>AVERAGE(VQA_classifier_results_9!L37,VQA_classifier_results_8!L37,VQA_classifier_results_7!L37,VQA_classifier_results_6!L37,VQA_classifier_results_5!L37,VQA_classifier_results_4!L37,VQA_classifier_results_3!L37,VQA_classifier_results_2!L37,VQA_classifier_results_1!L37,VQA_classifier_results_0!L37)</f>
        <v>0.65424027580398181</v>
      </c>
      <c r="M37">
        <f>AVERAGE(VQA_classifier_results_9!M37,VQA_classifier_results_8!M37,VQA_classifier_results_7!M37,VQA_classifier_results_6!M37,VQA_classifier_results_5!M37,VQA_classifier_results_4!M37,VQA_classifier_results_3!M37,VQA_classifier_results_2!M37,VQA_classifier_results_1!M37,VQA_classifier_results_0!M37)</f>
        <v>0.66996964699949502</v>
      </c>
      <c r="N37">
        <f>_xlfn.STDEV.S(VQA_classifier_results_9!E37,VQA_classifier_results_8!E37,VQA_classifier_results_7!E37,VQA_classifier_results_6!E37,VQA_classifier_results_5!E37,VQA_classifier_results_4!E37,VQA_classifier_results_3!E37,VQA_classifier_results_2!E37,VQA_classifier_results_1!E37,VQA_classifier_results_0!E37)</f>
        <v>6.4944420682440285</v>
      </c>
      <c r="O37">
        <f>_xlfn.STDEV.S(VQA_classifier_results_9!F37,VQA_classifier_results_8!F37,VQA_classifier_results_7!F37,VQA_classifier_results_6!F37,VQA_classifier_results_5!F37,VQA_classifier_results_4!F37,VQA_classifier_results_3!F37,VQA_classifier_results_2!F37,VQA_classifier_results_1!F37,VQA_classifier_results_0!F37)</f>
        <v>7.2610069702639883</v>
      </c>
      <c r="P37">
        <f>_xlfn.STDEV.S(VQA_classifier_results_9!G37,VQA_classifier_results_8!G37,VQA_classifier_results_7!G37,VQA_classifier_results_6!G37,VQA_classifier_results_5!G37,VQA_classifier_results_4!G37,VQA_classifier_results_3!G37,VQA_classifier_results_2!G37,VQA_classifier_results_1!G37,VQA_classifier_results_0!G37)</f>
        <v>7.2610069702639883</v>
      </c>
      <c r="Q37">
        <f>_xlfn.STDEV.S(VQA_classifier_results_9!H37,VQA_classifier_results_8!H37,VQA_classifier_results_7!H37,VQA_classifier_results_6!H37,VQA_classifier_results_5!H37,VQA_classifier_results_4!H37,VQA_classifier_results_3!H37,VQA_classifier_results_2!H37,VQA_classifier_results_1!H37,VQA_classifier_results_0!H37)</f>
        <v>6.4944420682440285</v>
      </c>
      <c r="R37">
        <f>_xlfn.STDEV.S(VQA_classifier_results_9!I37,VQA_classifier_results_8!I37,VQA_classifier_results_7!I37,VQA_classifier_results_6!I37,VQA_classifier_results_5!I37,VQA_classifier_results_4!I37,VQA_classifier_results_3!I37,VQA_classifier_results_2!I37,VQA_classifier_results_1!I37,VQA_classifier_results_0!I37)</f>
        <v>1.5996363183965089E-2</v>
      </c>
      <c r="S37">
        <f>_xlfn.STDEV.S(VQA_classifier_results_9!J37,VQA_classifier_results_8!J37,VQA_classifier_results_7!J37,VQA_classifier_results_6!J37,VQA_classifier_results_5!J37,VQA_classifier_results_4!J37,VQA_classifier_results_3!J37,VQA_classifier_results_2!J37,VQA_classifier_results_1!J37,VQA_classifier_results_0!J37)</f>
        <v>1.7036845460676818E-2</v>
      </c>
      <c r="T37">
        <f>_xlfn.STDEV.S(VQA_classifier_results_9!K37,VQA_classifier_results_8!K37,VQA_classifier_results_7!K37,VQA_classifier_results_6!K37,VQA_classifier_results_5!K37,VQA_classifier_results_4!K37,VQA_classifier_results_3!K37,VQA_classifier_results_2!K37,VQA_classifier_results_1!K37,VQA_classifier_results_0!K37)</f>
        <v>2.7873141923794097E-2</v>
      </c>
      <c r="U37">
        <f>_xlfn.STDEV.S(VQA_classifier_results_9!L37,VQA_classifier_results_8!L37,VQA_classifier_results_7!L37,VQA_classifier_results_6!L37,VQA_classifier_results_5!L37,VQA_classifier_results_4!L37,VQA_classifier_results_3!L37,VQA_classifier_results_2!L37,VQA_classifier_results_1!L37,VQA_classifier_results_0!L37)</f>
        <v>1.5149449825707602E-2</v>
      </c>
      <c r="V37">
        <f>_xlfn.STDEV.S(VQA_classifier_results_9!M37,VQA_classifier_results_8!M37,VQA_classifier_results_7!M37,VQA_classifier_results_6!M37,VQA_classifier_results_5!M37,VQA_classifier_results_4!M37,VQA_classifier_results_3!M37,VQA_classifier_results_2!M37,VQA_classifier_results_1!M37,VQA_classifier_results_0!M37)</f>
        <v>1.8927282577822929E-2</v>
      </c>
    </row>
    <row r="38" spans="1:22" x14ac:dyDescent="0.3">
      <c r="A38" s="5">
        <v>36</v>
      </c>
      <c r="B38" t="s">
        <v>23</v>
      </c>
      <c r="C38" t="s">
        <v>19</v>
      </c>
      <c r="D38" t="s">
        <v>15</v>
      </c>
      <c r="E38">
        <f>AVERAGE(VQA_classifier_results_9!E38,VQA_classifier_results_8!E38,VQA_classifier_results_7!E38,VQA_classifier_results_6!E38,VQA_classifier_results_5!E38,VQA_classifier_results_4!E38,VQA_classifier_results_3!E38,VQA_classifier_results_2!E38,VQA_classifier_results_1!E38,VQA_classifier_results_0!E38)</f>
        <v>123.8</v>
      </c>
      <c r="F38">
        <f>AVERAGE(VQA_classifier_results_9!F38,VQA_classifier_results_8!F38,VQA_classifier_results_7!F38,VQA_classifier_results_6!F38,VQA_classifier_results_5!F38,VQA_classifier_results_4!F38,VQA_classifier_results_3!F38,VQA_classifier_results_2!F38,VQA_classifier_results_1!F38,VQA_classifier_results_0!F38)</f>
        <v>114.7</v>
      </c>
      <c r="G38">
        <f>AVERAGE(VQA_classifier_results_9!G38,VQA_classifier_results_8!G38,VQA_classifier_results_7!G38,VQA_classifier_results_6!G38,VQA_classifier_results_5!G38,VQA_classifier_results_4!G38,VQA_classifier_results_3!G38,VQA_classifier_results_2!G38,VQA_classifier_results_1!G38,VQA_classifier_results_0!G38)</f>
        <v>65.3</v>
      </c>
      <c r="H38">
        <f>AVERAGE(VQA_classifier_results_9!H38,VQA_classifier_results_8!H38,VQA_classifier_results_7!H38,VQA_classifier_results_6!H38,VQA_classifier_results_5!H38,VQA_classifier_results_4!H38,VQA_classifier_results_3!H38,VQA_classifier_results_2!H38,VQA_classifier_results_1!H38,VQA_classifier_results_0!H38)</f>
        <v>56.2</v>
      </c>
      <c r="I38">
        <f>AVERAGE(VQA_classifier_results_9!I38,VQA_classifier_results_8!I38,VQA_classifier_results_7!I38,VQA_classifier_results_6!I38,VQA_classifier_results_5!I38,VQA_classifier_results_4!I38,VQA_classifier_results_3!I38,VQA_classifier_results_2!I38,VQA_classifier_results_1!I38,VQA_classifier_results_0!I38)</f>
        <v>0.66249999999999998</v>
      </c>
      <c r="J38">
        <f>AVERAGE(VQA_classifier_results_9!J38,VQA_classifier_results_8!J38,VQA_classifier_results_7!J38,VQA_classifier_results_6!J38,VQA_classifier_results_5!J38,VQA_classifier_results_4!J38,VQA_classifier_results_3!J38,VQA_classifier_results_2!J38,VQA_classifier_results_1!J38,VQA_classifier_results_0!J38)</f>
        <v>0.65532073277524228</v>
      </c>
      <c r="K38">
        <f>AVERAGE(VQA_classifier_results_9!K38,VQA_classifier_results_8!K38,VQA_classifier_results_7!K38,VQA_classifier_results_6!K38,VQA_classifier_results_5!K38,VQA_classifier_results_4!K38,VQA_classifier_results_3!K38,VQA_classifier_results_2!K38,VQA_classifier_results_1!K38,VQA_classifier_results_0!K38)</f>
        <v>0.68777777777777782</v>
      </c>
      <c r="L38">
        <f>AVERAGE(VQA_classifier_results_9!L38,VQA_classifier_results_8!L38,VQA_classifier_results_7!L38,VQA_classifier_results_6!L38,VQA_classifier_results_5!L38,VQA_classifier_results_4!L38,VQA_classifier_results_3!L38,VQA_classifier_results_2!L38,VQA_classifier_results_1!L38,VQA_classifier_results_0!L38)</f>
        <v>0.66140069990881645</v>
      </c>
      <c r="M38">
        <f>AVERAGE(VQA_classifier_results_9!M38,VQA_classifier_results_8!M38,VQA_classifier_results_7!M38,VQA_classifier_results_6!M38,VQA_classifier_results_5!M38,VQA_classifier_results_4!M38,VQA_classifier_results_3!M38,VQA_classifier_results_2!M38,VQA_classifier_results_1!M38,VQA_classifier_results_0!M38)</f>
        <v>0.67100154590760763</v>
      </c>
      <c r="N38">
        <f>_xlfn.STDEV.S(VQA_classifier_results_9!E38,VQA_classifier_results_8!E38,VQA_classifier_results_7!E38,VQA_classifier_results_6!E38,VQA_classifier_results_5!E38,VQA_classifier_results_4!E38,VQA_classifier_results_3!E38,VQA_classifier_results_2!E38,VQA_classifier_results_1!E38,VQA_classifier_results_0!E38)</f>
        <v>4.661902329879223</v>
      </c>
      <c r="O38">
        <f>_xlfn.STDEV.S(VQA_classifier_results_9!F38,VQA_classifier_results_8!F38,VQA_classifier_results_7!F38,VQA_classifier_results_6!F38,VQA_classifier_results_5!F38,VQA_classifier_results_4!F38,VQA_classifier_results_3!F38,VQA_classifier_results_2!F38,VQA_classifier_results_1!F38,VQA_classifier_results_0!F38)</f>
        <v>7.2884993120821671</v>
      </c>
      <c r="P38">
        <f>_xlfn.STDEV.S(VQA_classifier_results_9!G38,VQA_classifier_results_8!G38,VQA_classifier_results_7!G38,VQA_classifier_results_6!G38,VQA_classifier_results_5!G38,VQA_classifier_results_4!G38,VQA_classifier_results_3!G38,VQA_classifier_results_2!G38,VQA_classifier_results_1!G38,VQA_classifier_results_0!G38)</f>
        <v>7.2884993120821564</v>
      </c>
      <c r="Q38">
        <f>_xlfn.STDEV.S(VQA_classifier_results_9!H38,VQA_classifier_results_8!H38,VQA_classifier_results_7!H38,VQA_classifier_results_6!H38,VQA_classifier_results_5!H38,VQA_classifier_results_4!H38,VQA_classifier_results_3!H38,VQA_classifier_results_2!H38,VQA_classifier_results_1!H38,VQA_classifier_results_0!H38)</f>
        <v>4.661902329879223</v>
      </c>
      <c r="R38">
        <f>_xlfn.STDEV.S(VQA_classifier_results_9!I38,VQA_classifier_results_8!I38,VQA_classifier_results_7!I38,VQA_classifier_results_6!I38,VQA_classifier_results_5!I38,VQA_classifier_results_4!I38,VQA_classifier_results_3!I38,VQA_classifier_results_2!I38,VQA_classifier_results_1!I38,VQA_classifier_results_0!I38)</f>
        <v>2.5768370463103242E-2</v>
      </c>
      <c r="S38">
        <f>_xlfn.STDEV.S(VQA_classifier_results_9!J38,VQA_classifier_results_8!J38,VQA_classifier_results_7!J38,VQA_classifier_results_6!J38,VQA_classifier_results_5!J38,VQA_classifier_results_4!J38,VQA_classifier_results_3!J38,VQA_classifier_results_2!J38,VQA_classifier_results_1!J38,VQA_classifier_results_0!J38)</f>
        <v>2.8104368491290811E-2</v>
      </c>
      <c r="T38">
        <f>_xlfn.STDEV.S(VQA_classifier_results_9!K38,VQA_classifier_results_8!K38,VQA_classifier_results_7!K38,VQA_classifier_results_6!K38,VQA_classifier_results_5!K38,VQA_classifier_results_4!K38,VQA_classifier_results_3!K38,VQA_classifier_results_2!K38,VQA_classifier_results_1!K38,VQA_classifier_results_0!K38)</f>
        <v>2.5899457388217924E-2</v>
      </c>
      <c r="U38">
        <f>_xlfn.STDEV.S(VQA_classifier_results_9!L38,VQA_classifier_results_8!L38,VQA_classifier_results_7!L38,VQA_classifier_results_6!L38,VQA_classifier_results_5!L38,VQA_classifier_results_4!L38,VQA_classifier_results_3!L38,VQA_classifier_results_2!L38,VQA_classifier_results_1!L38,VQA_classifier_results_0!L38)</f>
        <v>2.5479752551239479E-2</v>
      </c>
      <c r="V38">
        <f>_xlfn.STDEV.S(VQA_classifier_results_9!M38,VQA_classifier_results_8!M38,VQA_classifier_results_7!M38,VQA_classifier_results_6!M38,VQA_classifier_results_5!M38,VQA_classifier_results_4!M38,VQA_classifier_results_3!M38,VQA_classifier_results_2!M38,VQA_classifier_results_1!M38,VQA_classifier_results_0!M38)</f>
        <v>2.456358658334061E-2</v>
      </c>
    </row>
    <row r="39" spans="1:22" x14ac:dyDescent="0.3">
      <c r="A39" s="5">
        <v>37</v>
      </c>
      <c r="B39" t="s">
        <v>23</v>
      </c>
      <c r="C39" t="s">
        <v>19</v>
      </c>
      <c r="D39" t="s">
        <v>16</v>
      </c>
      <c r="E39">
        <f>AVERAGE(VQA_classifier_results_9!E39,VQA_classifier_results_8!E39,VQA_classifier_results_7!E39,VQA_classifier_results_6!E39,VQA_classifier_results_5!E39,VQA_classifier_results_4!E39,VQA_classifier_results_3!E39,VQA_classifier_results_2!E39,VQA_classifier_results_1!E39,VQA_classifier_results_0!E39)</f>
        <v>123.7</v>
      </c>
      <c r="F39">
        <f>AVERAGE(VQA_classifier_results_9!F39,VQA_classifier_results_8!F39,VQA_classifier_results_7!F39,VQA_classifier_results_6!F39,VQA_classifier_results_5!F39,VQA_classifier_results_4!F39,VQA_classifier_results_3!F39,VQA_classifier_results_2!F39,VQA_classifier_results_1!F39,VQA_classifier_results_0!F39)</f>
        <v>115.3</v>
      </c>
      <c r="G39">
        <f>AVERAGE(VQA_classifier_results_9!G39,VQA_classifier_results_8!G39,VQA_classifier_results_7!G39,VQA_classifier_results_6!G39,VQA_classifier_results_5!G39,VQA_classifier_results_4!G39,VQA_classifier_results_3!G39,VQA_classifier_results_2!G39,VQA_classifier_results_1!G39,VQA_classifier_results_0!G39)</f>
        <v>64.7</v>
      </c>
      <c r="H39">
        <f>AVERAGE(VQA_classifier_results_9!H39,VQA_classifier_results_8!H39,VQA_classifier_results_7!H39,VQA_classifier_results_6!H39,VQA_classifier_results_5!H39,VQA_classifier_results_4!H39,VQA_classifier_results_3!H39,VQA_classifier_results_2!H39,VQA_classifier_results_1!H39,VQA_classifier_results_0!H39)</f>
        <v>56.3</v>
      </c>
      <c r="I39">
        <f>AVERAGE(VQA_classifier_results_9!I39,VQA_classifier_results_8!I39,VQA_classifier_results_7!I39,VQA_classifier_results_6!I39,VQA_classifier_results_5!I39,VQA_classifier_results_4!I39,VQA_classifier_results_3!I39,VQA_classifier_results_2!I39,VQA_classifier_results_1!I39,VQA_classifier_results_0!I39)</f>
        <v>0.66388888888888897</v>
      </c>
      <c r="J39">
        <f>AVERAGE(VQA_classifier_results_9!J39,VQA_classifier_results_8!J39,VQA_classifier_results_7!J39,VQA_classifier_results_6!J39,VQA_classifier_results_5!J39,VQA_classifier_results_4!J39,VQA_classifier_results_3!J39,VQA_classifier_results_2!J39,VQA_classifier_results_1!J39,VQA_classifier_results_0!J39)</f>
        <v>0.6571550329863588</v>
      </c>
      <c r="K39">
        <f>AVERAGE(VQA_classifier_results_9!K39,VQA_classifier_results_8!K39,VQA_classifier_results_7!K39,VQA_classifier_results_6!K39,VQA_classifier_results_5!K39,VQA_classifier_results_4!K39,VQA_classifier_results_3!K39,VQA_classifier_results_2!K39,VQA_classifier_results_1!K39,VQA_classifier_results_0!K39)</f>
        <v>0.6872222222222224</v>
      </c>
      <c r="L39">
        <f>AVERAGE(VQA_classifier_results_9!L39,VQA_classifier_results_8!L39,VQA_classifier_results_7!L39,VQA_classifier_results_6!L39,VQA_classifier_results_5!L39,VQA_classifier_results_4!L39,VQA_classifier_results_3!L39,VQA_classifier_results_2!L39,VQA_classifier_results_1!L39,VQA_classifier_results_0!L39)</f>
        <v>0.66281249225497141</v>
      </c>
      <c r="M39">
        <f>AVERAGE(VQA_classifier_results_9!M39,VQA_classifier_results_8!M39,VQA_classifier_results_7!M39,VQA_classifier_results_6!M39,VQA_classifier_results_5!M39,VQA_classifier_results_4!M39,VQA_classifier_results_3!M39,VQA_classifier_results_2!M39,VQA_classifier_results_1!M39,VQA_classifier_results_0!M39)</f>
        <v>0.67176439652565323</v>
      </c>
      <c r="N39">
        <f>_xlfn.STDEV.S(VQA_classifier_results_9!E39,VQA_classifier_results_8!E39,VQA_classifier_results_7!E39,VQA_classifier_results_6!E39,VQA_classifier_results_5!E39,VQA_classifier_results_4!E39,VQA_classifier_results_3!E39,VQA_classifier_results_2!E39,VQA_classifier_results_1!E39,VQA_classifier_results_0!E39)</f>
        <v>4.5472824607426556</v>
      </c>
      <c r="O39">
        <f>_xlfn.STDEV.S(VQA_classifier_results_9!F39,VQA_classifier_results_8!F39,VQA_classifier_results_7!F39,VQA_classifier_results_6!F39,VQA_classifier_results_5!F39,VQA_classifier_results_4!F39,VQA_classifier_results_3!F39,VQA_classifier_results_2!F39,VQA_classifier_results_1!F39,VQA_classifier_results_0!F39)</f>
        <v>6.992853494818835</v>
      </c>
      <c r="P39">
        <f>_xlfn.STDEV.S(VQA_classifier_results_9!G39,VQA_classifier_results_8!G39,VQA_classifier_results_7!G39,VQA_classifier_results_6!G39,VQA_classifier_results_5!G39,VQA_classifier_results_4!G39,VQA_classifier_results_3!G39,VQA_classifier_results_2!G39,VQA_classifier_results_1!G39,VQA_classifier_results_0!G39)</f>
        <v>6.9928534948188235</v>
      </c>
      <c r="Q39">
        <f>_xlfn.STDEV.S(VQA_classifier_results_9!H39,VQA_classifier_results_8!H39,VQA_classifier_results_7!H39,VQA_classifier_results_6!H39,VQA_classifier_results_5!H39,VQA_classifier_results_4!H39,VQA_classifier_results_3!H39,VQA_classifier_results_2!H39,VQA_classifier_results_1!H39,VQA_classifier_results_0!H39)</f>
        <v>4.5472824607426556</v>
      </c>
      <c r="R39">
        <f>_xlfn.STDEV.S(VQA_classifier_results_9!I39,VQA_classifier_results_8!I39,VQA_classifier_results_7!I39,VQA_classifier_results_6!I39,VQA_classifier_results_5!I39,VQA_classifier_results_4!I39,VQA_classifier_results_3!I39,VQA_classifier_results_2!I39,VQA_classifier_results_1!I39,VQA_classifier_results_0!I39)</f>
        <v>2.5458753860865772E-2</v>
      </c>
      <c r="S39">
        <f>_xlfn.STDEV.S(VQA_classifier_results_9!J39,VQA_classifier_results_8!J39,VQA_classifier_results_7!J39,VQA_classifier_results_6!J39,VQA_classifier_results_5!J39,VQA_classifier_results_4!J39,VQA_classifier_results_3!J39,VQA_classifier_results_2!J39,VQA_classifier_results_1!J39,VQA_classifier_results_0!J39)</f>
        <v>2.7576688795830306E-2</v>
      </c>
      <c r="T39">
        <f>_xlfn.STDEV.S(VQA_classifier_results_9!K39,VQA_classifier_results_8!K39,VQA_classifier_results_7!K39,VQA_classifier_results_6!K39,VQA_classifier_results_5!K39,VQA_classifier_results_4!K39,VQA_classifier_results_3!K39,VQA_classifier_results_2!K39,VQA_classifier_results_1!K39,VQA_classifier_results_0!K39)</f>
        <v>2.5262680337459213E-2</v>
      </c>
      <c r="U39">
        <f>_xlfn.STDEV.S(VQA_classifier_results_9!L39,VQA_classifier_results_8!L39,VQA_classifier_results_7!L39,VQA_classifier_results_6!L39,VQA_classifier_results_5!L39,VQA_classifier_results_4!L39,VQA_classifier_results_3!L39,VQA_classifier_results_2!L39,VQA_classifier_results_1!L39,VQA_classifier_results_0!L39)</f>
        <v>2.5183031447055096E-2</v>
      </c>
      <c r="V39">
        <f>_xlfn.STDEV.S(VQA_classifier_results_9!M39,VQA_classifier_results_8!M39,VQA_classifier_results_7!M39,VQA_classifier_results_6!M39,VQA_classifier_results_5!M39,VQA_classifier_results_4!M39,VQA_classifier_results_3!M39,VQA_classifier_results_2!M39,VQA_classifier_results_1!M39,VQA_classifier_results_0!M39)</f>
        <v>2.4340932448220418E-2</v>
      </c>
    </row>
    <row r="40" spans="1:22" x14ac:dyDescent="0.3">
      <c r="A40" s="5">
        <v>38</v>
      </c>
      <c r="B40" t="s">
        <v>23</v>
      </c>
      <c r="C40" t="s">
        <v>20</v>
      </c>
      <c r="D40" t="s">
        <v>15</v>
      </c>
      <c r="E40">
        <f>AVERAGE(VQA_classifier_results_9!E40,VQA_classifier_results_8!E40,VQA_classifier_results_7!E40,VQA_classifier_results_6!E40,VQA_classifier_results_5!E40,VQA_classifier_results_4!E40,VQA_classifier_results_3!E40,VQA_classifier_results_2!E40,VQA_classifier_results_1!E40,VQA_classifier_results_0!E40)</f>
        <v>588.9</v>
      </c>
      <c r="F40">
        <f>AVERAGE(VQA_classifier_results_9!F40,VQA_classifier_results_8!F40,VQA_classifier_results_7!F40,VQA_classifier_results_6!F40,VQA_classifier_results_5!F40,VQA_classifier_results_4!F40,VQA_classifier_results_3!F40,VQA_classifier_results_2!F40,VQA_classifier_results_1!F40,VQA_classifier_results_0!F40)</f>
        <v>550.70000000000005</v>
      </c>
      <c r="G40">
        <f>AVERAGE(VQA_classifier_results_9!G40,VQA_classifier_results_8!G40,VQA_classifier_results_7!G40,VQA_classifier_results_6!G40,VQA_classifier_results_5!G40,VQA_classifier_results_4!G40,VQA_classifier_results_3!G40,VQA_classifier_results_2!G40,VQA_classifier_results_1!G40,VQA_classifier_results_0!G40)</f>
        <v>282.3</v>
      </c>
      <c r="H40">
        <f>AVERAGE(VQA_classifier_results_9!H40,VQA_classifier_results_8!H40,VQA_classifier_results_7!H40,VQA_classifier_results_6!H40,VQA_classifier_results_5!H40,VQA_classifier_results_4!H40,VQA_classifier_results_3!H40,VQA_classifier_results_2!H40,VQA_classifier_results_1!H40,VQA_classifier_results_0!H40)</f>
        <v>244.1</v>
      </c>
      <c r="I40">
        <f>AVERAGE(VQA_classifier_results_9!I40,VQA_classifier_results_8!I40,VQA_classifier_results_7!I40,VQA_classifier_results_6!I40,VQA_classifier_results_5!I40,VQA_classifier_results_4!I40,VQA_classifier_results_3!I40,VQA_classifier_results_2!I40,VQA_classifier_results_1!I40,VQA_classifier_results_0!I40)</f>
        <v>0.68403361344537805</v>
      </c>
      <c r="J40">
        <f>AVERAGE(VQA_classifier_results_9!J40,VQA_classifier_results_8!J40,VQA_classifier_results_7!J40,VQA_classifier_results_6!J40,VQA_classifier_results_5!J40,VQA_classifier_results_4!J40,VQA_classifier_results_3!J40,VQA_classifier_results_2!J40,VQA_classifier_results_1!J40,VQA_classifier_results_0!J40)</f>
        <v>0.67613589917832551</v>
      </c>
      <c r="K40">
        <f>AVERAGE(VQA_classifier_results_9!K40,VQA_classifier_results_8!K40,VQA_classifier_results_7!K40,VQA_classifier_results_6!K40,VQA_classifier_results_5!K40,VQA_classifier_results_4!K40,VQA_classifier_results_3!K40,VQA_classifier_results_2!K40,VQA_classifier_results_1!K40,VQA_classifier_results_0!K40)</f>
        <v>0.70696278511404564</v>
      </c>
      <c r="L40">
        <f>AVERAGE(VQA_classifier_results_9!L40,VQA_classifier_results_8!L40,VQA_classifier_results_7!L40,VQA_classifier_results_6!L40,VQA_classifier_results_5!L40,VQA_classifier_results_4!L40,VQA_classifier_results_3!L40,VQA_classifier_results_2!L40,VQA_classifier_results_1!L40,VQA_classifier_results_0!L40)</f>
        <v>0.68201464921575761</v>
      </c>
      <c r="M40">
        <f>AVERAGE(VQA_classifier_results_9!M40,VQA_classifier_results_8!M40,VQA_classifier_results_7!M40,VQA_classifier_results_6!M40,VQA_classifier_results_5!M40,VQA_classifier_results_4!M40,VQA_classifier_results_3!M40,VQA_classifier_results_2!M40,VQA_classifier_results_1!M40,VQA_classifier_results_0!M40)</f>
        <v>0.69297122485459306</v>
      </c>
      <c r="N40">
        <f>_xlfn.STDEV.S(VQA_classifier_results_9!E40,VQA_classifier_results_8!E40,VQA_classifier_results_7!E40,VQA_classifier_results_6!E40,VQA_classifier_results_5!E40,VQA_classifier_results_4!E40,VQA_classifier_results_3!E40,VQA_classifier_results_2!E40,VQA_classifier_results_1!E40,VQA_classifier_results_0!E40)</f>
        <v>14.192721139137953</v>
      </c>
      <c r="O40">
        <f>_xlfn.STDEV.S(VQA_classifier_results_9!F40,VQA_classifier_results_8!F40,VQA_classifier_results_7!F40,VQA_classifier_results_6!F40,VQA_classifier_results_5!F40,VQA_classifier_results_4!F40,VQA_classifier_results_3!F40,VQA_classifier_results_2!F40,VQA_classifier_results_1!F40,VQA_classifier_results_0!F40)</f>
        <v>17.016658504731964</v>
      </c>
      <c r="P40">
        <f>_xlfn.STDEV.S(VQA_classifier_results_9!G40,VQA_classifier_results_8!G40,VQA_classifier_results_7!G40,VQA_classifier_results_6!G40,VQA_classifier_results_5!G40,VQA_classifier_results_4!G40,VQA_classifier_results_3!G40,VQA_classifier_results_2!G40,VQA_classifier_results_1!G40,VQA_classifier_results_0!G40)</f>
        <v>17.016658504731964</v>
      </c>
      <c r="Q40">
        <f>_xlfn.STDEV.S(VQA_classifier_results_9!H40,VQA_classifier_results_8!H40,VQA_classifier_results_7!H40,VQA_classifier_results_6!H40,VQA_classifier_results_5!H40,VQA_classifier_results_4!H40,VQA_classifier_results_3!H40,VQA_classifier_results_2!H40,VQA_classifier_results_1!H40,VQA_classifier_results_0!H40)</f>
        <v>14.192721139137953</v>
      </c>
      <c r="R40">
        <f>_xlfn.STDEV.S(VQA_classifier_results_9!I40,VQA_classifier_results_8!I40,VQA_classifier_results_7!I40,VQA_classifier_results_6!I40,VQA_classifier_results_5!I40,VQA_classifier_results_4!I40,VQA_classifier_results_3!I40,VQA_classifier_results_2!I40,VQA_classifier_results_1!I40,VQA_classifier_results_0!I40)</f>
        <v>1.2585018108982347E-2</v>
      </c>
      <c r="S40">
        <f>_xlfn.STDEV.S(VQA_classifier_results_9!J40,VQA_classifier_results_8!J40,VQA_classifier_results_7!J40,VQA_classifier_results_6!J40,VQA_classifier_results_5!J40,VQA_classifier_results_4!J40,VQA_classifier_results_3!J40,VQA_classifier_results_2!J40,VQA_classifier_results_1!J40,VQA_classifier_results_0!J40)</f>
        <v>1.4004969050988898E-2</v>
      </c>
      <c r="T40">
        <f>_xlfn.STDEV.S(VQA_classifier_results_9!K40,VQA_classifier_results_8!K40,VQA_classifier_results_7!K40,VQA_classifier_results_6!K40,VQA_classifier_results_5!K40,VQA_classifier_results_4!K40,VQA_classifier_results_3!K40,VQA_classifier_results_2!K40,VQA_classifier_results_1!K40,VQA_classifier_results_0!K40)</f>
        <v>1.7038080599205221E-2</v>
      </c>
      <c r="U40">
        <f>_xlfn.STDEV.S(VQA_classifier_results_9!L40,VQA_classifier_results_8!L40,VQA_classifier_results_7!L40,VQA_classifier_results_6!L40,VQA_classifier_results_5!L40,VQA_classifier_results_4!L40,VQA_classifier_results_3!L40,VQA_classifier_results_2!L40,VQA_classifier_results_1!L40,VQA_classifier_results_0!L40)</f>
        <v>1.258950847728196E-2</v>
      </c>
      <c r="V40">
        <f>_xlfn.STDEV.S(VQA_classifier_results_9!M40,VQA_classifier_results_8!M40,VQA_classifier_results_7!M40,VQA_classifier_results_6!M40,VQA_classifier_results_5!M40,VQA_classifier_results_4!M40,VQA_classifier_results_3!M40,VQA_classifier_results_2!M40,VQA_classifier_results_1!M40,VQA_classifier_results_0!M40)</f>
        <v>1.343153341991255E-2</v>
      </c>
    </row>
    <row r="41" spans="1:22" x14ac:dyDescent="0.3">
      <c r="A41" s="5">
        <v>39</v>
      </c>
      <c r="B41" t="s">
        <v>23</v>
      </c>
      <c r="C41" t="s">
        <v>20</v>
      </c>
      <c r="D41" t="s">
        <v>16</v>
      </c>
      <c r="E41">
        <f>AVERAGE(VQA_classifier_results_9!E41,VQA_classifier_results_8!E41,VQA_classifier_results_7!E41,VQA_classifier_results_6!E41,VQA_classifier_results_5!E41,VQA_classifier_results_4!E41,VQA_classifier_results_3!E41,VQA_classifier_results_2!E41,VQA_classifier_results_1!E41,VQA_classifier_results_0!E41)</f>
        <v>588.1</v>
      </c>
      <c r="F41">
        <f>AVERAGE(VQA_classifier_results_9!F41,VQA_classifier_results_8!F41,VQA_classifier_results_7!F41,VQA_classifier_results_6!F41,VQA_classifier_results_5!F41,VQA_classifier_results_4!F41,VQA_classifier_results_3!F41,VQA_classifier_results_2!F41,VQA_classifier_results_1!F41,VQA_classifier_results_0!F41)</f>
        <v>551.79999999999995</v>
      </c>
      <c r="G41">
        <f>AVERAGE(VQA_classifier_results_9!G41,VQA_classifier_results_8!G41,VQA_classifier_results_7!G41,VQA_classifier_results_6!G41,VQA_classifier_results_5!G41,VQA_classifier_results_4!G41,VQA_classifier_results_3!G41,VQA_classifier_results_2!G41,VQA_classifier_results_1!G41,VQA_classifier_results_0!G41)</f>
        <v>281.2</v>
      </c>
      <c r="H41">
        <f>AVERAGE(VQA_classifier_results_9!H41,VQA_classifier_results_8!H41,VQA_classifier_results_7!H41,VQA_classifier_results_6!H41,VQA_classifier_results_5!H41,VQA_classifier_results_4!H41,VQA_classifier_results_3!H41,VQA_classifier_results_2!H41,VQA_classifier_results_1!H41,VQA_classifier_results_0!H41)</f>
        <v>244.9</v>
      </c>
      <c r="I41">
        <f>AVERAGE(VQA_classifier_results_9!I41,VQA_classifier_results_8!I41,VQA_classifier_results_7!I41,VQA_classifier_results_6!I41,VQA_classifier_results_5!I41,VQA_classifier_results_4!I41,VQA_classifier_results_3!I41,VQA_classifier_results_2!I41,VQA_classifier_results_1!I41,VQA_classifier_results_0!I41)</f>
        <v>0.68421368547418948</v>
      </c>
      <c r="J41">
        <f>AVERAGE(VQA_classifier_results_9!J41,VQA_classifier_results_8!J41,VQA_classifier_results_7!J41,VQA_classifier_results_6!J41,VQA_classifier_results_5!J41,VQA_classifier_results_4!J41,VQA_classifier_results_3!J41,VQA_classifier_results_2!J41,VQA_classifier_results_1!J41,VQA_classifier_results_0!J41)</f>
        <v>0.67665593707784633</v>
      </c>
      <c r="K41">
        <f>AVERAGE(VQA_classifier_results_9!K41,VQA_classifier_results_8!K41,VQA_classifier_results_7!K41,VQA_classifier_results_6!K41,VQA_classifier_results_5!K41,VQA_classifier_results_4!K41,VQA_classifier_results_3!K41,VQA_classifier_results_2!K41,VQA_classifier_results_1!K41,VQA_classifier_results_0!K41)</f>
        <v>0.70600240096038414</v>
      </c>
      <c r="L41">
        <f>AVERAGE(VQA_classifier_results_9!L41,VQA_classifier_results_8!L41,VQA_classifier_results_7!L41,VQA_classifier_results_6!L41,VQA_classifier_results_5!L41,VQA_classifier_results_4!L41,VQA_classifier_results_3!L41,VQA_classifier_results_2!L41,VQA_classifier_results_1!L41,VQA_classifier_results_0!L41)</f>
        <v>0.68226515737919846</v>
      </c>
      <c r="M41">
        <f>AVERAGE(VQA_classifier_results_9!M41,VQA_classifier_results_8!M41,VQA_classifier_results_7!M41,VQA_classifier_results_6!M41,VQA_classifier_results_5!M41,VQA_classifier_results_4!M41,VQA_classifier_results_3!M41,VQA_classifier_results_2!M41,VQA_classifier_results_1!M41,VQA_classifier_results_0!M41)</f>
        <v>0.69271428639529886</v>
      </c>
      <c r="N41">
        <f>_xlfn.STDEV.S(VQA_classifier_results_9!E41,VQA_classifier_results_8!E41,VQA_classifier_results_7!E41,VQA_classifier_results_6!E41,VQA_classifier_results_5!E41,VQA_classifier_results_4!E41,VQA_classifier_results_3!E41,VQA_classifier_results_2!E41,VQA_classifier_results_1!E41,VQA_classifier_results_0!E41)</f>
        <v>14.96254583210283</v>
      </c>
      <c r="O41">
        <f>_xlfn.STDEV.S(VQA_classifier_results_9!F41,VQA_classifier_results_8!F41,VQA_classifier_results_7!F41,VQA_classifier_results_6!F41,VQA_classifier_results_5!F41,VQA_classifier_results_4!F41,VQA_classifier_results_3!F41,VQA_classifier_results_2!F41,VQA_classifier_results_1!F41,VQA_classifier_results_0!F41)</f>
        <v>16.369348049191071</v>
      </c>
      <c r="P41">
        <f>_xlfn.STDEV.S(VQA_classifier_results_9!G41,VQA_classifier_results_8!G41,VQA_classifier_results_7!G41,VQA_classifier_results_6!G41,VQA_classifier_results_5!G41,VQA_classifier_results_4!G41,VQA_classifier_results_3!G41,VQA_classifier_results_2!G41,VQA_classifier_results_1!G41,VQA_classifier_results_0!G41)</f>
        <v>16.369348049191071</v>
      </c>
      <c r="Q41">
        <f>_xlfn.STDEV.S(VQA_classifier_results_9!H41,VQA_classifier_results_8!H41,VQA_classifier_results_7!H41,VQA_classifier_results_6!H41,VQA_classifier_results_5!H41,VQA_classifier_results_4!H41,VQA_classifier_results_3!H41,VQA_classifier_results_2!H41,VQA_classifier_results_1!H41,VQA_classifier_results_0!H41)</f>
        <v>14.962545832102832</v>
      </c>
      <c r="R41">
        <f>_xlfn.STDEV.S(VQA_classifier_results_9!I41,VQA_classifier_results_8!I41,VQA_classifier_results_7!I41,VQA_classifier_results_6!I41,VQA_classifier_results_5!I41,VQA_classifier_results_4!I41,VQA_classifier_results_3!I41,VQA_classifier_results_2!I41,VQA_classifier_results_1!I41,VQA_classifier_results_0!I41)</f>
        <v>1.3348352493955195E-2</v>
      </c>
      <c r="S41">
        <f>_xlfn.STDEV.S(VQA_classifier_results_9!J41,VQA_classifier_results_8!J41,VQA_classifier_results_7!J41,VQA_classifier_results_6!J41,VQA_classifier_results_5!J41,VQA_classifier_results_4!J41,VQA_classifier_results_3!J41,VQA_classifier_results_2!J41,VQA_classifier_results_1!J41,VQA_classifier_results_0!J41)</f>
        <v>1.4206204180562187E-2</v>
      </c>
      <c r="T41">
        <f>_xlfn.STDEV.S(VQA_classifier_results_9!K41,VQA_classifier_results_8!K41,VQA_classifier_results_7!K41,VQA_classifier_results_6!K41,VQA_classifier_results_5!K41,VQA_classifier_results_4!K41,VQA_classifier_results_3!K41,VQA_classifier_results_2!K41,VQA_classifier_results_1!K41,VQA_classifier_results_0!K41)</f>
        <v>1.7962239894481164E-2</v>
      </c>
      <c r="U41">
        <f>_xlfn.STDEV.S(VQA_classifier_results_9!L41,VQA_classifier_results_8!L41,VQA_classifier_results_7!L41,VQA_classifier_results_6!L41,VQA_classifier_results_5!L41,VQA_classifier_results_4!L41,VQA_classifier_results_3!L41,VQA_classifier_results_2!L41,VQA_classifier_results_1!L41,VQA_classifier_results_0!L41)</f>
        <v>1.3199747386960356E-2</v>
      </c>
      <c r="V41">
        <f>_xlfn.STDEV.S(VQA_classifier_results_9!M41,VQA_classifier_results_8!M41,VQA_classifier_results_7!M41,VQA_classifier_results_6!M41,VQA_classifier_results_5!M41,VQA_classifier_results_4!M41,VQA_classifier_results_3!M41,VQA_classifier_results_2!M41,VQA_classifier_results_1!M41,VQA_classifier_results_0!M41)</f>
        <v>1.4522688402473879E-2</v>
      </c>
    </row>
    <row r="42" spans="1:22" x14ac:dyDescent="0.3">
      <c r="A42" s="5">
        <v>40</v>
      </c>
      <c r="B42" t="s">
        <v>24</v>
      </c>
      <c r="C42" t="s">
        <v>14</v>
      </c>
      <c r="D42" t="s">
        <v>15</v>
      </c>
      <c r="E42">
        <f>AVERAGE(VQA_classifier_results_9!E42,VQA_classifier_results_8!E42,VQA_classifier_results_7!E42,VQA_classifier_results_6!E42,VQA_classifier_results_5!E42,VQA_classifier_results_4!E42,VQA_classifier_results_3!E42,VQA_classifier_results_2!E42,VQA_classifier_results_1!E42,VQA_classifier_results_0!E42)</f>
        <v>132</v>
      </c>
      <c r="F42">
        <f>AVERAGE(VQA_classifier_results_9!F42,VQA_classifier_results_8!F42,VQA_classifier_results_7!F42,VQA_classifier_results_6!F42,VQA_classifier_results_5!F42,VQA_classifier_results_4!F42,VQA_classifier_results_3!F42,VQA_classifier_results_2!F42,VQA_classifier_results_1!F42,VQA_classifier_results_0!F42)</f>
        <v>134.19999999999999</v>
      </c>
      <c r="G42">
        <f>AVERAGE(VQA_classifier_results_9!G42,VQA_classifier_results_8!G42,VQA_classifier_results_7!G42,VQA_classifier_results_6!G42,VQA_classifier_results_5!G42,VQA_classifier_results_4!G42,VQA_classifier_results_3!G42,VQA_classifier_results_2!G42,VQA_classifier_results_1!G42,VQA_classifier_results_0!G42)</f>
        <v>55.8</v>
      </c>
      <c r="H42">
        <f>AVERAGE(VQA_classifier_results_9!H42,VQA_classifier_results_8!H42,VQA_classifier_results_7!H42,VQA_classifier_results_6!H42,VQA_classifier_results_5!H42,VQA_classifier_results_4!H42,VQA_classifier_results_3!H42,VQA_classifier_results_2!H42,VQA_classifier_results_1!H42,VQA_classifier_results_0!H42)</f>
        <v>58</v>
      </c>
      <c r="I42">
        <f>AVERAGE(VQA_classifier_results_9!I42,VQA_classifier_results_8!I42,VQA_classifier_results_7!I42,VQA_classifier_results_6!I42,VQA_classifier_results_5!I42,VQA_classifier_results_4!I42,VQA_classifier_results_3!I42,VQA_classifier_results_2!I42,VQA_classifier_results_1!I42,VQA_classifier_results_0!I42)</f>
        <v>0.70052631578947355</v>
      </c>
      <c r="J42">
        <f>AVERAGE(VQA_classifier_results_9!J42,VQA_classifier_results_8!J42,VQA_classifier_results_7!J42,VQA_classifier_results_6!J42,VQA_classifier_results_5!J42,VQA_classifier_results_4!J42,VQA_classifier_results_3!J42,VQA_classifier_results_2!J42,VQA_classifier_results_1!J42,VQA_classifier_results_0!J42)</f>
        <v>0.7033126595677236</v>
      </c>
      <c r="K42">
        <f>AVERAGE(VQA_classifier_results_9!K42,VQA_classifier_results_8!K42,VQA_classifier_results_7!K42,VQA_classifier_results_6!K42,VQA_classifier_results_5!K42,VQA_classifier_results_4!K42,VQA_classifier_results_3!K42,VQA_classifier_results_2!K42,VQA_classifier_results_1!K42,VQA_classifier_results_0!K42)</f>
        <v>0.69473684210526321</v>
      </c>
      <c r="L42">
        <f>AVERAGE(VQA_classifier_results_9!L42,VQA_classifier_results_8!L42,VQA_classifier_results_7!L42,VQA_classifier_results_6!L42,VQA_classifier_results_5!L42,VQA_classifier_results_4!L42,VQA_classifier_results_3!L42,VQA_classifier_results_2!L42,VQA_classifier_results_1!L42,VQA_classifier_results_0!L42)</f>
        <v>0.70123739190891643</v>
      </c>
      <c r="M42">
        <f>AVERAGE(VQA_classifier_results_9!M42,VQA_classifier_results_8!M42,VQA_classifier_results_7!M42,VQA_classifier_results_6!M42,VQA_classifier_results_5!M42,VQA_classifier_results_4!M42,VQA_classifier_results_3!M42,VQA_classifier_results_2!M42,VQA_classifier_results_1!M42,VQA_classifier_results_0!M42)</f>
        <v>0.69902450019569928</v>
      </c>
      <c r="N42">
        <f>_xlfn.STDEV.S(VQA_classifier_results_9!E42,VQA_classifier_results_8!E42,VQA_classifier_results_7!E42,VQA_classifier_results_6!E42,VQA_classifier_results_5!E42,VQA_classifier_results_4!E42,VQA_classifier_results_3!E42,VQA_classifier_results_2!E42,VQA_classifier_results_1!E42,VQA_classifier_results_0!E42)</f>
        <v>7.5277265270908096</v>
      </c>
      <c r="O42">
        <f>_xlfn.STDEV.S(VQA_classifier_results_9!F42,VQA_classifier_results_8!F42,VQA_classifier_results_7!F42,VQA_classifier_results_6!F42,VQA_classifier_results_5!F42,VQA_classifier_results_4!F42,VQA_classifier_results_3!F42,VQA_classifier_results_2!F42,VQA_classifier_results_1!F42,VQA_classifier_results_0!F42)</f>
        <v>6.338594306135847</v>
      </c>
      <c r="P42">
        <f>_xlfn.STDEV.S(VQA_classifier_results_9!G42,VQA_classifier_results_8!G42,VQA_classifier_results_7!G42,VQA_classifier_results_6!G42,VQA_classifier_results_5!G42,VQA_classifier_results_4!G42,VQA_classifier_results_3!G42,VQA_classifier_results_2!G42,VQA_classifier_results_1!G42,VQA_classifier_results_0!G42)</f>
        <v>6.3385943061358336</v>
      </c>
      <c r="Q42">
        <f>_xlfn.STDEV.S(VQA_classifier_results_9!H42,VQA_classifier_results_8!H42,VQA_classifier_results_7!H42,VQA_classifier_results_6!H42,VQA_classifier_results_5!H42,VQA_classifier_results_4!H42,VQA_classifier_results_3!H42,VQA_classifier_results_2!H42,VQA_classifier_results_1!H42,VQA_classifier_results_0!H42)</f>
        <v>7.5277265270908096</v>
      </c>
      <c r="R42">
        <f>_xlfn.STDEV.S(VQA_classifier_results_9!I42,VQA_classifier_results_8!I42,VQA_classifier_results_7!I42,VQA_classifier_results_6!I42,VQA_classifier_results_5!I42,VQA_classifier_results_4!I42,VQA_classifier_results_3!I42,VQA_classifier_results_2!I42,VQA_classifier_results_1!I42,VQA_classifier_results_0!I42)</f>
        <v>2.3465527127540641E-2</v>
      </c>
      <c r="S42">
        <f>_xlfn.STDEV.S(VQA_classifier_results_9!J42,VQA_classifier_results_8!J42,VQA_classifier_results_7!J42,VQA_classifier_results_6!J42,VQA_classifier_results_5!J42,VQA_classifier_results_4!J42,VQA_classifier_results_3!J42,VQA_classifier_results_2!J42,VQA_classifier_results_1!J42,VQA_classifier_results_0!J42)</f>
        <v>2.4957047828230508E-2</v>
      </c>
      <c r="T42">
        <f>_xlfn.STDEV.S(VQA_classifier_results_9!K42,VQA_classifier_results_8!K42,VQA_classifier_results_7!K42,VQA_classifier_results_6!K42,VQA_classifier_results_5!K42,VQA_classifier_results_4!K42,VQA_classifier_results_3!K42,VQA_classifier_results_2!K42,VQA_classifier_results_1!K42,VQA_classifier_results_0!K42)</f>
        <v>3.9619613300477939E-2</v>
      </c>
      <c r="U42">
        <f>_xlfn.STDEV.S(VQA_classifier_results_9!L42,VQA_classifier_results_8!L42,VQA_classifier_results_7!L42,VQA_classifier_results_6!L42,VQA_classifier_results_5!L42,VQA_classifier_results_4!L42,VQA_classifier_results_3!L42,VQA_classifier_results_2!L42,VQA_classifier_results_1!L42,VQA_classifier_results_0!L42)</f>
        <v>2.3098902884408995E-2</v>
      </c>
      <c r="V42">
        <f>_xlfn.STDEV.S(VQA_classifier_results_9!M42,VQA_classifier_results_8!M42,VQA_classifier_results_7!M42,VQA_classifier_results_6!M42,VQA_classifier_results_5!M42,VQA_classifier_results_4!M42,VQA_classifier_results_3!M42,VQA_classifier_results_2!M42,VQA_classifier_results_1!M42,VQA_classifier_results_0!M42)</f>
        <v>2.8725087339921618E-2</v>
      </c>
    </row>
    <row r="43" spans="1:22" x14ac:dyDescent="0.3">
      <c r="A43" s="5">
        <v>41</v>
      </c>
      <c r="B43" t="s">
        <v>24</v>
      </c>
      <c r="C43" t="s">
        <v>14</v>
      </c>
      <c r="D43" t="s">
        <v>16</v>
      </c>
      <c r="E43">
        <f>AVERAGE(VQA_classifier_results_9!E43,VQA_classifier_results_8!E43,VQA_classifier_results_7!E43,VQA_classifier_results_6!E43,VQA_classifier_results_5!E43,VQA_classifier_results_4!E43,VQA_classifier_results_3!E43,VQA_classifier_results_2!E43,VQA_classifier_results_1!E43,VQA_classifier_results_0!E43)</f>
        <v>124.4</v>
      </c>
      <c r="F43">
        <f>AVERAGE(VQA_classifier_results_9!F43,VQA_classifier_results_8!F43,VQA_classifier_results_7!F43,VQA_classifier_results_6!F43,VQA_classifier_results_5!F43,VQA_classifier_results_4!F43,VQA_classifier_results_3!F43,VQA_classifier_results_2!F43,VQA_classifier_results_1!F43,VQA_classifier_results_0!F43)</f>
        <v>144.80000000000001</v>
      </c>
      <c r="G43">
        <f>AVERAGE(VQA_classifier_results_9!G43,VQA_classifier_results_8!G43,VQA_classifier_results_7!G43,VQA_classifier_results_6!G43,VQA_classifier_results_5!G43,VQA_classifier_results_4!G43,VQA_classifier_results_3!G43,VQA_classifier_results_2!G43,VQA_classifier_results_1!G43,VQA_classifier_results_0!G43)</f>
        <v>45.2</v>
      </c>
      <c r="H43">
        <f>AVERAGE(VQA_classifier_results_9!H43,VQA_classifier_results_8!H43,VQA_classifier_results_7!H43,VQA_classifier_results_6!H43,VQA_classifier_results_5!H43,VQA_classifier_results_4!H43,VQA_classifier_results_3!H43,VQA_classifier_results_2!H43,VQA_classifier_results_1!H43,VQA_classifier_results_0!H43)</f>
        <v>65.599999999999994</v>
      </c>
      <c r="I43">
        <f>AVERAGE(VQA_classifier_results_9!I43,VQA_classifier_results_8!I43,VQA_classifier_results_7!I43,VQA_classifier_results_6!I43,VQA_classifier_results_5!I43,VQA_classifier_results_4!I43,VQA_classifier_results_3!I43,VQA_classifier_results_2!I43,VQA_classifier_results_1!I43,VQA_classifier_results_0!I43)</f>
        <v>0.70842105263157906</v>
      </c>
      <c r="J43">
        <f>AVERAGE(VQA_classifier_results_9!J43,VQA_classifier_results_8!J43,VQA_classifier_results_7!J43,VQA_classifier_results_6!J43,VQA_classifier_results_5!J43,VQA_classifier_results_4!J43,VQA_classifier_results_3!J43,VQA_classifier_results_2!J43,VQA_classifier_results_1!J43,VQA_classifier_results_0!J43)</f>
        <v>0.73423575078558478</v>
      </c>
      <c r="K43">
        <f>AVERAGE(VQA_classifier_results_9!K43,VQA_classifier_results_8!K43,VQA_classifier_results_7!K43,VQA_classifier_results_6!K43,VQA_classifier_results_5!K43,VQA_classifier_results_4!K43,VQA_classifier_results_3!K43,VQA_classifier_results_2!K43,VQA_classifier_results_1!K43,VQA_classifier_results_0!K43)</f>
        <v>0.65473684210526317</v>
      </c>
      <c r="L43">
        <f>AVERAGE(VQA_classifier_results_9!L43,VQA_classifier_results_8!L43,VQA_classifier_results_7!L43,VQA_classifier_results_6!L43,VQA_classifier_results_5!L43,VQA_classifier_results_4!L43,VQA_classifier_results_3!L43,VQA_classifier_results_2!L43,VQA_classifier_results_1!L43,VQA_classifier_results_0!L43)</f>
        <v>0.71630407190142775</v>
      </c>
      <c r="M43">
        <f>AVERAGE(VQA_classifier_results_9!M43,VQA_classifier_results_8!M43,VQA_classifier_results_7!M43,VQA_classifier_results_6!M43,VQA_classifier_results_5!M43,VQA_classifier_results_4!M43,VQA_classifier_results_3!M43,VQA_classifier_results_2!M43,VQA_classifier_results_1!M43,VQA_classifier_results_0!M43)</f>
        <v>0.68889930460556048</v>
      </c>
      <c r="N43">
        <f>_xlfn.STDEV.S(VQA_classifier_results_9!E43,VQA_classifier_results_8!E43,VQA_classifier_results_7!E43,VQA_classifier_results_6!E43,VQA_classifier_results_5!E43,VQA_classifier_results_4!E43,VQA_classifier_results_3!E43,VQA_classifier_results_2!E43,VQA_classifier_results_1!E43,VQA_classifier_results_0!E43)</f>
        <v>7.848566748139433</v>
      </c>
      <c r="O43">
        <f>_xlfn.STDEV.S(VQA_classifier_results_9!F43,VQA_classifier_results_8!F43,VQA_classifier_results_7!F43,VQA_classifier_results_6!F43,VQA_classifier_results_5!F43,VQA_classifier_results_4!F43,VQA_classifier_results_3!F43,VQA_classifier_results_2!F43,VQA_classifier_results_1!F43,VQA_classifier_results_0!F43)</f>
        <v>6.7790527034059531</v>
      </c>
      <c r="P43">
        <f>_xlfn.STDEV.S(VQA_classifier_results_9!G43,VQA_classifier_results_8!G43,VQA_classifier_results_7!G43,VQA_classifier_results_6!G43,VQA_classifier_results_5!G43,VQA_classifier_results_4!G43,VQA_classifier_results_3!G43,VQA_classifier_results_2!G43,VQA_classifier_results_1!G43,VQA_classifier_results_0!G43)</f>
        <v>6.7790527034059407</v>
      </c>
      <c r="Q43">
        <f>_xlfn.STDEV.S(VQA_classifier_results_9!H43,VQA_classifier_results_8!H43,VQA_classifier_results_7!H43,VQA_classifier_results_6!H43,VQA_classifier_results_5!H43,VQA_classifier_results_4!H43,VQA_classifier_results_3!H43,VQA_classifier_results_2!H43,VQA_classifier_results_1!H43,VQA_classifier_results_0!H43)</f>
        <v>7.8485667481394437</v>
      </c>
      <c r="R43">
        <f>_xlfn.STDEV.S(VQA_classifier_results_9!I43,VQA_classifier_results_8!I43,VQA_classifier_results_7!I43,VQA_classifier_results_6!I43,VQA_classifier_results_5!I43,VQA_classifier_results_4!I43,VQA_classifier_results_3!I43,VQA_classifier_results_2!I43,VQA_classifier_results_1!I43,VQA_classifier_results_0!I43)</f>
        <v>2.3168524939254972E-2</v>
      </c>
      <c r="S43">
        <f>_xlfn.STDEV.S(VQA_classifier_results_9!J43,VQA_classifier_results_8!J43,VQA_classifier_results_7!J43,VQA_classifier_results_6!J43,VQA_classifier_results_5!J43,VQA_classifier_results_4!J43,VQA_classifier_results_3!J43,VQA_classifier_results_2!J43,VQA_classifier_results_1!J43,VQA_classifier_results_0!J43)</f>
        <v>2.7760353931627343E-2</v>
      </c>
      <c r="T43">
        <f>_xlfn.STDEV.S(VQA_classifier_results_9!K43,VQA_classifier_results_8!K43,VQA_classifier_results_7!K43,VQA_classifier_results_6!K43,VQA_classifier_results_5!K43,VQA_classifier_results_4!K43,VQA_classifier_results_3!K43,VQA_classifier_results_2!K43,VQA_classifier_results_1!K43,VQA_classifier_results_0!K43)</f>
        <v>4.1308246042839128E-2</v>
      </c>
      <c r="U43">
        <f>_xlfn.STDEV.S(VQA_classifier_results_9!L43,VQA_classifier_results_8!L43,VQA_classifier_results_7!L43,VQA_classifier_results_6!L43,VQA_classifier_results_5!L43,VQA_classifier_results_4!L43,VQA_classifier_results_3!L43,VQA_classifier_results_2!L43,VQA_classifier_results_1!L43,VQA_classifier_results_0!L43)</f>
        <v>2.4662852864441625E-2</v>
      </c>
      <c r="V43">
        <f>_xlfn.STDEV.S(VQA_classifier_results_9!M43,VQA_classifier_results_8!M43,VQA_classifier_results_7!M43,VQA_classifier_results_6!M43,VQA_classifier_results_5!M43,VQA_classifier_results_4!M43,VQA_classifier_results_3!M43,VQA_classifier_results_2!M43,VQA_classifier_results_1!M43,VQA_classifier_results_0!M43)</f>
        <v>2.5025977548060747E-2</v>
      </c>
    </row>
    <row r="44" spans="1:22" x14ac:dyDescent="0.3">
      <c r="A44" s="5">
        <v>42</v>
      </c>
      <c r="B44" t="s">
        <v>24</v>
      </c>
      <c r="C44" t="s">
        <v>17</v>
      </c>
      <c r="D44" t="s">
        <v>15</v>
      </c>
      <c r="E44">
        <f>AVERAGE(VQA_classifier_results_9!E44,VQA_classifier_results_8!E44,VQA_classifier_results_7!E44,VQA_classifier_results_6!E44,VQA_classifier_results_5!E44,VQA_classifier_results_4!E44,VQA_classifier_results_3!E44,VQA_classifier_results_2!E44,VQA_classifier_results_1!E44,VQA_classifier_results_0!E44)</f>
        <v>170</v>
      </c>
      <c r="F44">
        <f>AVERAGE(VQA_classifier_results_9!F44,VQA_classifier_results_8!F44,VQA_classifier_results_7!F44,VQA_classifier_results_6!F44,VQA_classifier_results_5!F44,VQA_classifier_results_4!F44,VQA_classifier_results_3!F44,VQA_classifier_results_2!F44,VQA_classifier_results_1!F44,VQA_classifier_results_0!F44)</f>
        <v>164.5</v>
      </c>
      <c r="G44">
        <f>AVERAGE(VQA_classifier_results_9!G44,VQA_classifier_results_8!G44,VQA_classifier_results_7!G44,VQA_classifier_results_6!G44,VQA_classifier_results_5!G44,VQA_classifier_results_4!G44,VQA_classifier_results_3!G44,VQA_classifier_results_2!G44,VQA_classifier_results_1!G44,VQA_classifier_results_0!G44)</f>
        <v>64.5</v>
      </c>
      <c r="H44">
        <f>AVERAGE(VQA_classifier_results_9!H44,VQA_classifier_results_8!H44,VQA_classifier_results_7!H44,VQA_classifier_results_6!H44,VQA_classifier_results_5!H44,VQA_classifier_results_4!H44,VQA_classifier_results_3!H44,VQA_classifier_results_2!H44,VQA_classifier_results_1!H44,VQA_classifier_results_0!H44)</f>
        <v>59</v>
      </c>
      <c r="I44">
        <f>AVERAGE(VQA_classifier_results_9!I44,VQA_classifier_results_8!I44,VQA_classifier_results_7!I44,VQA_classifier_results_6!I44,VQA_classifier_results_5!I44,VQA_classifier_results_4!I44,VQA_classifier_results_3!I44,VQA_classifier_results_2!I44,VQA_classifier_results_1!I44,VQA_classifier_results_0!I44)</f>
        <v>0.73034934497816584</v>
      </c>
      <c r="J44">
        <f>AVERAGE(VQA_classifier_results_9!J44,VQA_classifier_results_8!J44,VQA_classifier_results_7!J44,VQA_classifier_results_6!J44,VQA_classifier_results_5!J44,VQA_classifier_results_4!J44,VQA_classifier_results_3!J44,VQA_classifier_results_2!J44,VQA_classifier_results_1!J44,VQA_classifier_results_0!J44)</f>
        <v>0.72528510581836647</v>
      </c>
      <c r="K44">
        <f>AVERAGE(VQA_classifier_results_9!K44,VQA_classifier_results_8!K44,VQA_classifier_results_7!K44,VQA_classifier_results_6!K44,VQA_classifier_results_5!K44,VQA_classifier_results_4!K44,VQA_classifier_results_3!K44,VQA_classifier_results_2!K44,VQA_classifier_results_1!K44,VQA_classifier_results_0!K44)</f>
        <v>0.74235807860262004</v>
      </c>
      <c r="L44">
        <f>AVERAGE(VQA_classifier_results_9!L44,VQA_classifier_results_8!L44,VQA_classifier_results_7!L44,VQA_classifier_results_6!L44,VQA_classifier_results_5!L44,VQA_classifier_results_4!L44,VQA_classifier_results_3!L44,VQA_classifier_results_2!L44,VQA_classifier_results_1!L44,VQA_classifier_results_0!L44)</f>
        <v>0.72843542918404824</v>
      </c>
      <c r="M44">
        <f>AVERAGE(VQA_classifier_results_9!M44,VQA_classifier_results_8!M44,VQA_classifier_results_7!M44,VQA_classifier_results_6!M44,VQA_classifier_results_5!M44,VQA_classifier_results_4!M44,VQA_classifier_results_3!M44,VQA_classifier_results_2!M44,VQA_classifier_results_1!M44,VQA_classifier_results_0!M44)</f>
        <v>0.73655159138521165</v>
      </c>
      <c r="N44">
        <f>_xlfn.STDEV.S(VQA_classifier_results_9!E44,VQA_classifier_results_8!E44,VQA_classifier_results_7!E44,VQA_classifier_results_6!E44,VQA_classifier_results_5!E44,VQA_classifier_results_4!E44,VQA_classifier_results_3!E44,VQA_classifier_results_2!E44,VQA_classifier_results_1!E44,VQA_classifier_results_0!E44)</f>
        <v>6.0736223860961989</v>
      </c>
      <c r="O44">
        <f>_xlfn.STDEV.S(VQA_classifier_results_9!F44,VQA_classifier_results_8!F44,VQA_classifier_results_7!F44,VQA_classifier_results_6!F44,VQA_classifier_results_5!F44,VQA_classifier_results_4!F44,VQA_classifier_results_3!F44,VQA_classifier_results_2!F44,VQA_classifier_results_1!F44,VQA_classifier_results_0!F44)</f>
        <v>5.4416092391048361</v>
      </c>
      <c r="P44">
        <f>_xlfn.STDEV.S(VQA_classifier_results_9!G44,VQA_classifier_results_8!G44,VQA_classifier_results_7!G44,VQA_classifier_results_6!G44,VQA_classifier_results_5!G44,VQA_classifier_results_4!G44,VQA_classifier_results_3!G44,VQA_classifier_results_2!G44,VQA_classifier_results_1!G44,VQA_classifier_results_0!G44)</f>
        <v>5.4416092391048361</v>
      </c>
      <c r="Q44">
        <f>_xlfn.STDEV.S(VQA_classifier_results_9!H44,VQA_classifier_results_8!H44,VQA_classifier_results_7!H44,VQA_classifier_results_6!H44,VQA_classifier_results_5!H44,VQA_classifier_results_4!H44,VQA_classifier_results_3!H44,VQA_classifier_results_2!H44,VQA_classifier_results_1!H44,VQA_classifier_results_0!H44)</f>
        <v>6.0736223860961989</v>
      </c>
      <c r="R44">
        <f>_xlfn.STDEV.S(VQA_classifier_results_9!I44,VQA_classifier_results_8!I44,VQA_classifier_results_7!I44,VQA_classifier_results_6!I44,VQA_classifier_results_5!I44,VQA_classifier_results_4!I44,VQA_classifier_results_3!I44,VQA_classifier_results_2!I44,VQA_classifier_results_1!I44,VQA_classifier_results_0!I44)</f>
        <v>1.1145118508816252E-2</v>
      </c>
      <c r="S44">
        <f>_xlfn.STDEV.S(VQA_classifier_results_9!J44,VQA_classifier_results_8!J44,VQA_classifier_results_7!J44,VQA_classifier_results_6!J44,VQA_classifier_results_5!J44,VQA_classifier_results_4!J44,VQA_classifier_results_3!J44,VQA_classifier_results_2!J44,VQA_classifier_results_1!J44,VQA_classifier_results_0!J44)</f>
        <v>1.3722525652640758E-2</v>
      </c>
      <c r="T44">
        <f>_xlfn.STDEV.S(VQA_classifier_results_9!K44,VQA_classifier_results_8!K44,VQA_classifier_results_7!K44,VQA_classifier_results_6!K44,VQA_classifier_results_5!K44,VQA_classifier_results_4!K44,VQA_classifier_results_3!K44,VQA_classifier_results_2!K44,VQA_classifier_results_1!K44,VQA_classifier_results_0!K44)</f>
        <v>2.6522368498236668E-2</v>
      </c>
      <c r="U44">
        <f>_xlfn.STDEV.S(VQA_classifier_results_9!L44,VQA_classifier_results_8!L44,VQA_classifier_results_7!L44,VQA_classifier_results_6!L44,VQA_classifier_results_5!L44,VQA_classifier_results_4!L44,VQA_classifier_results_3!L44,VQA_classifier_results_2!L44,VQA_classifier_results_1!L44,VQA_classifier_results_0!L44)</f>
        <v>1.0972391866273681E-2</v>
      </c>
      <c r="V44">
        <f>_xlfn.STDEV.S(VQA_classifier_results_9!M44,VQA_classifier_results_8!M44,VQA_classifier_results_7!M44,VQA_classifier_results_6!M44,VQA_classifier_results_5!M44,VQA_classifier_results_4!M44,VQA_classifier_results_3!M44,VQA_classifier_results_2!M44,VQA_classifier_results_1!M44,VQA_classifier_results_0!M44)</f>
        <v>1.7361128418658632E-2</v>
      </c>
    </row>
    <row r="45" spans="1:22" x14ac:dyDescent="0.3">
      <c r="A45" s="5">
        <v>43</v>
      </c>
      <c r="B45" t="s">
        <v>24</v>
      </c>
      <c r="C45" t="s">
        <v>17</v>
      </c>
      <c r="D45" t="s">
        <v>16</v>
      </c>
      <c r="E45">
        <f>AVERAGE(VQA_classifier_results_9!E45,VQA_classifier_results_8!E45,VQA_classifier_results_7!E45,VQA_classifier_results_6!E45,VQA_classifier_results_5!E45,VQA_classifier_results_4!E45,VQA_classifier_results_3!E45,VQA_classifier_results_2!E45,VQA_classifier_results_1!E45,VQA_classifier_results_0!E45)</f>
        <v>166.7</v>
      </c>
      <c r="F45">
        <f>AVERAGE(VQA_classifier_results_9!F45,VQA_classifier_results_8!F45,VQA_classifier_results_7!F45,VQA_classifier_results_6!F45,VQA_classifier_results_5!F45,VQA_classifier_results_4!F45,VQA_classifier_results_3!F45,VQA_classifier_results_2!F45,VQA_classifier_results_1!F45,VQA_classifier_results_0!F45)</f>
        <v>170</v>
      </c>
      <c r="G45">
        <f>AVERAGE(VQA_classifier_results_9!G45,VQA_classifier_results_8!G45,VQA_classifier_results_7!G45,VQA_classifier_results_6!G45,VQA_classifier_results_5!G45,VQA_classifier_results_4!G45,VQA_classifier_results_3!G45,VQA_classifier_results_2!G45,VQA_classifier_results_1!G45,VQA_classifier_results_0!G45)</f>
        <v>59</v>
      </c>
      <c r="H45">
        <f>AVERAGE(VQA_classifier_results_9!H45,VQA_classifier_results_8!H45,VQA_classifier_results_7!H45,VQA_classifier_results_6!H45,VQA_classifier_results_5!H45,VQA_classifier_results_4!H45,VQA_classifier_results_3!H45,VQA_classifier_results_2!H45,VQA_classifier_results_1!H45,VQA_classifier_results_0!H45)</f>
        <v>62.3</v>
      </c>
      <c r="I45">
        <f>AVERAGE(VQA_classifier_results_9!I45,VQA_classifier_results_8!I45,VQA_classifier_results_7!I45,VQA_classifier_results_6!I45,VQA_classifier_results_5!I45,VQA_classifier_results_4!I45,VQA_classifier_results_3!I45,VQA_classifier_results_2!I45,VQA_classifier_results_1!I45,VQA_classifier_results_0!I45)</f>
        <v>0.73515283842794754</v>
      </c>
      <c r="J45">
        <f>AVERAGE(VQA_classifier_results_9!J45,VQA_classifier_results_8!J45,VQA_classifier_results_7!J45,VQA_classifier_results_6!J45,VQA_classifier_results_5!J45,VQA_classifier_results_4!J45,VQA_classifier_results_3!J45,VQA_classifier_results_2!J45,VQA_classifier_results_1!J45,VQA_classifier_results_0!J45)</f>
        <v>0.73887346339702309</v>
      </c>
      <c r="K45">
        <f>AVERAGE(VQA_classifier_results_9!K45,VQA_classifier_results_8!K45,VQA_classifier_results_7!K45,VQA_classifier_results_6!K45,VQA_classifier_results_5!K45,VQA_classifier_results_4!K45,VQA_classifier_results_3!K45,VQA_classifier_results_2!K45,VQA_classifier_results_1!K45,VQA_classifier_results_0!K45)</f>
        <v>0.72794759825327515</v>
      </c>
      <c r="L45">
        <f>AVERAGE(VQA_classifier_results_9!L45,VQA_classifier_results_8!L45,VQA_classifier_results_7!L45,VQA_classifier_results_6!L45,VQA_classifier_results_5!L45,VQA_classifier_results_4!L45,VQA_classifier_results_3!L45,VQA_classifier_results_2!L45,VQA_classifier_results_1!L45,VQA_classifier_results_0!L45)</f>
        <v>0.73646528693411073</v>
      </c>
      <c r="M45">
        <f>AVERAGE(VQA_classifier_results_9!M45,VQA_classifier_results_8!M45,VQA_classifier_results_7!M45,VQA_classifier_results_6!M45,VQA_classifier_results_5!M45,VQA_classifier_results_4!M45,VQA_classifier_results_3!M45,VQA_classifier_results_2!M45,VQA_classifier_results_1!M45,VQA_classifier_results_0!M45)</f>
        <v>0.73228442777488223</v>
      </c>
      <c r="N45">
        <f>_xlfn.STDEV.S(VQA_classifier_results_9!E45,VQA_classifier_results_8!E45,VQA_classifier_results_7!E45,VQA_classifier_results_6!E45,VQA_classifier_results_5!E45,VQA_classifier_results_4!E45,VQA_classifier_results_3!E45,VQA_classifier_results_2!E45,VQA_classifier_results_1!E45,VQA_classifier_results_0!E45)</f>
        <v>6.4987178222579685</v>
      </c>
      <c r="O45">
        <f>_xlfn.STDEV.S(VQA_classifier_results_9!F45,VQA_classifier_results_8!F45,VQA_classifier_results_7!F45,VQA_classifier_results_6!F45,VQA_classifier_results_5!F45,VQA_classifier_results_4!F45,VQA_classifier_results_3!F45,VQA_classifier_results_2!F45,VQA_classifier_results_1!F45,VQA_classifier_results_0!F45)</f>
        <v>5.4365021434333638</v>
      </c>
      <c r="P45">
        <f>_xlfn.STDEV.S(VQA_classifier_results_9!G45,VQA_classifier_results_8!G45,VQA_classifier_results_7!G45,VQA_classifier_results_6!G45,VQA_classifier_results_5!G45,VQA_classifier_results_4!G45,VQA_classifier_results_3!G45,VQA_classifier_results_2!G45,VQA_classifier_results_1!G45,VQA_classifier_results_0!G45)</f>
        <v>5.4365021434333638</v>
      </c>
      <c r="Q45">
        <f>_xlfn.STDEV.S(VQA_classifier_results_9!H45,VQA_classifier_results_8!H45,VQA_classifier_results_7!H45,VQA_classifier_results_6!H45,VQA_classifier_results_5!H45,VQA_classifier_results_4!H45,VQA_classifier_results_3!H45,VQA_classifier_results_2!H45,VQA_classifier_results_1!H45,VQA_classifier_results_0!H45)</f>
        <v>6.4987178222579658</v>
      </c>
      <c r="R45">
        <f>_xlfn.STDEV.S(VQA_classifier_results_9!I45,VQA_classifier_results_8!I45,VQA_classifier_results_7!I45,VQA_classifier_results_6!I45,VQA_classifier_results_5!I45,VQA_classifier_results_4!I45,VQA_classifier_results_3!I45,VQA_classifier_results_2!I45,VQA_classifier_results_1!I45,VQA_classifier_results_0!I45)</f>
        <v>1.5337467443304905E-2</v>
      </c>
      <c r="S45">
        <f>_xlfn.STDEV.S(VQA_classifier_results_9!J45,VQA_classifier_results_8!J45,VQA_classifier_results_7!J45,VQA_classifier_results_6!J45,VQA_classifier_results_5!J45,VQA_classifier_results_4!J45,VQA_classifier_results_3!J45,VQA_classifier_results_2!J45,VQA_classifier_results_1!J45,VQA_classifier_results_0!J45)</f>
        <v>1.6431604095968774E-2</v>
      </c>
      <c r="T45">
        <f>_xlfn.STDEV.S(VQA_classifier_results_9!K45,VQA_classifier_results_8!K45,VQA_classifier_results_7!K45,VQA_classifier_results_6!K45,VQA_classifier_results_5!K45,VQA_classifier_results_4!K45,VQA_classifier_results_3!K45,VQA_classifier_results_2!K45,VQA_classifier_results_1!K45,VQA_classifier_results_0!K45)</f>
        <v>2.8378680446541318E-2</v>
      </c>
      <c r="U45">
        <f>_xlfn.STDEV.S(VQA_classifier_results_9!L45,VQA_classifier_results_8!L45,VQA_classifier_results_7!L45,VQA_classifier_results_6!L45,VQA_classifier_results_5!L45,VQA_classifier_results_4!L45,VQA_classifier_results_3!L45,VQA_classifier_results_2!L45,VQA_classifier_results_1!L45,VQA_classifier_results_0!L45)</f>
        <v>1.4827177902796841E-2</v>
      </c>
      <c r="V45">
        <f>_xlfn.STDEV.S(VQA_classifier_results_9!M45,VQA_classifier_results_8!M45,VQA_classifier_results_7!M45,VQA_classifier_results_6!M45,VQA_classifier_results_5!M45,VQA_classifier_results_4!M45,VQA_classifier_results_3!M45,VQA_classifier_results_2!M45,VQA_classifier_results_1!M45,VQA_classifier_results_0!M45)</f>
        <v>1.9889884570589371E-2</v>
      </c>
    </row>
    <row r="46" spans="1:22" x14ac:dyDescent="0.3">
      <c r="A46" s="5">
        <v>44</v>
      </c>
      <c r="B46" t="s">
        <v>24</v>
      </c>
      <c r="C46" t="s">
        <v>18</v>
      </c>
      <c r="D46" t="s">
        <v>15</v>
      </c>
      <c r="E46">
        <f>AVERAGE(VQA_classifier_results_9!E46,VQA_classifier_results_8!E46,VQA_classifier_results_7!E46,VQA_classifier_results_6!E46,VQA_classifier_results_5!E46,VQA_classifier_results_4!E46,VQA_classifier_results_3!E46,VQA_classifier_results_2!E46,VQA_classifier_results_1!E46,VQA_classifier_results_0!E46)</f>
        <v>155.19999999999999</v>
      </c>
      <c r="F46">
        <f>AVERAGE(VQA_classifier_results_9!F46,VQA_classifier_results_8!F46,VQA_classifier_results_7!F46,VQA_classifier_results_6!F46,VQA_classifier_results_5!F46,VQA_classifier_results_4!F46,VQA_classifier_results_3!F46,VQA_classifier_results_2!F46,VQA_classifier_results_1!F46,VQA_classifier_results_0!F46)</f>
        <v>158.19999999999999</v>
      </c>
      <c r="G46">
        <f>AVERAGE(VQA_classifier_results_9!G46,VQA_classifier_results_8!G46,VQA_classifier_results_7!G46,VQA_classifier_results_6!G46,VQA_classifier_results_5!G46,VQA_classifier_results_4!G46,VQA_classifier_results_3!G46,VQA_classifier_results_2!G46,VQA_classifier_results_1!G46,VQA_classifier_results_0!G46)</f>
        <v>74.8</v>
      </c>
      <c r="H46">
        <f>AVERAGE(VQA_classifier_results_9!H46,VQA_classifier_results_8!H46,VQA_classifier_results_7!H46,VQA_classifier_results_6!H46,VQA_classifier_results_5!H46,VQA_classifier_results_4!H46,VQA_classifier_results_3!H46,VQA_classifier_results_2!H46,VQA_classifier_results_1!H46,VQA_classifier_results_0!H46)</f>
        <v>77.8</v>
      </c>
      <c r="I46">
        <f>AVERAGE(VQA_classifier_results_9!I46,VQA_classifier_results_8!I46,VQA_classifier_results_7!I46,VQA_classifier_results_6!I46,VQA_classifier_results_5!I46,VQA_classifier_results_4!I46,VQA_classifier_results_3!I46,VQA_classifier_results_2!I46,VQA_classifier_results_1!I46,VQA_classifier_results_0!I46)</f>
        <v>0.67253218884120158</v>
      </c>
      <c r="J46">
        <f>AVERAGE(VQA_classifier_results_9!J46,VQA_classifier_results_8!J46,VQA_classifier_results_7!J46,VQA_classifier_results_6!J46,VQA_classifier_results_5!J46,VQA_classifier_results_4!J46,VQA_classifier_results_3!J46,VQA_classifier_results_2!J46,VQA_classifier_results_1!J46,VQA_classifier_results_0!J46)</f>
        <v>0.67496037857095903</v>
      </c>
      <c r="K46">
        <f>AVERAGE(VQA_classifier_results_9!K46,VQA_classifier_results_8!K46,VQA_classifier_results_7!K46,VQA_classifier_results_6!K46,VQA_classifier_results_5!K46,VQA_classifier_results_4!K46,VQA_classifier_results_3!K46,VQA_classifier_results_2!K46,VQA_classifier_results_1!K46,VQA_classifier_results_0!K46)</f>
        <v>0.66609442060085833</v>
      </c>
      <c r="L46">
        <f>AVERAGE(VQA_classifier_results_9!L46,VQA_classifier_results_8!L46,VQA_classifier_results_7!L46,VQA_classifier_results_6!L46,VQA_classifier_results_5!L46,VQA_classifier_results_4!L46,VQA_classifier_results_3!L46,VQA_classifier_results_2!L46,VQA_classifier_results_1!L46,VQA_classifier_results_0!L46)</f>
        <v>0.67295191128288012</v>
      </c>
      <c r="M46">
        <f>AVERAGE(VQA_classifier_results_9!M46,VQA_classifier_results_8!M46,VQA_classifier_results_7!M46,VQA_classifier_results_6!M46,VQA_classifier_results_5!M46,VQA_classifier_results_4!M46,VQA_classifier_results_3!M46,VQA_classifier_results_2!M46,VQA_classifier_results_1!M46,VQA_classifier_results_0!M46)</f>
        <v>0.67085432977403547</v>
      </c>
      <c r="N46">
        <f>_xlfn.STDEV.S(VQA_classifier_results_9!E46,VQA_classifier_results_8!E46,VQA_classifier_results_7!E46,VQA_classifier_results_6!E46,VQA_classifier_results_5!E46,VQA_classifier_results_4!E46,VQA_classifier_results_3!E46,VQA_classifier_results_2!E46,VQA_classifier_results_1!E46,VQA_classifier_results_0!E46)</f>
        <v>7.6128546259307717</v>
      </c>
      <c r="O46">
        <f>_xlfn.STDEV.S(VQA_classifier_results_9!F46,VQA_classifier_results_8!F46,VQA_classifier_results_7!F46,VQA_classifier_results_6!F46,VQA_classifier_results_5!F46,VQA_classifier_results_4!F46,VQA_classifier_results_3!F46,VQA_classifier_results_2!F46,VQA_classifier_results_1!F46,VQA_classifier_results_0!F46)</f>
        <v>6.0882400303097999</v>
      </c>
      <c r="P46">
        <f>_xlfn.STDEV.S(VQA_classifier_results_9!G46,VQA_classifier_results_8!G46,VQA_classifier_results_7!G46,VQA_classifier_results_6!G46,VQA_classifier_results_5!G46,VQA_classifier_results_4!G46,VQA_classifier_results_3!G46,VQA_classifier_results_2!G46,VQA_classifier_results_1!G46,VQA_classifier_results_0!G46)</f>
        <v>6.0882400303097999</v>
      </c>
      <c r="Q46">
        <f>_xlfn.STDEV.S(VQA_classifier_results_9!H46,VQA_classifier_results_8!H46,VQA_classifier_results_7!H46,VQA_classifier_results_6!H46,VQA_classifier_results_5!H46,VQA_classifier_results_4!H46,VQA_classifier_results_3!H46,VQA_classifier_results_2!H46,VQA_classifier_results_1!H46,VQA_classifier_results_0!H46)</f>
        <v>7.6128546259307717</v>
      </c>
      <c r="R46">
        <f>_xlfn.STDEV.S(VQA_classifier_results_9!I46,VQA_classifier_results_8!I46,VQA_classifier_results_7!I46,VQA_classifier_results_6!I46,VQA_classifier_results_5!I46,VQA_classifier_results_4!I46,VQA_classifier_results_3!I46,VQA_classifier_results_2!I46,VQA_classifier_results_1!I46,VQA_classifier_results_0!I46)</f>
        <v>1.807337533316597E-2</v>
      </c>
      <c r="S46">
        <f>_xlfn.STDEV.S(VQA_classifier_results_9!J46,VQA_classifier_results_8!J46,VQA_classifier_results_7!J46,VQA_classifier_results_6!J46,VQA_classifier_results_5!J46,VQA_classifier_results_4!J46,VQA_classifier_results_3!J46,VQA_classifier_results_2!J46,VQA_classifier_results_1!J46,VQA_classifier_results_0!J46)</f>
        <v>1.833786818943562E-2</v>
      </c>
      <c r="T46">
        <f>_xlfn.STDEV.S(VQA_classifier_results_9!K46,VQA_classifier_results_8!K46,VQA_classifier_results_7!K46,VQA_classifier_results_6!K46,VQA_classifier_results_5!K46,VQA_classifier_results_4!K46,VQA_classifier_results_3!K46,VQA_classifier_results_2!K46,VQA_classifier_results_1!K46,VQA_classifier_results_0!K46)</f>
        <v>3.2673195819445382E-2</v>
      </c>
      <c r="U46">
        <f>_xlfn.STDEV.S(VQA_classifier_results_9!L46,VQA_classifier_results_8!L46,VQA_classifier_results_7!L46,VQA_classifier_results_6!L46,VQA_classifier_results_5!L46,VQA_classifier_results_4!L46,VQA_classifier_results_3!L46,VQA_classifier_results_2!L46,VQA_classifier_results_1!L46,VQA_classifier_results_0!L46)</f>
        <v>1.7900297461324148E-2</v>
      </c>
      <c r="V46">
        <f>_xlfn.STDEV.S(VQA_classifier_results_9!M46,VQA_classifier_results_8!M46,VQA_classifier_results_7!M46,VQA_classifier_results_6!M46,VQA_classifier_results_5!M46,VQA_classifier_results_4!M46,VQA_classifier_results_3!M46,VQA_classifier_results_2!M46,VQA_classifier_results_1!M46,VQA_classifier_results_0!M46)</f>
        <v>2.1456549955455703E-2</v>
      </c>
    </row>
    <row r="47" spans="1:22" x14ac:dyDescent="0.3">
      <c r="A47" s="5">
        <v>45</v>
      </c>
      <c r="B47" t="s">
        <v>24</v>
      </c>
      <c r="C47" t="s">
        <v>18</v>
      </c>
      <c r="D47" t="s">
        <v>16</v>
      </c>
      <c r="E47">
        <f>AVERAGE(VQA_classifier_results_9!E47,VQA_classifier_results_8!E47,VQA_classifier_results_7!E47,VQA_classifier_results_6!E47,VQA_classifier_results_5!E47,VQA_classifier_results_4!E47,VQA_classifier_results_3!E47,VQA_classifier_results_2!E47,VQA_classifier_results_1!E47,VQA_classifier_results_0!E47)</f>
        <v>136.6</v>
      </c>
      <c r="F47">
        <f>AVERAGE(VQA_classifier_results_9!F47,VQA_classifier_results_8!F47,VQA_classifier_results_7!F47,VQA_classifier_results_6!F47,VQA_classifier_results_5!F47,VQA_classifier_results_4!F47,VQA_classifier_results_3!F47,VQA_classifier_results_2!F47,VQA_classifier_results_1!F47,VQA_classifier_results_0!F47)</f>
        <v>189.2</v>
      </c>
      <c r="G47">
        <f>AVERAGE(VQA_classifier_results_9!G47,VQA_classifier_results_8!G47,VQA_classifier_results_7!G47,VQA_classifier_results_6!G47,VQA_classifier_results_5!G47,VQA_classifier_results_4!G47,VQA_classifier_results_3!G47,VQA_classifier_results_2!G47,VQA_classifier_results_1!G47,VQA_classifier_results_0!G47)</f>
        <v>43.8</v>
      </c>
      <c r="H47">
        <f>AVERAGE(VQA_classifier_results_9!H47,VQA_classifier_results_8!H47,VQA_classifier_results_7!H47,VQA_classifier_results_6!H47,VQA_classifier_results_5!H47,VQA_classifier_results_4!H47,VQA_classifier_results_3!H47,VQA_classifier_results_2!H47,VQA_classifier_results_1!H47,VQA_classifier_results_0!H47)</f>
        <v>96.4</v>
      </c>
      <c r="I47">
        <f>AVERAGE(VQA_classifier_results_9!I47,VQA_classifier_results_8!I47,VQA_classifier_results_7!I47,VQA_classifier_results_6!I47,VQA_classifier_results_5!I47,VQA_classifier_results_4!I47,VQA_classifier_results_3!I47,VQA_classifier_results_2!I47,VQA_classifier_results_1!I47,VQA_classifier_results_0!I47)</f>
        <v>0.69914163090128767</v>
      </c>
      <c r="J47">
        <f>AVERAGE(VQA_classifier_results_9!J47,VQA_classifier_results_8!J47,VQA_classifier_results_7!J47,VQA_classifier_results_6!J47,VQA_classifier_results_5!J47,VQA_classifier_results_4!J47,VQA_classifier_results_3!J47,VQA_classifier_results_2!J47,VQA_classifier_results_1!J47,VQA_classifier_results_0!J47)</f>
        <v>0.758450494586001</v>
      </c>
      <c r="K47">
        <f>AVERAGE(VQA_classifier_results_9!K47,VQA_classifier_results_8!K47,VQA_classifier_results_7!K47,VQA_classifier_results_6!K47,VQA_classifier_results_5!K47,VQA_classifier_results_4!K47,VQA_classifier_results_3!K47,VQA_classifier_results_2!K47,VQA_classifier_results_1!K47,VQA_classifier_results_0!K47)</f>
        <v>0.58626609442060096</v>
      </c>
      <c r="L47">
        <f>AVERAGE(VQA_classifier_results_9!L47,VQA_classifier_results_8!L47,VQA_classifier_results_7!L47,VQA_classifier_results_6!L47,VQA_classifier_results_5!L47,VQA_classifier_results_4!L47,VQA_classifier_results_3!L47,VQA_classifier_results_2!L47,VQA_classifier_results_1!L47,VQA_classifier_results_0!L47)</f>
        <v>0.71558130495660788</v>
      </c>
      <c r="M47">
        <f>AVERAGE(VQA_classifier_results_9!M47,VQA_classifier_results_8!M47,VQA_classifier_results_7!M47,VQA_classifier_results_6!M47,VQA_classifier_results_5!M47,VQA_classifier_results_4!M47,VQA_classifier_results_3!M47,VQA_classifier_results_2!M47,VQA_classifier_results_1!M47,VQA_classifier_results_0!M47)</f>
        <v>0.66297546889812364</v>
      </c>
      <c r="N47">
        <f>_xlfn.STDEV.S(VQA_classifier_results_9!E47,VQA_classifier_results_8!E47,VQA_classifier_results_7!E47,VQA_classifier_results_6!E47,VQA_classifier_results_5!E47,VQA_classifier_results_4!E47,VQA_classifier_results_3!E47,VQA_classifier_results_2!E47,VQA_classifier_results_1!E47,VQA_classifier_results_0!E47)</f>
        <v>9.2038639228919035</v>
      </c>
      <c r="O47">
        <f>_xlfn.STDEV.S(VQA_classifier_results_9!F47,VQA_classifier_results_8!F47,VQA_classifier_results_7!F47,VQA_classifier_results_6!F47,VQA_classifier_results_5!F47,VQA_classifier_results_4!F47,VQA_classifier_results_3!F47,VQA_classifier_results_2!F47,VQA_classifier_results_1!F47,VQA_classifier_results_0!F47)</f>
        <v>7.8993670632526003</v>
      </c>
      <c r="P47">
        <f>_xlfn.STDEV.S(VQA_classifier_results_9!G47,VQA_classifier_results_8!G47,VQA_classifier_results_7!G47,VQA_classifier_results_6!G47,VQA_classifier_results_5!G47,VQA_classifier_results_4!G47,VQA_classifier_results_3!G47,VQA_classifier_results_2!G47,VQA_classifier_results_1!G47,VQA_classifier_results_0!G47)</f>
        <v>7.8993670632525887</v>
      </c>
      <c r="Q47">
        <f>_xlfn.STDEV.S(VQA_classifier_results_9!H47,VQA_classifier_results_8!H47,VQA_classifier_results_7!H47,VQA_classifier_results_6!H47,VQA_classifier_results_5!H47,VQA_classifier_results_4!H47,VQA_classifier_results_3!H47,VQA_classifier_results_2!H47,VQA_classifier_results_1!H47,VQA_classifier_results_0!H47)</f>
        <v>9.2038639228919035</v>
      </c>
      <c r="R47">
        <f>_xlfn.STDEV.S(VQA_classifier_results_9!I47,VQA_classifier_results_8!I47,VQA_classifier_results_7!I47,VQA_classifier_results_6!I47,VQA_classifier_results_5!I47,VQA_classifier_results_4!I47,VQA_classifier_results_3!I47,VQA_classifier_results_2!I47,VQA_classifier_results_1!I47,VQA_classifier_results_0!I47)</f>
        <v>1.947949479469566E-2</v>
      </c>
      <c r="S47">
        <f>_xlfn.STDEV.S(VQA_classifier_results_9!J47,VQA_classifier_results_8!J47,VQA_classifier_results_7!J47,VQA_classifier_results_6!J47,VQA_classifier_results_5!J47,VQA_classifier_results_4!J47,VQA_classifier_results_3!J47,VQA_classifier_results_2!J47,VQA_classifier_results_1!J47,VQA_classifier_results_0!J47)</f>
        <v>2.9641172391876004E-2</v>
      </c>
      <c r="T47">
        <f>_xlfn.STDEV.S(VQA_classifier_results_9!K47,VQA_classifier_results_8!K47,VQA_classifier_results_7!K47,VQA_classifier_results_6!K47,VQA_classifier_results_5!K47,VQA_classifier_results_4!K47,VQA_classifier_results_3!K47,VQA_classifier_results_2!K47,VQA_classifier_results_1!K47,VQA_classifier_results_0!K47)</f>
        <v>3.9501561900823622E-2</v>
      </c>
      <c r="U47">
        <f>_xlfn.STDEV.S(VQA_classifier_results_9!L47,VQA_classifier_results_8!L47,VQA_classifier_results_7!L47,VQA_classifier_results_6!L47,VQA_classifier_results_5!L47,VQA_classifier_results_4!L47,VQA_classifier_results_3!L47,VQA_classifier_results_2!L47,VQA_classifier_results_1!L47,VQA_classifier_results_0!L47)</f>
        <v>2.2846875340962934E-2</v>
      </c>
      <c r="V47">
        <f>_xlfn.STDEV.S(VQA_classifier_results_9!M47,VQA_classifier_results_8!M47,VQA_classifier_results_7!M47,VQA_classifier_results_6!M47,VQA_classifier_results_5!M47,VQA_classifier_results_4!M47,VQA_classifier_results_3!M47,VQA_classifier_results_2!M47,VQA_classifier_results_1!M47,VQA_classifier_results_0!M47)</f>
        <v>1.9690176469952581E-2</v>
      </c>
    </row>
    <row r="48" spans="1:22" x14ac:dyDescent="0.3">
      <c r="A48" s="5">
        <v>46</v>
      </c>
      <c r="B48" t="s">
        <v>24</v>
      </c>
      <c r="C48" t="s">
        <v>19</v>
      </c>
      <c r="D48" t="s">
        <v>15</v>
      </c>
      <c r="E48">
        <f>AVERAGE(VQA_classifier_results_9!E48,VQA_classifier_results_8!E48,VQA_classifier_results_7!E48,VQA_classifier_results_6!E48,VQA_classifier_results_5!E48,VQA_classifier_results_4!E48,VQA_classifier_results_3!E48,VQA_classifier_results_2!E48,VQA_classifier_results_1!E48,VQA_classifier_results_0!E48)</f>
        <v>123.9</v>
      </c>
      <c r="F48">
        <f>AVERAGE(VQA_classifier_results_9!F48,VQA_classifier_results_8!F48,VQA_classifier_results_7!F48,VQA_classifier_results_6!F48,VQA_classifier_results_5!F48,VQA_classifier_results_4!F48,VQA_classifier_results_3!F48,VQA_classifier_results_2!F48,VQA_classifier_results_1!F48,VQA_classifier_results_0!F48)</f>
        <v>123.7</v>
      </c>
      <c r="G48">
        <f>AVERAGE(VQA_classifier_results_9!G48,VQA_classifier_results_8!G48,VQA_classifier_results_7!G48,VQA_classifier_results_6!G48,VQA_classifier_results_5!G48,VQA_classifier_results_4!G48,VQA_classifier_results_3!G48,VQA_classifier_results_2!G48,VQA_classifier_results_1!G48,VQA_classifier_results_0!G48)</f>
        <v>56.3</v>
      </c>
      <c r="H48">
        <f>AVERAGE(VQA_classifier_results_9!H48,VQA_classifier_results_8!H48,VQA_classifier_results_7!H48,VQA_classifier_results_6!H48,VQA_classifier_results_5!H48,VQA_classifier_results_4!H48,VQA_classifier_results_3!H48,VQA_classifier_results_2!H48,VQA_classifier_results_1!H48,VQA_classifier_results_0!H48)</f>
        <v>56.1</v>
      </c>
      <c r="I48">
        <f>AVERAGE(VQA_classifier_results_9!I48,VQA_classifier_results_8!I48,VQA_classifier_results_7!I48,VQA_classifier_results_6!I48,VQA_classifier_results_5!I48,VQA_classifier_results_4!I48,VQA_classifier_results_3!I48,VQA_classifier_results_2!I48,VQA_classifier_results_1!I48,VQA_classifier_results_0!I48)</f>
        <v>0.68777777777777771</v>
      </c>
      <c r="J48">
        <f>AVERAGE(VQA_classifier_results_9!J48,VQA_classifier_results_8!J48,VQA_classifier_results_7!J48,VQA_classifier_results_6!J48,VQA_classifier_results_5!J48,VQA_classifier_results_4!J48,VQA_classifier_results_3!J48,VQA_classifier_results_2!J48,VQA_classifier_results_1!J48,VQA_classifier_results_0!J48)</f>
        <v>0.68781492300379043</v>
      </c>
      <c r="K48">
        <f>AVERAGE(VQA_classifier_results_9!K48,VQA_classifier_results_8!K48,VQA_classifier_results_7!K48,VQA_classifier_results_6!K48,VQA_classifier_results_5!K48,VQA_classifier_results_4!K48,VQA_classifier_results_3!K48,VQA_classifier_results_2!K48,VQA_classifier_results_1!K48,VQA_classifier_results_0!K48)</f>
        <v>0.68833333333333335</v>
      </c>
      <c r="L48">
        <f>AVERAGE(VQA_classifier_results_9!L48,VQA_classifier_results_8!L48,VQA_classifier_results_7!L48,VQA_classifier_results_6!L48,VQA_classifier_results_5!L48,VQA_classifier_results_4!L48,VQA_classifier_results_3!L48,VQA_classifier_results_2!L48,VQA_classifier_results_1!L48,VQA_classifier_results_0!L48)</f>
        <v>0.68764413974248684</v>
      </c>
      <c r="M48">
        <f>AVERAGE(VQA_classifier_results_9!M48,VQA_classifier_results_8!M48,VQA_classifier_results_7!M48,VQA_classifier_results_6!M48,VQA_classifier_results_5!M48,VQA_classifier_results_4!M48,VQA_classifier_results_3!M48,VQA_classifier_results_2!M48,VQA_classifier_results_1!M48,VQA_classifier_results_0!M48)</f>
        <v>0.68872319126934911</v>
      </c>
      <c r="N48">
        <f>_xlfn.STDEV.S(VQA_classifier_results_9!E48,VQA_classifier_results_8!E48,VQA_classifier_results_7!E48,VQA_classifier_results_6!E48,VQA_classifier_results_5!E48,VQA_classifier_results_4!E48,VQA_classifier_results_3!E48,VQA_classifier_results_2!E48,VQA_classifier_results_1!E48,VQA_classifier_results_0!E48)</f>
        <v>7.3703610645762954</v>
      </c>
      <c r="O48">
        <f>_xlfn.STDEV.S(VQA_classifier_results_9!F48,VQA_classifier_results_8!F48,VQA_classifier_results_7!F48,VQA_classifier_results_6!F48,VQA_classifier_results_5!F48,VQA_classifier_results_4!F48,VQA_classifier_results_3!F48,VQA_classifier_results_2!F48,VQA_classifier_results_1!F48,VQA_classifier_results_0!F48)</f>
        <v>6.1472667819844036</v>
      </c>
      <c r="P48">
        <f>_xlfn.STDEV.S(VQA_classifier_results_9!G48,VQA_classifier_results_8!G48,VQA_classifier_results_7!G48,VQA_classifier_results_6!G48,VQA_classifier_results_5!G48,VQA_classifier_results_4!G48,VQA_classifier_results_3!G48,VQA_classifier_results_2!G48,VQA_classifier_results_1!G48,VQA_classifier_results_0!G48)</f>
        <v>6.1472667819843911</v>
      </c>
      <c r="Q48">
        <f>_xlfn.STDEV.S(VQA_classifier_results_9!H48,VQA_classifier_results_8!H48,VQA_classifier_results_7!H48,VQA_classifier_results_6!H48,VQA_classifier_results_5!H48,VQA_classifier_results_4!H48,VQA_classifier_results_3!H48,VQA_classifier_results_2!H48,VQA_classifier_results_1!H48,VQA_classifier_results_0!H48)</f>
        <v>7.3703610645763069</v>
      </c>
      <c r="R48">
        <f>_xlfn.STDEV.S(VQA_classifier_results_9!I48,VQA_classifier_results_8!I48,VQA_classifier_results_7!I48,VQA_classifier_results_6!I48,VQA_classifier_results_5!I48,VQA_classifier_results_4!I48,VQA_classifier_results_3!I48,VQA_classifier_results_2!I48,VQA_classifier_results_1!I48,VQA_classifier_results_0!I48)</f>
        <v>2.6714206595353042E-2</v>
      </c>
      <c r="S48">
        <f>_xlfn.STDEV.S(VQA_classifier_results_9!J48,VQA_classifier_results_8!J48,VQA_classifier_results_7!J48,VQA_classifier_results_6!J48,VQA_classifier_results_5!J48,VQA_classifier_results_4!J48,VQA_classifier_results_3!J48,VQA_classifier_results_2!J48,VQA_classifier_results_1!J48,VQA_classifier_results_0!J48)</f>
        <v>2.7538322355743411E-2</v>
      </c>
      <c r="T48">
        <f>_xlfn.STDEV.S(VQA_classifier_results_9!K48,VQA_classifier_results_8!K48,VQA_classifier_results_7!K48,VQA_classifier_results_6!K48,VQA_classifier_results_5!K48,VQA_classifier_results_4!K48,VQA_classifier_results_3!K48,VQA_classifier_results_2!K48,VQA_classifier_results_1!K48,VQA_classifier_results_0!K48)</f>
        <v>4.0946450358757214E-2</v>
      </c>
      <c r="U48">
        <f>_xlfn.STDEV.S(VQA_classifier_results_9!L48,VQA_classifier_results_8!L48,VQA_classifier_results_7!L48,VQA_classifier_results_6!L48,VQA_classifier_results_5!L48,VQA_classifier_results_4!L48,VQA_classifier_results_3!L48,VQA_classifier_results_2!L48,VQA_classifier_results_1!L48,VQA_classifier_results_0!L48)</f>
        <v>2.6949075081079004E-2</v>
      </c>
      <c r="V48">
        <f>_xlfn.STDEV.S(VQA_classifier_results_9!M48,VQA_classifier_results_8!M48,VQA_classifier_results_7!M48,VQA_classifier_results_6!M48,VQA_classifier_results_5!M48,VQA_classifier_results_4!M48,VQA_classifier_results_3!M48,VQA_classifier_results_2!M48,VQA_classifier_results_1!M48,VQA_classifier_results_0!M48)</f>
        <v>2.9924113521952889E-2</v>
      </c>
    </row>
    <row r="49" spans="1:22" x14ac:dyDescent="0.3">
      <c r="A49" s="5">
        <v>47</v>
      </c>
      <c r="B49" t="s">
        <v>24</v>
      </c>
      <c r="C49" t="s">
        <v>19</v>
      </c>
      <c r="D49" t="s">
        <v>16</v>
      </c>
      <c r="E49">
        <f>AVERAGE(VQA_classifier_results_9!E49,VQA_classifier_results_8!E49,VQA_classifier_results_7!E49,VQA_classifier_results_6!E49,VQA_classifier_results_5!E49,VQA_classifier_results_4!E49,VQA_classifier_results_3!E49,VQA_classifier_results_2!E49,VQA_classifier_results_1!E49,VQA_classifier_results_0!E49)</f>
        <v>110.6</v>
      </c>
      <c r="F49">
        <f>AVERAGE(VQA_classifier_results_9!F49,VQA_classifier_results_8!F49,VQA_classifier_results_7!F49,VQA_classifier_results_6!F49,VQA_classifier_results_5!F49,VQA_classifier_results_4!F49,VQA_classifier_results_3!F49,VQA_classifier_results_2!F49,VQA_classifier_results_1!F49,VQA_classifier_results_0!F49)</f>
        <v>143.9</v>
      </c>
      <c r="G49">
        <f>AVERAGE(VQA_classifier_results_9!G49,VQA_classifier_results_8!G49,VQA_classifier_results_7!G49,VQA_classifier_results_6!G49,VQA_classifier_results_5!G49,VQA_classifier_results_4!G49,VQA_classifier_results_3!G49,VQA_classifier_results_2!G49,VQA_classifier_results_1!G49,VQA_classifier_results_0!G49)</f>
        <v>36.1</v>
      </c>
      <c r="H49">
        <f>AVERAGE(VQA_classifier_results_9!H49,VQA_classifier_results_8!H49,VQA_classifier_results_7!H49,VQA_classifier_results_6!H49,VQA_classifier_results_5!H49,VQA_classifier_results_4!H49,VQA_classifier_results_3!H49,VQA_classifier_results_2!H49,VQA_classifier_results_1!H49,VQA_classifier_results_0!H49)</f>
        <v>69.400000000000006</v>
      </c>
      <c r="I49">
        <f>AVERAGE(VQA_classifier_results_9!I49,VQA_classifier_results_8!I49,VQA_classifier_results_7!I49,VQA_classifier_results_6!I49,VQA_classifier_results_5!I49,VQA_classifier_results_4!I49,VQA_classifier_results_3!I49,VQA_classifier_results_2!I49,VQA_classifier_results_1!I49,VQA_classifier_results_0!I49)</f>
        <v>0.70694444444444426</v>
      </c>
      <c r="J49">
        <f>AVERAGE(VQA_classifier_results_9!J49,VQA_classifier_results_8!J49,VQA_classifier_results_7!J49,VQA_classifier_results_6!J49,VQA_classifier_results_5!J49,VQA_classifier_results_4!J49,VQA_classifier_results_3!J49,VQA_classifier_results_2!J49,VQA_classifier_results_1!J49,VQA_classifier_results_0!J49)</f>
        <v>0.75539099657123532</v>
      </c>
      <c r="K49">
        <f>AVERAGE(VQA_classifier_results_9!K49,VQA_classifier_results_8!K49,VQA_classifier_results_7!K49,VQA_classifier_results_6!K49,VQA_classifier_results_5!K49,VQA_classifier_results_4!K49,VQA_classifier_results_3!K49,VQA_classifier_results_2!K49,VQA_classifier_results_1!K49,VQA_classifier_results_0!K49)</f>
        <v>0.61444444444444435</v>
      </c>
      <c r="L49">
        <f>AVERAGE(VQA_classifier_results_9!L49,VQA_classifier_results_8!L49,VQA_classifier_results_7!L49,VQA_classifier_results_6!L49,VQA_classifier_results_5!L49,VQA_classifier_results_4!L49,VQA_classifier_results_3!L49,VQA_classifier_results_2!L49,VQA_classifier_results_1!L49,VQA_classifier_results_0!L49)</f>
        <v>0.72159355831859295</v>
      </c>
      <c r="M49">
        <f>AVERAGE(VQA_classifier_results_9!M49,VQA_classifier_results_8!M49,VQA_classifier_results_7!M49,VQA_classifier_results_6!M49,VQA_classifier_results_5!M49,VQA_classifier_results_4!M49,VQA_classifier_results_3!M49,VQA_classifier_results_2!M49,VQA_classifier_results_1!M49,VQA_classifier_results_0!M49)</f>
        <v>0.67502939770517112</v>
      </c>
      <c r="N49">
        <f>_xlfn.STDEV.S(VQA_classifier_results_9!E49,VQA_classifier_results_8!E49,VQA_classifier_results_7!E49,VQA_classifier_results_6!E49,VQA_classifier_results_5!E49,VQA_classifier_results_4!E49,VQA_classifier_results_3!E49,VQA_classifier_results_2!E49,VQA_classifier_results_1!E49,VQA_classifier_results_0!E49)</f>
        <v>7.105553383719589</v>
      </c>
      <c r="O49">
        <f>_xlfn.STDEV.S(VQA_classifier_results_9!F49,VQA_classifier_results_8!F49,VQA_classifier_results_7!F49,VQA_classifier_results_6!F49,VQA_classifier_results_5!F49,VQA_classifier_results_4!F49,VQA_classifier_results_3!F49,VQA_classifier_results_2!F49,VQA_classifier_results_1!F49,VQA_classifier_results_0!F49)</f>
        <v>7.6368987306512208</v>
      </c>
      <c r="P49">
        <f>_xlfn.STDEV.S(VQA_classifier_results_9!G49,VQA_classifier_results_8!G49,VQA_classifier_results_7!G49,VQA_classifier_results_6!G49,VQA_classifier_results_5!G49,VQA_classifier_results_4!G49,VQA_classifier_results_3!G49,VQA_classifier_results_2!G49,VQA_classifier_results_1!G49,VQA_classifier_results_0!G49)</f>
        <v>7.6368987306512173</v>
      </c>
      <c r="Q49">
        <f>_xlfn.STDEV.S(VQA_classifier_results_9!H49,VQA_classifier_results_8!H49,VQA_classifier_results_7!H49,VQA_classifier_results_6!H49,VQA_classifier_results_5!H49,VQA_classifier_results_4!H49,VQA_classifier_results_3!H49,VQA_classifier_results_2!H49,VQA_classifier_results_1!H49,VQA_classifier_results_0!H49)</f>
        <v>7.105553383719589</v>
      </c>
      <c r="R49">
        <f>_xlfn.STDEV.S(VQA_classifier_results_9!I49,VQA_classifier_results_8!I49,VQA_classifier_results_7!I49,VQA_classifier_results_6!I49,VQA_classifier_results_5!I49,VQA_classifier_results_4!I49,VQA_classifier_results_3!I49,VQA_classifier_results_2!I49,VQA_classifier_results_1!I49,VQA_classifier_results_0!I49)</f>
        <v>2.6131788503092748E-2</v>
      </c>
      <c r="S49">
        <f>_xlfn.STDEV.S(VQA_classifier_results_9!J49,VQA_classifier_results_8!J49,VQA_classifier_results_7!J49,VQA_classifier_results_6!J49,VQA_classifier_results_5!J49,VQA_classifier_results_4!J49,VQA_classifier_results_3!J49,VQA_classifier_results_2!J49,VQA_classifier_results_1!J49,VQA_classifier_results_0!J49)</f>
        <v>4.0042097895187326E-2</v>
      </c>
      <c r="T49">
        <f>_xlfn.STDEV.S(VQA_classifier_results_9!K49,VQA_classifier_results_8!K49,VQA_classifier_results_7!K49,VQA_classifier_results_6!K49,VQA_classifier_results_5!K49,VQA_classifier_results_4!K49,VQA_classifier_results_3!K49,VQA_classifier_results_2!K49,VQA_classifier_results_1!K49,VQA_classifier_results_0!K49)</f>
        <v>3.9475296576219954E-2</v>
      </c>
      <c r="U49">
        <f>_xlfn.STDEV.S(VQA_classifier_results_9!L49,VQA_classifier_results_8!L49,VQA_classifier_results_7!L49,VQA_classifier_results_6!L49,VQA_classifier_results_5!L49,VQA_classifier_results_4!L49,VQA_classifier_results_3!L49,VQA_classifier_results_2!L49,VQA_classifier_results_1!L49,VQA_classifier_results_0!L49)</f>
        <v>3.2885045729864004E-2</v>
      </c>
      <c r="V49">
        <f>_xlfn.STDEV.S(VQA_classifier_results_9!M49,VQA_classifier_results_8!M49,VQA_classifier_results_7!M49,VQA_classifier_results_6!M49,VQA_classifier_results_5!M49,VQA_classifier_results_4!M49,VQA_classifier_results_3!M49,VQA_classifier_results_2!M49,VQA_classifier_results_1!M49,VQA_classifier_results_0!M49)</f>
        <v>2.28383128858669E-2</v>
      </c>
    </row>
    <row r="50" spans="1:22" x14ac:dyDescent="0.3">
      <c r="A50" s="5">
        <v>48</v>
      </c>
      <c r="B50" t="s">
        <v>24</v>
      </c>
      <c r="C50" t="s">
        <v>20</v>
      </c>
      <c r="D50" t="s">
        <v>15</v>
      </c>
      <c r="E50">
        <f>AVERAGE(VQA_classifier_results_9!E50,VQA_classifier_results_8!E50,VQA_classifier_results_7!E50,VQA_classifier_results_6!E50,VQA_classifier_results_5!E50,VQA_classifier_results_4!E50,VQA_classifier_results_3!E50,VQA_classifier_results_2!E50,VQA_classifier_results_1!E50,VQA_classifier_results_0!E50)</f>
        <v>590.79999999999995</v>
      </c>
      <c r="F50">
        <f>AVERAGE(VQA_classifier_results_9!F50,VQA_classifier_results_8!F50,VQA_classifier_results_7!F50,VQA_classifier_results_6!F50,VQA_classifier_results_5!F50,VQA_classifier_results_4!F50,VQA_classifier_results_3!F50,VQA_classifier_results_2!F50,VQA_classifier_results_1!F50,VQA_classifier_results_0!F50)</f>
        <v>579.20000000000005</v>
      </c>
      <c r="G50">
        <f>AVERAGE(VQA_classifier_results_9!G50,VQA_classifier_results_8!G50,VQA_classifier_results_7!G50,VQA_classifier_results_6!G50,VQA_classifier_results_5!G50,VQA_classifier_results_4!G50,VQA_classifier_results_3!G50,VQA_classifier_results_2!G50,VQA_classifier_results_1!G50,VQA_classifier_results_0!G50)</f>
        <v>253.8</v>
      </c>
      <c r="H50">
        <f>AVERAGE(VQA_classifier_results_9!H50,VQA_classifier_results_8!H50,VQA_classifier_results_7!H50,VQA_classifier_results_6!H50,VQA_classifier_results_5!H50,VQA_classifier_results_4!H50,VQA_classifier_results_3!H50,VQA_classifier_results_2!H50,VQA_classifier_results_1!H50,VQA_classifier_results_0!H50)</f>
        <v>242.2</v>
      </c>
      <c r="I50">
        <f>AVERAGE(VQA_classifier_results_9!I50,VQA_classifier_results_8!I50,VQA_classifier_results_7!I50,VQA_classifier_results_6!I50,VQA_classifier_results_5!I50,VQA_classifier_results_4!I50,VQA_classifier_results_3!I50,VQA_classifier_results_2!I50,VQA_classifier_results_1!I50,VQA_classifier_results_0!I50)</f>
        <v>0.70228091236494605</v>
      </c>
      <c r="J50">
        <f>AVERAGE(VQA_classifier_results_9!J50,VQA_classifier_results_8!J50,VQA_classifier_results_7!J50,VQA_classifier_results_6!J50,VQA_classifier_results_5!J50,VQA_classifier_results_4!J50,VQA_classifier_results_3!J50,VQA_classifier_results_2!J50,VQA_classifier_results_1!J50,VQA_classifier_results_0!J50)</f>
        <v>0.69953043646857527</v>
      </c>
      <c r="K50">
        <f>AVERAGE(VQA_classifier_results_9!K50,VQA_classifier_results_8!K50,VQA_classifier_results_7!K50,VQA_classifier_results_6!K50,VQA_classifier_results_5!K50,VQA_classifier_results_4!K50,VQA_classifier_results_3!K50,VQA_classifier_results_2!K50,VQA_classifier_results_1!K50,VQA_classifier_results_0!K50)</f>
        <v>0.70924369747899163</v>
      </c>
      <c r="L50">
        <f>AVERAGE(VQA_classifier_results_9!L50,VQA_classifier_results_8!L50,VQA_classifier_results_7!L50,VQA_classifier_results_6!L50,VQA_classifier_results_5!L50,VQA_classifier_results_4!L50,VQA_classifier_results_3!L50,VQA_classifier_results_2!L50,VQA_classifier_results_1!L50,VQA_classifier_results_0!L50)</f>
        <v>0.70139869070347571</v>
      </c>
      <c r="M50">
        <f>AVERAGE(VQA_classifier_results_9!M50,VQA_classifier_results_8!M50,VQA_classifier_results_7!M50,VQA_classifier_results_6!M50,VQA_classifier_results_5!M50,VQA_classifier_results_4!M50,VQA_classifier_results_3!M50,VQA_classifier_results_2!M50,VQA_classifier_results_1!M50,VQA_classifier_results_0!M50)</f>
        <v>0.7053177384334367</v>
      </c>
      <c r="N50">
        <f>_xlfn.STDEV.S(VQA_classifier_results_9!E50,VQA_classifier_results_8!E50,VQA_classifier_results_7!E50,VQA_classifier_results_6!E50,VQA_classifier_results_5!E50,VQA_classifier_results_4!E50,VQA_classifier_results_3!E50,VQA_classifier_results_2!E50,VQA_classifier_results_1!E50,VQA_classifier_results_0!E50)</f>
        <v>15.490498880137963</v>
      </c>
      <c r="O50">
        <f>_xlfn.STDEV.S(VQA_classifier_results_9!F50,VQA_classifier_results_8!F50,VQA_classifier_results_7!F50,VQA_classifier_results_6!F50,VQA_classifier_results_5!F50,VQA_classifier_results_4!F50,VQA_classifier_results_3!F50,VQA_classifier_results_2!F50,VQA_classifier_results_1!F50,VQA_classifier_results_0!F50)</f>
        <v>11.419281938896157</v>
      </c>
      <c r="P50">
        <f>_xlfn.STDEV.S(VQA_classifier_results_9!G50,VQA_classifier_results_8!G50,VQA_classifier_results_7!G50,VQA_classifier_results_6!G50,VQA_classifier_results_5!G50,VQA_classifier_results_4!G50,VQA_classifier_results_3!G50,VQA_classifier_results_2!G50,VQA_classifier_results_1!G50,VQA_classifier_results_0!G50)</f>
        <v>11.419281938896159</v>
      </c>
      <c r="Q50">
        <f>_xlfn.STDEV.S(VQA_classifier_results_9!H50,VQA_classifier_results_8!H50,VQA_classifier_results_7!H50,VQA_classifier_results_6!H50,VQA_classifier_results_5!H50,VQA_classifier_results_4!H50,VQA_classifier_results_3!H50,VQA_classifier_results_2!H50,VQA_classifier_results_1!H50,VQA_classifier_results_0!H50)</f>
        <v>15.490498880137967</v>
      </c>
      <c r="R50">
        <f>_xlfn.STDEV.S(VQA_classifier_results_9!I50,VQA_classifier_results_8!I50,VQA_classifier_results_7!I50,VQA_classifier_results_6!I50,VQA_classifier_results_5!I50,VQA_classifier_results_4!I50,VQA_classifier_results_3!I50,VQA_classifier_results_2!I50,VQA_classifier_results_1!I50,VQA_classifier_results_0!I50)</f>
        <v>1.1434359393541068E-2</v>
      </c>
      <c r="S50">
        <f>_xlfn.STDEV.S(VQA_classifier_results_9!J50,VQA_classifier_results_8!J50,VQA_classifier_results_7!J50,VQA_classifier_results_6!J50,VQA_classifier_results_5!J50,VQA_classifier_results_4!J50,VQA_classifier_results_3!J50,VQA_classifier_results_2!J50,VQA_classifier_results_1!J50,VQA_classifier_results_0!J50)</f>
        <v>1.0750848425719859E-2</v>
      </c>
      <c r="T50">
        <f>_xlfn.STDEV.S(VQA_classifier_results_9!K50,VQA_classifier_results_8!K50,VQA_classifier_results_7!K50,VQA_classifier_results_6!K50,VQA_classifier_results_5!K50,VQA_classifier_results_4!K50,VQA_classifier_results_3!K50,VQA_classifier_results_2!K50,VQA_classifier_results_1!K50,VQA_classifier_results_0!K50)</f>
        <v>1.859603707099397E-2</v>
      </c>
      <c r="U50">
        <f>_xlfn.STDEV.S(VQA_classifier_results_9!L50,VQA_classifier_results_8!L50,VQA_classifier_results_7!L50,VQA_classifier_results_6!L50,VQA_classifier_results_5!L50,VQA_classifier_results_4!L50,VQA_classifier_results_3!L50,VQA_classifier_results_2!L50,VQA_classifier_results_1!L50,VQA_classifier_results_0!L50)</f>
        <v>1.0854267850375753E-2</v>
      </c>
      <c r="V50">
        <f>_xlfn.STDEV.S(VQA_classifier_results_9!M50,VQA_classifier_results_8!M50,VQA_classifier_results_7!M50,VQA_classifier_results_6!M50,VQA_classifier_results_5!M50,VQA_classifier_results_4!M50,VQA_classifier_results_3!M50,VQA_classifier_results_2!M50,VQA_classifier_results_1!M50,VQA_classifier_results_0!M50)</f>
        <v>1.4110584642452738E-2</v>
      </c>
    </row>
    <row r="51" spans="1:22" x14ac:dyDescent="0.3">
      <c r="A51" s="5">
        <v>49</v>
      </c>
      <c r="B51" t="s">
        <v>24</v>
      </c>
      <c r="C51" t="s">
        <v>20</v>
      </c>
      <c r="D51" t="s">
        <v>16</v>
      </c>
      <c r="E51">
        <f>AVERAGE(VQA_classifier_results_9!E51,VQA_classifier_results_8!E51,VQA_classifier_results_7!E51,VQA_classifier_results_6!E51,VQA_classifier_results_5!E51,VQA_classifier_results_4!E51,VQA_classifier_results_3!E51,VQA_classifier_results_2!E51,VQA_classifier_results_1!E51,VQA_classifier_results_0!E51)</f>
        <v>535.6</v>
      </c>
      <c r="F51">
        <f>AVERAGE(VQA_classifier_results_9!F51,VQA_classifier_results_8!F51,VQA_classifier_results_7!F51,VQA_classifier_results_6!F51,VQA_classifier_results_5!F51,VQA_classifier_results_4!F51,VQA_classifier_results_3!F51,VQA_classifier_results_2!F51,VQA_classifier_results_1!F51,VQA_classifier_results_0!F51)</f>
        <v>660.3</v>
      </c>
      <c r="G51">
        <f>AVERAGE(VQA_classifier_results_9!G51,VQA_classifier_results_8!G51,VQA_classifier_results_7!G51,VQA_classifier_results_6!G51,VQA_classifier_results_5!G51,VQA_classifier_results_4!G51,VQA_classifier_results_3!G51,VQA_classifier_results_2!G51,VQA_classifier_results_1!G51,VQA_classifier_results_0!G51)</f>
        <v>172.7</v>
      </c>
      <c r="H51">
        <f>AVERAGE(VQA_classifier_results_9!H51,VQA_classifier_results_8!H51,VQA_classifier_results_7!H51,VQA_classifier_results_6!H51,VQA_classifier_results_5!H51,VQA_classifier_results_4!H51,VQA_classifier_results_3!H51,VQA_classifier_results_2!H51,VQA_classifier_results_1!H51,VQA_classifier_results_0!H51)</f>
        <v>297.39999999999998</v>
      </c>
      <c r="I51">
        <f>AVERAGE(VQA_classifier_results_9!I51,VQA_classifier_results_8!I51,VQA_classifier_results_7!I51,VQA_classifier_results_6!I51,VQA_classifier_results_5!I51,VQA_classifier_results_4!I51,VQA_classifier_results_3!I51,VQA_classifier_results_2!I51,VQA_classifier_results_1!I51,VQA_classifier_results_0!I51)</f>
        <v>0.71782713085234096</v>
      </c>
      <c r="J51">
        <f>AVERAGE(VQA_classifier_results_9!J51,VQA_classifier_results_8!J51,VQA_classifier_results_7!J51,VQA_classifier_results_6!J51,VQA_classifier_results_5!J51,VQA_classifier_results_4!J51,VQA_classifier_results_3!J51,VQA_classifier_results_2!J51,VQA_classifier_results_1!J51,VQA_classifier_results_0!J51)</f>
        <v>0.75636235115888373</v>
      </c>
      <c r="K51">
        <f>AVERAGE(VQA_classifier_results_9!K51,VQA_classifier_results_8!K51,VQA_classifier_results_7!K51,VQA_classifier_results_6!K51,VQA_classifier_results_5!K51,VQA_classifier_results_4!K51,VQA_classifier_results_3!K51,VQA_classifier_results_2!K51,VQA_classifier_results_1!K51,VQA_classifier_results_0!K51)</f>
        <v>0.64297719087635063</v>
      </c>
      <c r="L51">
        <f>AVERAGE(VQA_classifier_results_9!L51,VQA_classifier_results_8!L51,VQA_classifier_results_7!L51,VQA_classifier_results_6!L51,VQA_classifier_results_5!L51,VQA_classifier_results_4!L51,VQA_classifier_results_3!L51,VQA_classifier_results_2!L51,VQA_classifier_results_1!L51,VQA_classifier_results_0!L51)</f>
        <v>0.73044635676704261</v>
      </c>
      <c r="M51">
        <f>AVERAGE(VQA_classifier_results_9!M51,VQA_classifier_results_8!M51,VQA_classifier_results_7!M51,VQA_classifier_results_6!M51,VQA_classifier_results_5!M51,VQA_classifier_results_4!M51,VQA_classifier_results_3!M51,VQA_classifier_results_2!M51,VQA_classifier_results_1!M51,VQA_classifier_results_0!M51)</f>
        <v>0.6896494145583979</v>
      </c>
      <c r="N51">
        <f>_xlfn.STDEV.S(VQA_classifier_results_9!E51,VQA_classifier_results_8!E51,VQA_classifier_results_7!E51,VQA_classifier_results_6!E51,VQA_classifier_results_5!E51,VQA_classifier_results_4!E51,VQA_classifier_results_3!E51,VQA_classifier_results_2!E51,VQA_classifier_results_1!E51,VQA_classifier_results_0!E51)</f>
        <v>17.80262152980098</v>
      </c>
      <c r="O51">
        <f>_xlfn.STDEV.S(VQA_classifier_results_9!F51,VQA_classifier_results_8!F51,VQA_classifier_results_7!F51,VQA_classifier_results_6!F51,VQA_classifier_results_5!F51,VQA_classifier_results_4!F51,VQA_classifier_results_3!F51,VQA_classifier_results_2!F51,VQA_classifier_results_1!F51,VQA_classifier_results_0!F51)</f>
        <v>13.744089638822937</v>
      </c>
      <c r="P51">
        <f>_xlfn.STDEV.S(VQA_classifier_results_9!G51,VQA_classifier_results_8!G51,VQA_classifier_results_7!G51,VQA_classifier_results_6!G51,VQA_classifier_results_5!G51,VQA_classifier_results_4!G51,VQA_classifier_results_3!G51,VQA_classifier_results_2!G51,VQA_classifier_results_1!G51,VQA_classifier_results_0!G51)</f>
        <v>13.744089638822937</v>
      </c>
      <c r="Q51">
        <f>_xlfn.STDEV.S(VQA_classifier_results_9!H51,VQA_classifier_results_8!H51,VQA_classifier_results_7!H51,VQA_classifier_results_6!H51,VQA_classifier_results_5!H51,VQA_classifier_results_4!H51,VQA_classifier_results_3!H51,VQA_classifier_results_2!H51,VQA_classifier_results_1!H51,VQA_classifier_results_0!H51)</f>
        <v>17.80262152980098</v>
      </c>
      <c r="R51">
        <f>_xlfn.STDEV.S(VQA_classifier_results_9!I51,VQA_classifier_results_8!I51,VQA_classifier_results_7!I51,VQA_classifier_results_6!I51,VQA_classifier_results_5!I51,VQA_classifier_results_4!I51,VQA_classifier_results_3!I51,VQA_classifier_results_2!I51,VQA_classifier_results_1!I51,VQA_classifier_results_0!I51)</f>
        <v>1.1509211457123374E-2</v>
      </c>
      <c r="S51">
        <f>_xlfn.STDEV.S(VQA_classifier_results_9!J51,VQA_classifier_results_8!J51,VQA_classifier_results_7!J51,VQA_classifier_results_6!J51,VQA_classifier_results_5!J51,VQA_classifier_results_4!J51,VQA_classifier_results_3!J51,VQA_classifier_results_2!J51,VQA_classifier_results_1!J51,VQA_classifier_results_0!J51)</f>
        <v>1.4588338319919587E-2</v>
      </c>
      <c r="T51">
        <f>_xlfn.STDEV.S(VQA_classifier_results_9!K51,VQA_classifier_results_8!K51,VQA_classifier_results_7!K51,VQA_classifier_results_6!K51,VQA_classifier_results_5!K51,VQA_classifier_results_4!K51,VQA_classifier_results_3!K51,VQA_classifier_results_2!K51,VQA_classifier_results_1!K51,VQA_classifier_results_0!K51)</f>
        <v>2.1371694513566603E-2</v>
      </c>
      <c r="U51">
        <f>_xlfn.STDEV.S(VQA_classifier_results_9!L51,VQA_classifier_results_8!L51,VQA_classifier_results_7!L51,VQA_classifier_results_6!L51,VQA_classifier_results_5!L51,VQA_classifier_results_4!L51,VQA_classifier_results_3!L51,VQA_classifier_results_2!L51,VQA_classifier_results_1!L51,VQA_classifier_results_0!L51)</f>
        <v>1.2822681840391252E-2</v>
      </c>
      <c r="V51">
        <f>_xlfn.STDEV.S(VQA_classifier_results_9!M51,VQA_classifier_results_8!M51,VQA_classifier_results_7!M51,VQA_classifier_results_6!M51,VQA_classifier_results_5!M51,VQA_classifier_results_4!M51,VQA_classifier_results_3!M51,VQA_classifier_results_2!M51,VQA_classifier_results_1!M51,VQA_classifier_results_0!M51)</f>
        <v>1.2337072134623971E-2</v>
      </c>
    </row>
    <row r="52" spans="1:22" x14ac:dyDescent="0.3">
      <c r="A52" s="5">
        <v>50</v>
      </c>
      <c r="B52" t="s">
        <v>25</v>
      </c>
      <c r="C52" t="s">
        <v>14</v>
      </c>
      <c r="D52" t="s">
        <v>15</v>
      </c>
      <c r="E52">
        <f>AVERAGE(VQA_classifier_results_9!E52,VQA_classifier_results_8!E52,VQA_classifier_results_7!E52,VQA_classifier_results_6!E52,VQA_classifier_results_5!E52,VQA_classifier_results_4!E52,VQA_classifier_results_3!E52,VQA_classifier_results_2!E52,VQA_classifier_results_1!E52,VQA_classifier_results_0!E52)</f>
        <v>138.69999999999999</v>
      </c>
      <c r="F52">
        <f>AVERAGE(VQA_classifier_results_9!F52,VQA_classifier_results_8!F52,VQA_classifier_results_7!F52,VQA_classifier_results_6!F52,VQA_classifier_results_5!F52,VQA_classifier_results_4!F52,VQA_classifier_results_3!F52,VQA_classifier_results_2!F52,VQA_classifier_results_1!F52,VQA_classifier_results_0!F52)</f>
        <v>139.6</v>
      </c>
      <c r="G52">
        <f>AVERAGE(VQA_classifier_results_9!G52,VQA_classifier_results_8!G52,VQA_classifier_results_7!G52,VQA_classifier_results_6!G52,VQA_classifier_results_5!G52,VQA_classifier_results_4!G52,VQA_classifier_results_3!G52,VQA_classifier_results_2!G52,VQA_classifier_results_1!G52,VQA_classifier_results_0!G52)</f>
        <v>50.4</v>
      </c>
      <c r="H52">
        <f>AVERAGE(VQA_classifier_results_9!H52,VQA_classifier_results_8!H52,VQA_classifier_results_7!H52,VQA_classifier_results_6!H52,VQA_classifier_results_5!H52,VQA_classifier_results_4!H52,VQA_classifier_results_3!H52,VQA_classifier_results_2!H52,VQA_classifier_results_1!H52,VQA_classifier_results_0!H52)</f>
        <v>51.3</v>
      </c>
      <c r="I52">
        <f>AVERAGE(VQA_classifier_results_9!I52,VQA_classifier_results_8!I52,VQA_classifier_results_7!I52,VQA_classifier_results_6!I52,VQA_classifier_results_5!I52,VQA_classifier_results_4!I52,VQA_classifier_results_3!I52,VQA_classifier_results_2!I52,VQA_classifier_results_1!I52,VQA_classifier_results_0!I52)</f>
        <v>0.73236842105263167</v>
      </c>
      <c r="J52">
        <f>AVERAGE(VQA_classifier_results_9!J52,VQA_classifier_results_8!J52,VQA_classifier_results_7!J52,VQA_classifier_results_6!J52,VQA_classifier_results_5!J52,VQA_classifier_results_4!J52,VQA_classifier_results_3!J52,VQA_classifier_results_2!J52,VQA_classifier_results_1!J52,VQA_classifier_results_0!J52)</f>
        <v>0.73548024933227141</v>
      </c>
      <c r="K52">
        <f>AVERAGE(VQA_classifier_results_9!K52,VQA_classifier_results_8!K52,VQA_classifier_results_7!K52,VQA_classifier_results_6!K52,VQA_classifier_results_5!K52,VQA_classifier_results_4!K52,VQA_classifier_results_3!K52,VQA_classifier_results_2!K52,VQA_classifier_results_1!K52,VQA_classifier_results_0!K52)</f>
        <v>0.73000000000000009</v>
      </c>
      <c r="L52">
        <f>AVERAGE(VQA_classifier_results_9!L52,VQA_classifier_results_8!L52,VQA_classifier_results_7!L52,VQA_classifier_results_6!L52,VQA_classifier_results_5!L52,VQA_classifier_results_4!L52,VQA_classifier_results_3!L52,VQA_classifier_results_2!L52,VQA_classifier_results_1!L52,VQA_classifier_results_0!L52)</f>
        <v>0.73390817380947815</v>
      </c>
      <c r="M52">
        <f>AVERAGE(VQA_classifier_results_9!M52,VQA_classifier_results_8!M52,VQA_classifier_results_7!M52,VQA_classifier_results_6!M52,VQA_classifier_results_5!M52,VQA_classifier_results_4!M52,VQA_classifier_results_3!M52,VQA_classifier_results_2!M52,VQA_classifier_results_1!M52,VQA_classifier_results_0!M52)</f>
        <v>0.73112334041688276</v>
      </c>
      <c r="N52">
        <f>_xlfn.STDEV.S(VQA_classifier_results_9!E52,VQA_classifier_results_8!E52,VQA_classifier_results_7!E52,VQA_classifier_results_6!E52,VQA_classifier_results_5!E52,VQA_classifier_results_4!E52,VQA_classifier_results_3!E52,VQA_classifier_results_2!E52,VQA_classifier_results_1!E52,VQA_classifier_results_0!E52)</f>
        <v>3.7727090178455764</v>
      </c>
      <c r="O52">
        <f>_xlfn.STDEV.S(VQA_classifier_results_9!F52,VQA_classifier_results_8!F52,VQA_classifier_results_7!F52,VQA_classifier_results_6!F52,VQA_classifier_results_5!F52,VQA_classifier_results_4!F52,VQA_classifier_results_3!F52,VQA_classifier_results_2!F52,VQA_classifier_results_1!F52,VQA_classifier_results_0!F52)</f>
        <v>9.9017394655911044</v>
      </c>
      <c r="P52">
        <f>_xlfn.STDEV.S(VQA_classifier_results_9!G52,VQA_classifier_results_8!G52,VQA_classifier_results_7!G52,VQA_classifier_results_6!G52,VQA_classifier_results_5!G52,VQA_classifier_results_4!G52,VQA_classifier_results_3!G52,VQA_classifier_results_2!G52,VQA_classifier_results_1!G52,VQA_classifier_results_0!G52)</f>
        <v>9.9017394655911151</v>
      </c>
      <c r="Q52">
        <f>_xlfn.STDEV.S(VQA_classifier_results_9!H52,VQA_classifier_results_8!H52,VQA_classifier_results_7!H52,VQA_classifier_results_6!H52,VQA_classifier_results_5!H52,VQA_classifier_results_4!H52,VQA_classifier_results_3!H52,VQA_classifier_results_2!H52,VQA_classifier_results_1!H52,VQA_classifier_results_0!H52)</f>
        <v>3.7727090178455769</v>
      </c>
      <c r="R52">
        <f>_xlfn.STDEV.S(VQA_classifier_results_9!I52,VQA_classifier_results_8!I52,VQA_classifier_results_7!I52,VQA_classifier_results_6!I52,VQA_classifier_results_5!I52,VQA_classifier_results_4!I52,VQA_classifier_results_3!I52,VQA_classifier_results_2!I52,VQA_classifier_results_1!I52,VQA_classifier_results_0!I52)</f>
        <v>2.2227800161751941E-2</v>
      </c>
      <c r="S52">
        <f>_xlfn.STDEV.S(VQA_classifier_results_9!J52,VQA_classifier_results_8!J52,VQA_classifier_results_7!J52,VQA_classifier_results_6!J52,VQA_classifier_results_5!J52,VQA_classifier_results_4!J52,VQA_classifier_results_3!J52,VQA_classifier_results_2!J52,VQA_classifier_results_1!J52,VQA_classifier_results_0!J52)</f>
        <v>3.6896531517283851E-2</v>
      </c>
      <c r="T52">
        <f>_xlfn.STDEV.S(VQA_classifier_results_9!K52,VQA_classifier_results_8!K52,VQA_classifier_results_7!K52,VQA_classifier_results_6!K52,VQA_classifier_results_5!K52,VQA_classifier_results_4!K52,VQA_classifier_results_3!K52,VQA_classifier_results_2!K52,VQA_classifier_results_1!K52,VQA_classifier_results_0!K52)</f>
        <v>1.9856363251818832E-2</v>
      </c>
      <c r="U52">
        <f>_xlfn.STDEV.S(VQA_classifier_results_9!L52,VQA_classifier_results_8!L52,VQA_classifier_results_7!L52,VQA_classifier_results_6!L52,VQA_classifier_results_5!L52,VQA_classifier_results_4!L52,VQA_classifier_results_3!L52,VQA_classifier_results_2!L52,VQA_classifier_results_1!L52,VQA_classifier_results_0!L52)</f>
        <v>2.7735488091308894E-2</v>
      </c>
      <c r="V52">
        <f>_xlfn.STDEV.S(VQA_classifier_results_9!M52,VQA_classifier_results_8!M52,VQA_classifier_results_7!M52,VQA_classifier_results_6!M52,VQA_classifier_results_5!M52,VQA_classifier_results_4!M52,VQA_classifier_results_3!M52,VQA_classifier_results_2!M52,VQA_classifier_results_1!M52,VQA_classifier_results_0!M52)</f>
        <v>1.3230790354499516E-2</v>
      </c>
    </row>
    <row r="53" spans="1:22" x14ac:dyDescent="0.3">
      <c r="A53" s="5">
        <v>51</v>
      </c>
      <c r="B53" t="s">
        <v>25</v>
      </c>
      <c r="C53" t="s">
        <v>14</v>
      </c>
      <c r="D53" t="s">
        <v>16</v>
      </c>
      <c r="E53">
        <f>AVERAGE(VQA_classifier_results_9!E53,VQA_classifier_results_8!E53,VQA_classifier_results_7!E53,VQA_classifier_results_6!E53,VQA_classifier_results_5!E53,VQA_classifier_results_4!E53,VQA_classifier_results_3!E53,VQA_classifier_results_2!E53,VQA_classifier_results_1!E53,VQA_classifier_results_0!E53)</f>
        <v>145.80000000000001</v>
      </c>
      <c r="F53">
        <f>AVERAGE(VQA_classifier_results_9!F53,VQA_classifier_results_8!F53,VQA_classifier_results_7!F53,VQA_classifier_results_6!F53,VQA_classifier_results_5!F53,VQA_classifier_results_4!F53,VQA_classifier_results_3!F53,VQA_classifier_results_2!F53,VQA_classifier_results_1!F53,VQA_classifier_results_0!F53)</f>
        <v>138.6</v>
      </c>
      <c r="G53">
        <f>AVERAGE(VQA_classifier_results_9!G53,VQA_classifier_results_8!G53,VQA_classifier_results_7!G53,VQA_classifier_results_6!G53,VQA_classifier_results_5!G53,VQA_classifier_results_4!G53,VQA_classifier_results_3!G53,VQA_classifier_results_2!G53,VQA_classifier_results_1!G53,VQA_classifier_results_0!G53)</f>
        <v>51.4</v>
      </c>
      <c r="H53">
        <f>AVERAGE(VQA_classifier_results_9!H53,VQA_classifier_results_8!H53,VQA_classifier_results_7!H53,VQA_classifier_results_6!H53,VQA_classifier_results_5!H53,VQA_classifier_results_4!H53,VQA_classifier_results_3!H53,VQA_classifier_results_2!H53,VQA_classifier_results_1!H53,VQA_classifier_results_0!H53)</f>
        <v>44.2</v>
      </c>
      <c r="I53">
        <f>AVERAGE(VQA_classifier_results_9!I53,VQA_classifier_results_8!I53,VQA_classifier_results_7!I53,VQA_classifier_results_6!I53,VQA_classifier_results_5!I53,VQA_classifier_results_4!I53,VQA_classifier_results_3!I53,VQA_classifier_results_2!I53,VQA_classifier_results_1!I53,VQA_classifier_results_0!I53)</f>
        <v>0.74842105263157899</v>
      </c>
      <c r="J53">
        <f>AVERAGE(VQA_classifier_results_9!J53,VQA_classifier_results_8!J53,VQA_classifier_results_7!J53,VQA_classifier_results_6!J53,VQA_classifier_results_5!J53,VQA_classifier_results_4!J53,VQA_classifier_results_3!J53,VQA_classifier_results_2!J53,VQA_classifier_results_1!J53,VQA_classifier_results_0!J53)</f>
        <v>0.74041223117977706</v>
      </c>
      <c r="K53">
        <f>AVERAGE(VQA_classifier_results_9!K53,VQA_classifier_results_8!K53,VQA_classifier_results_7!K53,VQA_classifier_results_6!K53,VQA_classifier_results_5!K53,VQA_classifier_results_4!K53,VQA_classifier_results_3!K53,VQA_classifier_results_2!K53,VQA_classifier_results_1!K53,VQA_classifier_results_0!K53)</f>
        <v>0.76736842105263159</v>
      </c>
      <c r="L53">
        <f>AVERAGE(VQA_classifier_results_9!L53,VQA_classifier_results_8!L53,VQA_classifier_results_7!L53,VQA_classifier_results_6!L53,VQA_classifier_results_5!L53,VQA_classifier_results_4!L53,VQA_classifier_results_3!L53,VQA_classifier_results_2!L53,VQA_classifier_results_1!L53,VQA_classifier_results_0!L53)</f>
        <v>0.74528379961601299</v>
      </c>
      <c r="M53">
        <f>AVERAGE(VQA_classifier_results_9!M53,VQA_classifier_results_8!M53,VQA_classifier_results_7!M53,VQA_classifier_results_6!M53,VQA_classifier_results_5!M53,VQA_classifier_results_4!M53,VQA_classifier_results_3!M53,VQA_classifier_results_2!M53,VQA_classifier_results_1!M53,VQA_classifier_results_0!M53)</f>
        <v>0.75877206552621235</v>
      </c>
      <c r="N53">
        <f>_xlfn.STDEV.S(VQA_classifier_results_9!E53,VQA_classifier_results_8!E53,VQA_classifier_results_7!E53,VQA_classifier_results_6!E53,VQA_classifier_results_5!E53,VQA_classifier_results_4!E53,VQA_classifier_results_3!E53,VQA_classifier_results_2!E53,VQA_classifier_results_1!E53,VQA_classifier_results_0!E53)</f>
        <v>4.9396356140913875</v>
      </c>
      <c r="O53">
        <f>_xlfn.STDEV.S(VQA_classifier_results_9!F53,VQA_classifier_results_8!F53,VQA_classifier_results_7!F53,VQA_classifier_results_6!F53,VQA_classifier_results_5!F53,VQA_classifier_results_4!F53,VQA_classifier_results_3!F53,VQA_classifier_results_2!F53,VQA_classifier_results_1!F53,VQA_classifier_results_0!F53)</f>
        <v>7.1678293630483276</v>
      </c>
      <c r="P53">
        <f>_xlfn.STDEV.S(VQA_classifier_results_9!G53,VQA_classifier_results_8!G53,VQA_classifier_results_7!G53,VQA_classifier_results_6!G53,VQA_classifier_results_5!G53,VQA_classifier_results_4!G53,VQA_classifier_results_3!G53,VQA_classifier_results_2!G53,VQA_classifier_results_1!G53,VQA_classifier_results_0!G53)</f>
        <v>7.1678293630483374</v>
      </c>
      <c r="Q53">
        <f>_xlfn.STDEV.S(VQA_classifier_results_9!H53,VQA_classifier_results_8!H53,VQA_classifier_results_7!H53,VQA_classifier_results_6!H53,VQA_classifier_results_5!H53,VQA_classifier_results_4!H53,VQA_classifier_results_3!H53,VQA_classifier_results_2!H53,VQA_classifier_results_1!H53,VQA_classifier_results_0!H53)</f>
        <v>4.9396356140913715</v>
      </c>
      <c r="R53">
        <f>_xlfn.STDEV.S(VQA_classifier_results_9!I53,VQA_classifier_results_8!I53,VQA_classifier_results_7!I53,VQA_classifier_results_6!I53,VQA_classifier_results_5!I53,VQA_classifier_results_4!I53,VQA_classifier_results_3!I53,VQA_classifier_results_2!I53,VQA_classifier_results_1!I53,VQA_classifier_results_0!I53)</f>
        <v>1.0757691029302394E-2</v>
      </c>
      <c r="S53">
        <f>_xlfn.STDEV.S(VQA_classifier_results_9!J53,VQA_classifier_results_8!J53,VQA_classifier_results_7!J53,VQA_classifier_results_6!J53,VQA_classifier_results_5!J53,VQA_classifier_results_4!J53,VQA_classifier_results_3!J53,VQA_classifier_results_2!J53,VQA_classifier_results_1!J53,VQA_classifier_results_0!J53)</f>
        <v>2.1635405027257307E-2</v>
      </c>
      <c r="T53">
        <f>_xlfn.STDEV.S(VQA_classifier_results_9!K53,VQA_classifier_results_8!K53,VQA_classifier_results_7!K53,VQA_classifier_results_6!K53,VQA_classifier_results_5!K53,VQA_classifier_results_4!K53,VQA_classifier_results_3!K53,VQA_classifier_results_2!K53,VQA_classifier_results_1!K53,VQA_classifier_results_0!K53)</f>
        <v>2.5998082179428353E-2</v>
      </c>
      <c r="U53">
        <f>_xlfn.STDEV.S(VQA_classifier_results_9!L53,VQA_classifier_results_8!L53,VQA_classifier_results_7!L53,VQA_classifier_results_6!L53,VQA_classifier_results_5!L53,VQA_classifier_results_4!L53,VQA_classifier_results_3!L53,VQA_classifier_results_2!L53,VQA_classifier_results_1!L53,VQA_classifier_results_0!L53)</f>
        <v>1.4286839212770434E-2</v>
      </c>
      <c r="V53">
        <f>_xlfn.STDEV.S(VQA_classifier_results_9!M53,VQA_classifier_results_8!M53,VQA_classifier_results_7!M53,VQA_classifier_results_6!M53,VQA_classifier_results_5!M53,VQA_classifier_results_4!M53,VQA_classifier_results_3!M53,VQA_classifier_results_2!M53,VQA_classifier_results_1!M53,VQA_classifier_results_0!M53)</f>
        <v>1.3490956731310552E-2</v>
      </c>
    </row>
    <row r="54" spans="1:22" x14ac:dyDescent="0.3">
      <c r="A54" s="5">
        <v>52</v>
      </c>
      <c r="B54" t="s">
        <v>25</v>
      </c>
      <c r="C54" t="s">
        <v>17</v>
      </c>
      <c r="D54" t="s">
        <v>15</v>
      </c>
      <c r="E54">
        <f>AVERAGE(VQA_classifier_results_9!E54,VQA_classifier_results_8!E54,VQA_classifier_results_7!E54,VQA_classifier_results_6!E54,VQA_classifier_results_5!E54,VQA_classifier_results_4!E54,VQA_classifier_results_3!E54,VQA_classifier_results_2!E54,VQA_classifier_results_1!E54,VQA_classifier_results_0!E54)</f>
        <v>175.3</v>
      </c>
      <c r="F54">
        <f>AVERAGE(VQA_classifier_results_9!F54,VQA_classifier_results_8!F54,VQA_classifier_results_7!F54,VQA_classifier_results_6!F54,VQA_classifier_results_5!F54,VQA_classifier_results_4!F54,VQA_classifier_results_3!F54,VQA_classifier_results_2!F54,VQA_classifier_results_1!F54,VQA_classifier_results_0!F54)</f>
        <v>165.4</v>
      </c>
      <c r="G54">
        <f>AVERAGE(VQA_classifier_results_9!G54,VQA_classifier_results_8!G54,VQA_classifier_results_7!G54,VQA_classifier_results_6!G54,VQA_classifier_results_5!G54,VQA_classifier_results_4!G54,VQA_classifier_results_3!G54,VQA_classifier_results_2!G54,VQA_classifier_results_1!G54,VQA_classifier_results_0!G54)</f>
        <v>63.6</v>
      </c>
      <c r="H54">
        <f>AVERAGE(VQA_classifier_results_9!H54,VQA_classifier_results_8!H54,VQA_classifier_results_7!H54,VQA_classifier_results_6!H54,VQA_classifier_results_5!H54,VQA_classifier_results_4!H54,VQA_classifier_results_3!H54,VQA_classifier_results_2!H54,VQA_classifier_results_1!H54,VQA_classifier_results_0!H54)</f>
        <v>53.7</v>
      </c>
      <c r="I54">
        <f>AVERAGE(VQA_classifier_results_9!I54,VQA_classifier_results_8!I54,VQA_classifier_results_7!I54,VQA_classifier_results_6!I54,VQA_classifier_results_5!I54,VQA_classifier_results_4!I54,VQA_classifier_results_3!I54,VQA_classifier_results_2!I54,VQA_classifier_results_1!I54,VQA_classifier_results_0!I54)</f>
        <v>0.74388646288209614</v>
      </c>
      <c r="J54">
        <f>AVERAGE(VQA_classifier_results_9!J54,VQA_classifier_results_8!J54,VQA_classifier_results_7!J54,VQA_classifier_results_6!J54,VQA_classifier_results_5!J54,VQA_classifier_results_4!J54,VQA_classifier_results_3!J54,VQA_classifier_results_2!J54,VQA_classifier_results_1!J54,VQA_classifier_results_0!J54)</f>
        <v>0.73381788612707899</v>
      </c>
      <c r="K54">
        <f>AVERAGE(VQA_classifier_results_9!K54,VQA_classifier_results_8!K54,VQA_classifier_results_7!K54,VQA_classifier_results_6!K54,VQA_classifier_results_5!K54,VQA_classifier_results_4!K54,VQA_classifier_results_3!K54,VQA_classifier_results_2!K54,VQA_classifier_results_1!K54,VQA_classifier_results_0!K54)</f>
        <v>0.76550218340611353</v>
      </c>
      <c r="L54">
        <f>AVERAGE(VQA_classifier_results_9!L54,VQA_classifier_results_8!L54,VQA_classifier_results_7!L54,VQA_classifier_results_6!L54,VQA_classifier_results_5!L54,VQA_classifier_results_4!L54,VQA_classifier_results_3!L54,VQA_classifier_results_2!L54,VQA_classifier_results_1!L54,VQA_classifier_results_0!L54)</f>
        <v>0.73984872541689239</v>
      </c>
      <c r="M54">
        <f>AVERAGE(VQA_classifier_results_9!M54,VQA_classifier_results_8!M54,VQA_classifier_results_7!M54,VQA_classifier_results_6!M54,VQA_classifier_results_5!M54,VQA_classifier_results_4!M54,VQA_classifier_results_3!M54,VQA_classifier_results_2!M54,VQA_classifier_results_1!M54,VQA_classifier_results_0!M54)</f>
        <v>0.75533569093327912</v>
      </c>
      <c r="N54">
        <f>_xlfn.STDEV.S(VQA_classifier_results_9!E54,VQA_classifier_results_8!E54,VQA_classifier_results_7!E54,VQA_classifier_results_6!E54,VQA_classifier_results_5!E54,VQA_classifier_results_4!E54,VQA_classifier_results_3!E54,VQA_classifier_results_2!E54,VQA_classifier_results_1!E54,VQA_classifier_results_0!E54)</f>
        <v>5.6578362570077196</v>
      </c>
      <c r="O54">
        <f>_xlfn.STDEV.S(VQA_classifier_results_9!F54,VQA_classifier_results_8!F54,VQA_classifier_results_7!F54,VQA_classifier_results_6!F54,VQA_classifier_results_5!F54,VQA_classifier_results_4!F54,VQA_classifier_results_3!F54,VQA_classifier_results_2!F54,VQA_classifier_results_1!F54,VQA_classifier_results_0!F54)</f>
        <v>3.5652645218989165</v>
      </c>
      <c r="P54">
        <f>_xlfn.STDEV.S(VQA_classifier_results_9!G54,VQA_classifier_results_8!G54,VQA_classifier_results_7!G54,VQA_classifier_results_6!G54,VQA_classifier_results_5!G54,VQA_classifier_results_4!G54,VQA_classifier_results_3!G54,VQA_classifier_results_2!G54,VQA_classifier_results_1!G54,VQA_classifier_results_0!G54)</f>
        <v>3.5652645218989165</v>
      </c>
      <c r="Q54">
        <f>_xlfn.STDEV.S(VQA_classifier_results_9!H54,VQA_classifier_results_8!H54,VQA_classifier_results_7!H54,VQA_classifier_results_6!H54,VQA_classifier_results_5!H54,VQA_classifier_results_4!H54,VQA_classifier_results_3!H54,VQA_classifier_results_2!H54,VQA_classifier_results_1!H54,VQA_classifier_results_0!H54)</f>
        <v>5.6578362570077179</v>
      </c>
      <c r="R54">
        <f>_xlfn.STDEV.S(VQA_classifier_results_9!I54,VQA_classifier_results_8!I54,VQA_classifier_results_7!I54,VQA_classifier_results_6!I54,VQA_classifier_results_5!I54,VQA_classifier_results_4!I54,VQA_classifier_results_3!I54,VQA_classifier_results_2!I54,VQA_classifier_results_1!I54,VQA_classifier_results_0!I54)</f>
        <v>1.3342816812609782E-2</v>
      </c>
      <c r="S54">
        <f>_xlfn.STDEV.S(VQA_classifier_results_9!J54,VQA_classifier_results_8!J54,VQA_classifier_results_7!J54,VQA_classifier_results_6!J54,VQA_classifier_results_5!J54,VQA_classifier_results_4!J54,VQA_classifier_results_3!J54,VQA_classifier_results_2!J54,VQA_classifier_results_1!J54,VQA_classifier_results_0!J54)</f>
        <v>1.1550892146631107E-2</v>
      </c>
      <c r="T54">
        <f>_xlfn.STDEV.S(VQA_classifier_results_9!K54,VQA_classifier_results_8!K54,VQA_classifier_results_7!K54,VQA_classifier_results_6!K54,VQA_classifier_results_5!K54,VQA_classifier_results_4!K54,VQA_classifier_results_3!K54,VQA_classifier_results_2!K54,VQA_classifier_results_1!K54,VQA_classifier_results_0!K54)</f>
        <v>2.4706708545885216E-2</v>
      </c>
      <c r="U54">
        <f>_xlfn.STDEV.S(VQA_classifier_results_9!L54,VQA_classifier_results_8!L54,VQA_classifier_results_7!L54,VQA_classifier_results_6!L54,VQA_classifier_results_5!L54,VQA_classifier_results_4!L54,VQA_classifier_results_3!L54,VQA_classifier_results_2!L54,VQA_classifier_results_1!L54,VQA_classifier_results_0!L54)</f>
        <v>1.1943769552956141E-2</v>
      </c>
      <c r="V54">
        <f>_xlfn.STDEV.S(VQA_classifier_results_9!M54,VQA_classifier_results_8!M54,VQA_classifier_results_7!M54,VQA_classifier_results_6!M54,VQA_classifier_results_5!M54,VQA_classifier_results_4!M54,VQA_classifier_results_3!M54,VQA_classifier_results_2!M54,VQA_classifier_results_1!M54,VQA_classifier_results_0!M54)</f>
        <v>1.9136548692420107E-2</v>
      </c>
    </row>
    <row r="55" spans="1:22" x14ac:dyDescent="0.3">
      <c r="A55" s="5">
        <v>53</v>
      </c>
      <c r="B55" t="s">
        <v>25</v>
      </c>
      <c r="C55" t="s">
        <v>17</v>
      </c>
      <c r="D55" t="s">
        <v>16</v>
      </c>
      <c r="E55">
        <f>AVERAGE(VQA_classifier_results_9!E55,VQA_classifier_results_8!E55,VQA_classifier_results_7!E55,VQA_classifier_results_6!E55,VQA_classifier_results_5!E55,VQA_classifier_results_4!E55,VQA_classifier_results_3!E55,VQA_classifier_results_2!E55,VQA_classifier_results_1!E55,VQA_classifier_results_0!E55)</f>
        <v>175.9</v>
      </c>
      <c r="F55">
        <f>AVERAGE(VQA_classifier_results_9!F55,VQA_classifier_results_8!F55,VQA_classifier_results_7!F55,VQA_classifier_results_6!F55,VQA_classifier_results_5!F55,VQA_classifier_results_4!F55,VQA_classifier_results_3!F55,VQA_classifier_results_2!F55,VQA_classifier_results_1!F55,VQA_classifier_results_0!F55)</f>
        <v>179.4</v>
      </c>
      <c r="G55">
        <f>AVERAGE(VQA_classifier_results_9!G55,VQA_classifier_results_8!G55,VQA_classifier_results_7!G55,VQA_classifier_results_6!G55,VQA_classifier_results_5!G55,VQA_classifier_results_4!G55,VQA_classifier_results_3!G55,VQA_classifier_results_2!G55,VQA_classifier_results_1!G55,VQA_classifier_results_0!G55)</f>
        <v>49.6</v>
      </c>
      <c r="H55">
        <f>AVERAGE(VQA_classifier_results_9!H55,VQA_classifier_results_8!H55,VQA_classifier_results_7!H55,VQA_classifier_results_6!H55,VQA_classifier_results_5!H55,VQA_classifier_results_4!H55,VQA_classifier_results_3!H55,VQA_classifier_results_2!H55,VQA_classifier_results_1!H55,VQA_classifier_results_0!H55)</f>
        <v>53.1</v>
      </c>
      <c r="I55">
        <f>AVERAGE(VQA_classifier_results_9!I55,VQA_classifier_results_8!I55,VQA_classifier_results_7!I55,VQA_classifier_results_6!I55,VQA_classifier_results_5!I55,VQA_classifier_results_4!I55,VQA_classifier_results_3!I55,VQA_classifier_results_2!I55,VQA_classifier_results_1!I55,VQA_classifier_results_0!I55)</f>
        <v>0.77576419213973791</v>
      </c>
      <c r="J55">
        <f>AVERAGE(VQA_classifier_results_9!J55,VQA_classifier_results_8!J55,VQA_classifier_results_7!J55,VQA_classifier_results_6!J55,VQA_classifier_results_5!J55,VQA_classifier_results_4!J55,VQA_classifier_results_3!J55,VQA_classifier_results_2!J55,VQA_classifier_results_1!J55,VQA_classifier_results_0!J55)</f>
        <v>0.7803359325676501</v>
      </c>
      <c r="K55">
        <f>AVERAGE(VQA_classifier_results_9!K55,VQA_classifier_results_8!K55,VQA_classifier_results_7!K55,VQA_classifier_results_6!K55,VQA_classifier_results_5!K55,VQA_classifier_results_4!K55,VQA_classifier_results_3!K55,VQA_classifier_results_2!K55,VQA_classifier_results_1!K55,VQA_classifier_results_0!K55)</f>
        <v>0.76812227074235795</v>
      </c>
      <c r="L55">
        <f>AVERAGE(VQA_classifier_results_9!L55,VQA_classifier_results_8!L55,VQA_classifier_results_7!L55,VQA_classifier_results_6!L55,VQA_classifier_results_5!L55,VQA_classifier_results_4!L55,VQA_classifier_results_3!L55,VQA_classifier_results_2!L55,VQA_classifier_results_1!L55,VQA_classifier_results_0!L55)</f>
        <v>0.77768057266440915</v>
      </c>
      <c r="M55">
        <f>AVERAGE(VQA_classifier_results_9!M55,VQA_classifier_results_8!M55,VQA_classifier_results_7!M55,VQA_classifier_results_6!M55,VQA_classifier_results_5!M55,VQA_classifier_results_4!M55,VQA_classifier_results_3!M55,VQA_classifier_results_2!M55,VQA_classifier_results_1!M55,VQA_classifier_results_0!M55)</f>
        <v>0.77210691818634714</v>
      </c>
      <c r="N55">
        <f>_xlfn.STDEV.S(VQA_classifier_results_9!E55,VQA_classifier_results_8!E55,VQA_classifier_results_7!E55,VQA_classifier_results_6!E55,VQA_classifier_results_5!E55,VQA_classifier_results_4!E55,VQA_classifier_results_3!E55,VQA_classifier_results_2!E55,VQA_classifier_results_1!E55,VQA_classifier_results_0!E55)</f>
        <v>8.1165126610988416</v>
      </c>
      <c r="O55">
        <f>_xlfn.STDEV.S(VQA_classifier_results_9!F55,VQA_classifier_results_8!F55,VQA_classifier_results_7!F55,VQA_classifier_results_6!F55,VQA_classifier_results_5!F55,VQA_classifier_results_4!F55,VQA_classifier_results_3!F55,VQA_classifier_results_2!F55,VQA_classifier_results_1!F55,VQA_classifier_results_0!F55)</f>
        <v>7.3060097028253237</v>
      </c>
      <c r="P55">
        <f>_xlfn.STDEV.S(VQA_classifier_results_9!G55,VQA_classifier_results_8!G55,VQA_classifier_results_7!G55,VQA_classifier_results_6!G55,VQA_classifier_results_5!G55,VQA_classifier_results_4!G55,VQA_classifier_results_3!G55,VQA_classifier_results_2!G55,VQA_classifier_results_1!G55,VQA_classifier_results_0!G55)</f>
        <v>7.3060097028253344</v>
      </c>
      <c r="Q55">
        <f>_xlfn.STDEV.S(VQA_classifier_results_9!H55,VQA_classifier_results_8!H55,VQA_classifier_results_7!H55,VQA_classifier_results_6!H55,VQA_classifier_results_5!H55,VQA_classifier_results_4!H55,VQA_classifier_results_3!H55,VQA_classifier_results_2!H55,VQA_classifier_results_1!H55,VQA_classifier_results_0!H55)</f>
        <v>8.1165126610988505</v>
      </c>
      <c r="R55">
        <f>_xlfn.STDEV.S(VQA_classifier_results_9!I55,VQA_classifier_results_8!I55,VQA_classifier_results_7!I55,VQA_classifier_results_6!I55,VQA_classifier_results_5!I55,VQA_classifier_results_4!I55,VQA_classifier_results_3!I55,VQA_classifier_results_2!I55,VQA_classifier_results_1!I55,VQA_classifier_results_0!I55)</f>
        <v>2.705720927731968E-2</v>
      </c>
      <c r="S55">
        <f>_xlfn.STDEV.S(VQA_classifier_results_9!J55,VQA_classifier_results_8!J55,VQA_classifier_results_7!J55,VQA_classifier_results_6!J55,VQA_classifier_results_5!J55,VQA_classifier_results_4!J55,VQA_classifier_results_3!J55,VQA_classifier_results_2!J55,VQA_classifier_results_1!J55,VQA_classifier_results_0!J55)</f>
        <v>2.8013921566988134E-2</v>
      </c>
      <c r="T55">
        <f>_xlfn.STDEV.S(VQA_classifier_results_9!K55,VQA_classifier_results_8!K55,VQA_classifier_results_7!K55,VQA_classifier_results_6!K55,VQA_classifier_results_5!K55,VQA_classifier_results_4!K55,VQA_classifier_results_3!K55,VQA_classifier_results_2!K55,VQA_classifier_results_1!K55,VQA_classifier_results_0!K55)</f>
        <v>3.5443286729689265E-2</v>
      </c>
      <c r="U55">
        <f>_xlfn.STDEV.S(VQA_classifier_results_9!L55,VQA_classifier_results_8!L55,VQA_classifier_results_7!L55,VQA_classifier_results_6!L55,VQA_classifier_results_5!L55,VQA_classifier_results_4!L55,VQA_classifier_results_3!L55,VQA_classifier_results_2!L55,VQA_classifier_results_1!L55,VQA_classifier_results_0!L55)</f>
        <v>2.6966837662373993E-2</v>
      </c>
      <c r="V55">
        <f>_xlfn.STDEV.S(VQA_classifier_results_9!M55,VQA_classifier_results_8!M55,VQA_classifier_results_7!M55,VQA_classifier_results_6!M55,VQA_classifier_results_5!M55,VQA_classifier_results_4!M55,VQA_classifier_results_3!M55,VQA_classifier_results_2!M55,VQA_classifier_results_1!M55,VQA_classifier_results_0!M55)</f>
        <v>3.0145578927934239E-2</v>
      </c>
    </row>
    <row r="56" spans="1:22" x14ac:dyDescent="0.3">
      <c r="A56" s="5">
        <v>54</v>
      </c>
      <c r="B56" t="s">
        <v>25</v>
      </c>
      <c r="C56" t="s">
        <v>18</v>
      </c>
      <c r="D56" t="s">
        <v>15</v>
      </c>
      <c r="E56">
        <f>AVERAGE(VQA_classifier_results_9!E56,VQA_classifier_results_8!E56,VQA_classifier_results_7!E56,VQA_classifier_results_6!E56,VQA_classifier_results_5!E56,VQA_classifier_results_4!E56,VQA_classifier_results_3!E56,VQA_classifier_results_2!E56,VQA_classifier_results_1!E56,VQA_classifier_results_0!E56)</f>
        <v>168.4</v>
      </c>
      <c r="F56">
        <f>AVERAGE(VQA_classifier_results_9!F56,VQA_classifier_results_8!F56,VQA_classifier_results_7!F56,VQA_classifier_results_6!F56,VQA_classifier_results_5!F56,VQA_classifier_results_4!F56,VQA_classifier_results_3!F56,VQA_classifier_results_2!F56,VQA_classifier_results_1!F56,VQA_classifier_results_0!F56)</f>
        <v>149.6</v>
      </c>
      <c r="G56">
        <f>AVERAGE(VQA_classifier_results_9!G56,VQA_classifier_results_8!G56,VQA_classifier_results_7!G56,VQA_classifier_results_6!G56,VQA_classifier_results_5!G56,VQA_classifier_results_4!G56,VQA_classifier_results_3!G56,VQA_classifier_results_2!G56,VQA_classifier_results_1!G56,VQA_classifier_results_0!G56)</f>
        <v>83.4</v>
      </c>
      <c r="H56">
        <f>AVERAGE(VQA_classifier_results_9!H56,VQA_classifier_results_8!H56,VQA_classifier_results_7!H56,VQA_classifier_results_6!H56,VQA_classifier_results_5!H56,VQA_classifier_results_4!H56,VQA_classifier_results_3!H56,VQA_classifier_results_2!H56,VQA_classifier_results_1!H56,VQA_classifier_results_0!H56)</f>
        <v>64.599999999999994</v>
      </c>
      <c r="I56">
        <f>AVERAGE(VQA_classifier_results_9!I56,VQA_classifier_results_8!I56,VQA_classifier_results_7!I56,VQA_classifier_results_6!I56,VQA_classifier_results_5!I56,VQA_classifier_results_4!I56,VQA_classifier_results_3!I56,VQA_classifier_results_2!I56,VQA_classifier_results_1!I56,VQA_classifier_results_0!I56)</f>
        <v>0.68240343347639487</v>
      </c>
      <c r="J56">
        <f>AVERAGE(VQA_classifier_results_9!J56,VQA_classifier_results_8!J56,VQA_classifier_results_7!J56,VQA_classifier_results_6!J56,VQA_classifier_results_5!J56,VQA_classifier_results_4!J56,VQA_classifier_results_3!J56,VQA_classifier_results_2!J56,VQA_classifier_results_1!J56,VQA_classifier_results_0!J56)</f>
        <v>0.66902538818439772</v>
      </c>
      <c r="K56">
        <f>AVERAGE(VQA_classifier_results_9!K56,VQA_classifier_results_8!K56,VQA_classifier_results_7!K56,VQA_classifier_results_6!K56,VQA_classifier_results_5!K56,VQA_classifier_results_4!K56,VQA_classifier_results_3!K56,VQA_classifier_results_2!K56,VQA_classifier_results_1!K56,VQA_classifier_results_0!K56)</f>
        <v>0.72274678111587976</v>
      </c>
      <c r="L56">
        <f>AVERAGE(VQA_classifier_results_9!L56,VQA_classifier_results_8!L56,VQA_classifier_results_7!L56,VQA_classifier_results_6!L56,VQA_classifier_results_5!L56,VQA_classifier_results_4!L56,VQA_classifier_results_3!L56,VQA_classifier_results_2!L56,VQA_classifier_results_1!L56,VQA_classifier_results_0!L56)</f>
        <v>0.67905767591604771</v>
      </c>
      <c r="M56">
        <f>AVERAGE(VQA_classifier_results_9!M56,VQA_classifier_results_8!M56,VQA_classifier_results_7!M56,VQA_classifier_results_6!M56,VQA_classifier_results_5!M56,VQA_classifier_results_4!M56,VQA_classifier_results_3!M56,VQA_classifier_results_2!M56,VQA_classifier_results_1!M56,VQA_classifier_results_0!M56)</f>
        <v>0.69838929637328262</v>
      </c>
      <c r="N56">
        <f>_xlfn.STDEV.S(VQA_classifier_results_9!E56,VQA_classifier_results_8!E56,VQA_classifier_results_7!E56,VQA_classifier_results_6!E56,VQA_classifier_results_5!E56,VQA_classifier_results_4!E56,VQA_classifier_results_3!E56,VQA_classifier_results_2!E56,VQA_classifier_results_1!E56,VQA_classifier_results_0!E56)</f>
        <v>6.3630879994613379</v>
      </c>
      <c r="O56">
        <f>_xlfn.STDEV.S(VQA_classifier_results_9!F56,VQA_classifier_results_8!F56,VQA_classifier_results_7!F56,VQA_classifier_results_6!F56,VQA_classifier_results_5!F56,VQA_classifier_results_4!F56,VQA_classifier_results_3!F56,VQA_classifier_results_2!F56,VQA_classifier_results_1!F56,VQA_classifier_results_0!F56)</f>
        <v>7.7631608682718074</v>
      </c>
      <c r="P56">
        <f>_xlfn.STDEV.S(VQA_classifier_results_9!G56,VQA_classifier_results_8!G56,VQA_classifier_results_7!G56,VQA_classifier_results_6!G56,VQA_classifier_results_5!G56,VQA_classifier_results_4!G56,VQA_classifier_results_3!G56,VQA_classifier_results_2!G56,VQA_classifier_results_1!G56,VQA_classifier_results_0!G56)</f>
        <v>7.7631608682718074</v>
      </c>
      <c r="Q56">
        <f>_xlfn.STDEV.S(VQA_classifier_results_9!H56,VQA_classifier_results_8!H56,VQA_classifier_results_7!H56,VQA_classifier_results_6!H56,VQA_classifier_results_5!H56,VQA_classifier_results_4!H56,VQA_classifier_results_3!H56,VQA_classifier_results_2!H56,VQA_classifier_results_1!H56,VQA_classifier_results_0!H56)</f>
        <v>6.3630879994613379</v>
      </c>
      <c r="R56">
        <f>_xlfn.STDEV.S(VQA_classifier_results_9!I56,VQA_classifier_results_8!I56,VQA_classifier_results_7!I56,VQA_classifier_results_6!I56,VQA_classifier_results_5!I56,VQA_classifier_results_4!I56,VQA_classifier_results_3!I56,VQA_classifier_results_2!I56,VQA_classifier_results_1!I56,VQA_classifier_results_0!I56)</f>
        <v>2.6878818638134391E-2</v>
      </c>
      <c r="S56">
        <f>_xlfn.STDEV.S(VQA_classifier_results_9!J56,VQA_classifier_results_8!J56,VQA_classifier_results_7!J56,VQA_classifier_results_6!J56,VQA_classifier_results_5!J56,VQA_classifier_results_4!J56,VQA_classifier_results_3!J56,VQA_classifier_results_2!J56,VQA_classifier_results_1!J56,VQA_classifier_results_0!J56)</f>
        <v>2.6103725053039834E-2</v>
      </c>
      <c r="T56">
        <f>_xlfn.STDEV.S(VQA_classifier_results_9!K56,VQA_classifier_results_8!K56,VQA_classifier_results_7!K56,VQA_classifier_results_6!K56,VQA_classifier_results_5!K56,VQA_classifier_results_4!K56,VQA_classifier_results_3!K56,VQA_classifier_results_2!K56,VQA_classifier_results_1!K56,VQA_classifier_results_0!K56)</f>
        <v>2.7309390555628067E-2</v>
      </c>
      <c r="U56">
        <f>_xlfn.STDEV.S(VQA_classifier_results_9!L56,VQA_classifier_results_8!L56,VQA_classifier_results_7!L56,VQA_classifier_results_6!L56,VQA_classifier_results_5!L56,VQA_classifier_results_4!L56,VQA_classifier_results_3!L56,VQA_classifier_results_2!L56,VQA_classifier_results_1!L56,VQA_classifier_results_0!L56)</f>
        <v>2.5433827385490021E-2</v>
      </c>
      <c r="V56">
        <f>_xlfn.STDEV.S(VQA_classifier_results_9!M56,VQA_classifier_results_8!M56,VQA_classifier_results_7!M56,VQA_classifier_results_6!M56,VQA_classifier_results_5!M56,VQA_classifier_results_4!M56,VQA_classifier_results_3!M56,VQA_classifier_results_2!M56,VQA_classifier_results_1!M56,VQA_classifier_results_0!M56)</f>
        <v>2.8564501674697637E-2</v>
      </c>
    </row>
    <row r="57" spans="1:22" x14ac:dyDescent="0.3">
      <c r="A57" s="5">
        <v>55</v>
      </c>
      <c r="B57" t="s">
        <v>25</v>
      </c>
      <c r="C57" t="s">
        <v>18</v>
      </c>
      <c r="D57" t="s">
        <v>16</v>
      </c>
      <c r="E57">
        <f>AVERAGE(VQA_classifier_results_9!E57,VQA_classifier_results_8!E57,VQA_classifier_results_7!E57,VQA_classifier_results_6!E57,VQA_classifier_results_5!E57,VQA_classifier_results_4!E57,VQA_classifier_results_3!E57,VQA_classifier_results_2!E57,VQA_classifier_results_1!E57,VQA_classifier_results_0!E57)</f>
        <v>169.6</v>
      </c>
      <c r="F57">
        <f>AVERAGE(VQA_classifier_results_9!F57,VQA_classifier_results_8!F57,VQA_classifier_results_7!F57,VQA_classifier_results_6!F57,VQA_classifier_results_5!F57,VQA_classifier_results_4!F57,VQA_classifier_results_3!F57,VQA_classifier_results_2!F57,VQA_classifier_results_1!F57,VQA_classifier_results_0!F57)</f>
        <v>174.5</v>
      </c>
      <c r="G57">
        <f>AVERAGE(VQA_classifier_results_9!G57,VQA_classifier_results_8!G57,VQA_classifier_results_7!G57,VQA_classifier_results_6!G57,VQA_classifier_results_5!G57,VQA_classifier_results_4!G57,VQA_classifier_results_3!G57,VQA_classifier_results_2!G57,VQA_classifier_results_1!G57,VQA_classifier_results_0!G57)</f>
        <v>58.5</v>
      </c>
      <c r="H57">
        <f>AVERAGE(VQA_classifier_results_9!H57,VQA_classifier_results_8!H57,VQA_classifier_results_7!H57,VQA_classifier_results_6!H57,VQA_classifier_results_5!H57,VQA_classifier_results_4!H57,VQA_classifier_results_3!H57,VQA_classifier_results_2!H57,VQA_classifier_results_1!H57,VQA_classifier_results_0!H57)</f>
        <v>63.4</v>
      </c>
      <c r="I57">
        <f>AVERAGE(VQA_classifier_results_9!I57,VQA_classifier_results_8!I57,VQA_classifier_results_7!I57,VQA_classifier_results_6!I57,VQA_classifier_results_5!I57,VQA_classifier_results_4!I57,VQA_classifier_results_3!I57,VQA_classifier_results_2!I57,VQA_classifier_results_1!I57,VQA_classifier_results_0!I57)</f>
        <v>0.73841201716738203</v>
      </c>
      <c r="J57">
        <f>AVERAGE(VQA_classifier_results_9!J57,VQA_classifier_results_8!J57,VQA_classifier_results_7!J57,VQA_classifier_results_6!J57,VQA_classifier_results_5!J57,VQA_classifier_results_4!J57,VQA_classifier_results_3!J57,VQA_classifier_results_2!J57,VQA_classifier_results_1!J57,VQA_classifier_results_0!J57)</f>
        <v>0.74472149498034734</v>
      </c>
      <c r="K57">
        <f>AVERAGE(VQA_classifier_results_9!K57,VQA_classifier_results_8!K57,VQA_classifier_results_7!K57,VQA_classifier_results_6!K57,VQA_classifier_results_5!K57,VQA_classifier_results_4!K57,VQA_classifier_results_3!K57,VQA_classifier_results_2!K57,VQA_classifier_results_1!K57,VQA_classifier_results_0!K57)</f>
        <v>0.72789699570815458</v>
      </c>
      <c r="L57">
        <f>AVERAGE(VQA_classifier_results_9!L57,VQA_classifier_results_8!L57,VQA_classifier_results_7!L57,VQA_classifier_results_6!L57,VQA_classifier_results_5!L57,VQA_classifier_results_4!L57,VQA_classifier_results_3!L57,VQA_classifier_results_2!L57,VQA_classifier_results_1!L57,VQA_classifier_results_0!L57)</f>
        <v>0.74047973863405425</v>
      </c>
      <c r="M57">
        <f>AVERAGE(VQA_classifier_results_9!M57,VQA_classifier_results_8!M57,VQA_classifier_results_7!M57,VQA_classifier_results_6!M57,VQA_classifier_results_5!M57,VQA_classifier_results_4!M57,VQA_classifier_results_3!M57,VQA_classifier_results_2!M57,VQA_classifier_results_1!M57,VQA_classifier_results_0!M57)</f>
        <v>0.73540239712456201</v>
      </c>
      <c r="N57">
        <f>_xlfn.STDEV.S(VQA_classifier_results_9!E57,VQA_classifier_results_8!E57,VQA_classifier_results_7!E57,VQA_classifier_results_6!E57,VQA_classifier_results_5!E57,VQA_classifier_results_4!E57,VQA_classifier_results_3!E57,VQA_classifier_results_2!E57,VQA_classifier_results_1!E57,VQA_classifier_results_0!E57)</f>
        <v>11.824644697504539</v>
      </c>
      <c r="O57">
        <f>_xlfn.STDEV.S(VQA_classifier_results_9!F57,VQA_classifier_results_8!F57,VQA_classifier_results_7!F57,VQA_classifier_results_6!F57,VQA_classifier_results_5!F57,VQA_classifier_results_4!F57,VQA_classifier_results_3!F57,VQA_classifier_results_2!F57,VQA_classifier_results_1!F57,VQA_classifier_results_0!F57)</f>
        <v>9.2766133667171644</v>
      </c>
      <c r="P57">
        <f>_xlfn.STDEV.S(VQA_classifier_results_9!G57,VQA_classifier_results_8!G57,VQA_classifier_results_7!G57,VQA_classifier_results_6!G57,VQA_classifier_results_5!G57,VQA_classifier_results_4!G57,VQA_classifier_results_3!G57,VQA_classifier_results_2!G57,VQA_classifier_results_1!G57,VQA_classifier_results_0!G57)</f>
        <v>9.2766133667171644</v>
      </c>
      <c r="Q57">
        <f>_xlfn.STDEV.S(VQA_classifier_results_9!H57,VQA_classifier_results_8!H57,VQA_classifier_results_7!H57,VQA_classifier_results_6!H57,VQA_classifier_results_5!H57,VQA_classifier_results_4!H57,VQA_classifier_results_3!H57,VQA_classifier_results_2!H57,VQA_classifier_results_1!H57,VQA_classifier_results_0!H57)</f>
        <v>11.824644697504548</v>
      </c>
      <c r="R57">
        <f>_xlfn.STDEV.S(VQA_classifier_results_9!I57,VQA_classifier_results_8!I57,VQA_classifier_results_7!I57,VQA_classifier_results_6!I57,VQA_classifier_results_5!I57,VQA_classifier_results_4!I57,VQA_classifier_results_3!I57,VQA_classifier_results_2!I57,VQA_classifier_results_1!I57,VQA_classifier_results_0!I57)</f>
        <v>1.7388007689629965E-2</v>
      </c>
      <c r="S57">
        <f>_xlfn.STDEV.S(VQA_classifier_results_9!J57,VQA_classifier_results_8!J57,VQA_classifier_results_7!J57,VQA_classifier_results_6!J57,VQA_classifier_results_5!J57,VQA_classifier_results_4!J57,VQA_classifier_results_3!J57,VQA_classifier_results_2!J57,VQA_classifier_results_1!J57,VQA_classifier_results_0!J57)</f>
        <v>2.3088742691464336E-2</v>
      </c>
      <c r="T57">
        <f>_xlfn.STDEV.S(VQA_classifier_results_9!K57,VQA_classifier_results_8!K57,VQA_classifier_results_7!K57,VQA_classifier_results_6!K57,VQA_classifier_results_5!K57,VQA_classifier_results_4!K57,VQA_classifier_results_3!K57,VQA_classifier_results_2!K57,VQA_classifier_results_1!K57,VQA_classifier_results_0!K57)</f>
        <v>5.0749548057959372E-2</v>
      </c>
      <c r="U57">
        <f>_xlfn.STDEV.S(VQA_classifier_results_9!L57,VQA_classifier_results_8!L57,VQA_classifier_results_7!L57,VQA_classifier_results_6!L57,VQA_classifier_results_5!L57,VQA_classifier_results_4!L57,VQA_classifier_results_3!L57,VQA_classifier_results_2!L57,VQA_classifier_results_1!L57,VQA_classifier_results_0!L57)</f>
        <v>1.7089688685686208E-2</v>
      </c>
      <c r="V57">
        <f>_xlfn.STDEV.S(VQA_classifier_results_9!M57,VQA_classifier_results_8!M57,VQA_classifier_results_7!M57,VQA_classifier_results_6!M57,VQA_classifier_results_5!M57,VQA_classifier_results_4!M57,VQA_classifier_results_3!M57,VQA_classifier_results_2!M57,VQA_classifier_results_1!M57,VQA_classifier_results_0!M57)</f>
        <v>3.0294565956491309E-2</v>
      </c>
    </row>
    <row r="58" spans="1:22" x14ac:dyDescent="0.3">
      <c r="A58" s="5">
        <v>56</v>
      </c>
      <c r="B58" t="s">
        <v>25</v>
      </c>
      <c r="C58" t="s">
        <v>19</v>
      </c>
      <c r="D58" t="s">
        <v>15</v>
      </c>
      <c r="E58">
        <f>AVERAGE(VQA_classifier_results_9!E58,VQA_classifier_results_8!E58,VQA_classifier_results_7!E58,VQA_classifier_results_6!E58,VQA_classifier_results_5!E58,VQA_classifier_results_4!E58,VQA_classifier_results_3!E58,VQA_classifier_results_2!E58,VQA_classifier_results_1!E58,VQA_classifier_results_0!E58)</f>
        <v>127</v>
      </c>
      <c r="F58">
        <f>AVERAGE(VQA_classifier_results_9!F58,VQA_classifier_results_8!F58,VQA_classifier_results_7!F58,VQA_classifier_results_6!F58,VQA_classifier_results_5!F58,VQA_classifier_results_4!F58,VQA_classifier_results_3!F58,VQA_classifier_results_2!F58,VQA_classifier_results_1!F58,VQA_classifier_results_0!F58)</f>
        <v>123.6</v>
      </c>
      <c r="G58">
        <f>AVERAGE(VQA_classifier_results_9!G58,VQA_classifier_results_8!G58,VQA_classifier_results_7!G58,VQA_classifier_results_6!G58,VQA_classifier_results_5!G58,VQA_classifier_results_4!G58,VQA_classifier_results_3!G58,VQA_classifier_results_2!G58,VQA_classifier_results_1!G58,VQA_classifier_results_0!G58)</f>
        <v>56.4</v>
      </c>
      <c r="H58">
        <f>AVERAGE(VQA_classifier_results_9!H58,VQA_classifier_results_8!H58,VQA_classifier_results_7!H58,VQA_classifier_results_6!H58,VQA_classifier_results_5!H58,VQA_classifier_results_4!H58,VQA_classifier_results_3!H58,VQA_classifier_results_2!H58,VQA_classifier_results_1!H58,VQA_classifier_results_0!H58)</f>
        <v>53</v>
      </c>
      <c r="I58">
        <f>AVERAGE(VQA_classifier_results_9!I58,VQA_classifier_results_8!I58,VQA_classifier_results_7!I58,VQA_classifier_results_6!I58,VQA_classifier_results_5!I58,VQA_classifier_results_4!I58,VQA_classifier_results_3!I58,VQA_classifier_results_2!I58,VQA_classifier_results_1!I58,VQA_classifier_results_0!I58)</f>
        <v>0.69611111111111101</v>
      </c>
      <c r="J58">
        <f>AVERAGE(VQA_classifier_results_9!J58,VQA_classifier_results_8!J58,VQA_classifier_results_7!J58,VQA_classifier_results_6!J58,VQA_classifier_results_5!J58,VQA_classifier_results_4!J58,VQA_classifier_results_3!J58,VQA_classifier_results_2!J58,VQA_classifier_results_1!J58,VQA_classifier_results_0!J58)</f>
        <v>0.69233748044831311</v>
      </c>
      <c r="K58">
        <f>AVERAGE(VQA_classifier_results_9!K58,VQA_classifier_results_8!K58,VQA_classifier_results_7!K58,VQA_classifier_results_6!K58,VQA_classifier_results_5!K58,VQA_classifier_results_4!K58,VQA_classifier_results_3!K58,VQA_classifier_results_2!K58,VQA_classifier_results_1!K58,VQA_classifier_results_0!K58)</f>
        <v>0.7055555555555556</v>
      </c>
      <c r="L58">
        <f>AVERAGE(VQA_classifier_results_9!L58,VQA_classifier_results_8!L58,VQA_classifier_results_7!L58,VQA_classifier_results_6!L58,VQA_classifier_results_5!L58,VQA_classifier_results_4!L58,VQA_classifier_results_3!L58,VQA_classifier_results_2!L58,VQA_classifier_results_1!L58,VQA_classifier_results_0!L58)</f>
        <v>0.69456558116585987</v>
      </c>
      <c r="M58">
        <f>AVERAGE(VQA_classifier_results_9!M58,VQA_classifier_results_8!M58,VQA_classifier_results_7!M58,VQA_classifier_results_6!M58,VQA_classifier_results_5!M58,VQA_classifier_results_4!M58,VQA_classifier_results_3!M58,VQA_classifier_results_2!M58,VQA_classifier_results_1!M58,VQA_classifier_results_0!M58)</f>
        <v>0.70133780155941339</v>
      </c>
      <c r="N58">
        <f>_xlfn.STDEV.S(VQA_classifier_results_9!E58,VQA_classifier_results_8!E58,VQA_classifier_results_7!E58,VQA_classifier_results_6!E58,VQA_classifier_results_5!E58,VQA_classifier_results_4!E58,VQA_classifier_results_3!E58,VQA_classifier_results_2!E58,VQA_classifier_results_1!E58,VQA_classifier_results_0!E58)</f>
        <v>8.6922698736035322</v>
      </c>
      <c r="O58">
        <f>_xlfn.STDEV.S(VQA_classifier_results_9!F58,VQA_classifier_results_8!F58,VQA_classifier_results_7!F58,VQA_classifier_results_6!F58,VQA_classifier_results_5!F58,VQA_classifier_results_4!F58,VQA_classifier_results_3!F58,VQA_classifier_results_2!F58,VQA_classifier_results_1!F58,VQA_classifier_results_0!F58)</f>
        <v>4.550946177566936</v>
      </c>
      <c r="P58">
        <f>_xlfn.STDEV.S(VQA_classifier_results_9!G58,VQA_classifier_results_8!G58,VQA_classifier_results_7!G58,VQA_classifier_results_6!G58,VQA_classifier_results_5!G58,VQA_classifier_results_4!G58,VQA_classifier_results_3!G58,VQA_classifier_results_2!G58,VQA_classifier_results_1!G58,VQA_classifier_results_0!G58)</f>
        <v>4.5509461775669369</v>
      </c>
      <c r="Q58">
        <f>_xlfn.STDEV.S(VQA_classifier_results_9!H58,VQA_classifier_results_8!H58,VQA_classifier_results_7!H58,VQA_classifier_results_6!H58,VQA_classifier_results_5!H58,VQA_classifier_results_4!H58,VQA_classifier_results_3!H58,VQA_classifier_results_2!H58,VQA_classifier_results_1!H58,VQA_classifier_results_0!H58)</f>
        <v>8.6922698736035322</v>
      </c>
      <c r="R58">
        <f>_xlfn.STDEV.S(VQA_classifier_results_9!I58,VQA_classifier_results_8!I58,VQA_classifier_results_7!I58,VQA_classifier_results_6!I58,VQA_classifier_results_5!I58,VQA_classifier_results_4!I58,VQA_classifier_results_3!I58,VQA_classifier_results_2!I58,VQA_classifier_results_1!I58,VQA_classifier_results_0!I58)</f>
        <v>2.2306937290967461E-2</v>
      </c>
      <c r="S58">
        <f>_xlfn.STDEV.S(VQA_classifier_results_9!J58,VQA_classifier_results_8!J58,VQA_classifier_results_7!J58,VQA_classifier_results_6!J58,VQA_classifier_results_5!J58,VQA_classifier_results_4!J58,VQA_classifier_results_3!J58,VQA_classifier_results_2!J58,VQA_classifier_results_1!J58,VQA_classifier_results_0!J58)</f>
        <v>1.8082799725131878E-2</v>
      </c>
      <c r="T58">
        <f>_xlfn.STDEV.S(VQA_classifier_results_9!K58,VQA_classifier_results_8!K58,VQA_classifier_results_7!K58,VQA_classifier_results_6!K58,VQA_classifier_results_5!K58,VQA_classifier_results_4!K58,VQA_classifier_results_3!K58,VQA_classifier_results_2!K58,VQA_classifier_results_1!K58,VQA_classifier_results_0!K58)</f>
        <v>4.8290388186686295E-2</v>
      </c>
      <c r="U58">
        <f>_xlfn.STDEV.S(VQA_classifier_results_9!L58,VQA_classifier_results_8!L58,VQA_classifier_results_7!L58,VQA_classifier_results_6!L58,VQA_classifier_results_5!L58,VQA_classifier_results_4!L58,VQA_classifier_results_3!L58,VQA_classifier_results_2!L58,VQA_classifier_results_1!L58,VQA_classifier_results_0!L58)</f>
        <v>2.1315007396640689E-2</v>
      </c>
      <c r="V58">
        <f>_xlfn.STDEV.S(VQA_classifier_results_9!M58,VQA_classifier_results_8!M58,VQA_classifier_results_7!M58,VQA_classifier_results_6!M58,VQA_classifier_results_5!M58,VQA_classifier_results_4!M58,VQA_classifier_results_3!M58,VQA_classifier_results_2!M58,VQA_classifier_results_1!M58,VQA_classifier_results_0!M58)</f>
        <v>3.0060796678968674E-2</v>
      </c>
    </row>
    <row r="59" spans="1:22" x14ac:dyDescent="0.3">
      <c r="A59" s="5">
        <v>57</v>
      </c>
      <c r="B59" t="s">
        <v>25</v>
      </c>
      <c r="C59" t="s">
        <v>19</v>
      </c>
      <c r="D59" t="s">
        <v>16</v>
      </c>
      <c r="E59">
        <f>AVERAGE(VQA_classifier_results_9!E59,VQA_classifier_results_8!E59,VQA_classifier_results_7!E59,VQA_classifier_results_6!E59,VQA_classifier_results_5!E59,VQA_classifier_results_4!E59,VQA_classifier_results_3!E59,VQA_classifier_results_2!E59,VQA_classifier_results_1!E59,VQA_classifier_results_0!E59)</f>
        <v>122.7</v>
      </c>
      <c r="F59">
        <f>AVERAGE(VQA_classifier_results_9!F59,VQA_classifier_results_8!F59,VQA_classifier_results_7!F59,VQA_classifier_results_6!F59,VQA_classifier_results_5!F59,VQA_classifier_results_4!F59,VQA_classifier_results_3!F59,VQA_classifier_results_2!F59,VQA_classifier_results_1!F59,VQA_classifier_results_0!F59)</f>
        <v>142.4</v>
      </c>
      <c r="G59">
        <f>AVERAGE(VQA_classifier_results_9!G59,VQA_classifier_results_8!G59,VQA_classifier_results_7!G59,VQA_classifier_results_6!G59,VQA_classifier_results_5!G59,VQA_classifier_results_4!G59,VQA_classifier_results_3!G59,VQA_classifier_results_2!G59,VQA_classifier_results_1!G59,VQA_classifier_results_0!G59)</f>
        <v>37.6</v>
      </c>
      <c r="H59">
        <f>AVERAGE(VQA_classifier_results_9!H59,VQA_classifier_results_8!H59,VQA_classifier_results_7!H59,VQA_classifier_results_6!H59,VQA_classifier_results_5!H59,VQA_classifier_results_4!H59,VQA_classifier_results_3!H59,VQA_classifier_results_2!H59,VQA_classifier_results_1!H59,VQA_classifier_results_0!H59)</f>
        <v>57.3</v>
      </c>
      <c r="I59">
        <f>AVERAGE(VQA_classifier_results_9!I59,VQA_classifier_results_8!I59,VQA_classifier_results_7!I59,VQA_classifier_results_6!I59,VQA_classifier_results_5!I59,VQA_classifier_results_4!I59,VQA_classifier_results_3!I59,VQA_classifier_results_2!I59,VQA_classifier_results_1!I59,VQA_classifier_results_0!I59)</f>
        <v>0.73638888888888887</v>
      </c>
      <c r="J59">
        <f>AVERAGE(VQA_classifier_results_9!J59,VQA_classifier_results_8!J59,VQA_classifier_results_7!J59,VQA_classifier_results_6!J59,VQA_classifier_results_5!J59,VQA_classifier_results_4!J59,VQA_classifier_results_3!J59,VQA_classifier_results_2!J59,VQA_classifier_results_1!J59,VQA_classifier_results_0!J59)</f>
        <v>0.76594628925055763</v>
      </c>
      <c r="K59">
        <f>AVERAGE(VQA_classifier_results_9!K59,VQA_classifier_results_8!K59,VQA_classifier_results_7!K59,VQA_classifier_results_6!K59,VQA_classifier_results_5!K59,VQA_classifier_results_4!K59,VQA_classifier_results_3!K59,VQA_classifier_results_2!K59,VQA_classifier_results_1!K59,VQA_classifier_results_0!K59)</f>
        <v>0.68166666666666664</v>
      </c>
      <c r="L59">
        <f>AVERAGE(VQA_classifier_results_9!L59,VQA_classifier_results_8!L59,VQA_classifier_results_7!L59,VQA_classifier_results_6!L59,VQA_classifier_results_5!L59,VQA_classifier_results_4!L59,VQA_classifier_results_3!L59,VQA_classifier_results_2!L59,VQA_classifier_results_1!L59,VQA_classifier_results_0!L59)</f>
        <v>0.74676632448585689</v>
      </c>
      <c r="M59">
        <f>AVERAGE(VQA_classifier_results_9!M59,VQA_classifier_results_8!M59,VQA_classifier_results_7!M59,VQA_classifier_results_6!M59,VQA_classifier_results_5!M59,VQA_classifier_results_4!M59,VQA_classifier_results_3!M59,VQA_classifier_results_2!M59,VQA_classifier_results_1!M59,VQA_classifier_results_0!M59)</f>
        <v>0.71426124264708424</v>
      </c>
      <c r="N59">
        <f>_xlfn.STDEV.S(VQA_classifier_results_9!E59,VQA_classifier_results_8!E59,VQA_classifier_results_7!E59,VQA_classifier_results_6!E59,VQA_classifier_results_5!E59,VQA_classifier_results_4!E59,VQA_classifier_results_3!E59,VQA_classifier_results_2!E59,VQA_classifier_results_1!E59,VQA_classifier_results_0!E59)</f>
        <v>9.0805041465524123</v>
      </c>
      <c r="O59">
        <f>_xlfn.STDEV.S(VQA_classifier_results_9!F59,VQA_classifier_results_8!F59,VQA_classifier_results_7!F59,VQA_classifier_results_6!F59,VQA_classifier_results_5!F59,VQA_classifier_results_4!F59,VQA_classifier_results_3!F59,VQA_classifier_results_2!F59,VQA_classifier_results_1!F59,VQA_classifier_results_0!F59)</f>
        <v>5.8537737116040507</v>
      </c>
      <c r="P59">
        <f>_xlfn.STDEV.S(VQA_classifier_results_9!G59,VQA_classifier_results_8!G59,VQA_classifier_results_7!G59,VQA_classifier_results_6!G59,VQA_classifier_results_5!G59,VQA_classifier_results_4!G59,VQA_classifier_results_3!G59,VQA_classifier_results_2!G59,VQA_classifier_results_1!G59,VQA_classifier_results_0!G59)</f>
        <v>5.8537737116040471</v>
      </c>
      <c r="Q59">
        <f>_xlfn.STDEV.S(VQA_classifier_results_9!H59,VQA_classifier_results_8!H59,VQA_classifier_results_7!H59,VQA_classifier_results_6!H59,VQA_classifier_results_5!H59,VQA_classifier_results_4!H59,VQA_classifier_results_3!H59,VQA_classifier_results_2!H59,VQA_classifier_results_1!H59,VQA_classifier_results_0!H59)</f>
        <v>9.0805041465524035</v>
      </c>
      <c r="R59">
        <f>_xlfn.STDEV.S(VQA_classifier_results_9!I59,VQA_classifier_results_8!I59,VQA_classifier_results_7!I59,VQA_classifier_results_6!I59,VQA_classifier_results_5!I59,VQA_classifier_results_4!I59,VQA_classifier_results_3!I59,VQA_classifier_results_2!I59,VQA_classifier_results_1!I59,VQA_classifier_results_0!I59)</f>
        <v>2.5203220666446396E-2</v>
      </c>
      <c r="S59">
        <f>_xlfn.STDEV.S(VQA_classifier_results_9!J59,VQA_classifier_results_8!J59,VQA_classifier_results_7!J59,VQA_classifier_results_6!J59,VQA_classifier_results_5!J59,VQA_classifier_results_4!J59,VQA_classifier_results_3!J59,VQA_classifier_results_2!J59,VQA_classifier_results_1!J59,VQA_classifier_results_0!J59)</f>
        <v>2.7803376850325547E-2</v>
      </c>
      <c r="T59">
        <f>_xlfn.STDEV.S(VQA_classifier_results_9!K59,VQA_classifier_results_8!K59,VQA_classifier_results_7!K59,VQA_classifier_results_6!K59,VQA_classifier_results_5!K59,VQA_classifier_results_4!K59,VQA_classifier_results_3!K59,VQA_classifier_results_2!K59,VQA_classifier_results_1!K59,VQA_classifier_results_0!K59)</f>
        <v>5.0447245258624519E-2</v>
      </c>
      <c r="U59">
        <f>_xlfn.STDEV.S(VQA_classifier_results_9!L59,VQA_classifier_results_8!L59,VQA_classifier_results_7!L59,VQA_classifier_results_6!L59,VQA_classifier_results_5!L59,VQA_classifier_results_4!L59,VQA_classifier_results_3!L59,VQA_classifier_results_2!L59,VQA_classifier_results_1!L59,VQA_classifier_results_0!L59)</f>
        <v>2.6946072323510852E-2</v>
      </c>
      <c r="V59">
        <f>_xlfn.STDEV.S(VQA_classifier_results_9!M59,VQA_classifier_results_8!M59,VQA_classifier_results_7!M59,VQA_classifier_results_6!M59,VQA_classifier_results_5!M59,VQA_classifier_results_4!M59,VQA_classifier_results_3!M59,VQA_classifier_results_2!M59,VQA_classifier_results_1!M59,VQA_classifier_results_0!M59)</f>
        <v>2.8645468008023756E-2</v>
      </c>
    </row>
    <row r="60" spans="1:22" x14ac:dyDescent="0.3">
      <c r="A60" s="5">
        <v>58</v>
      </c>
      <c r="B60" t="s">
        <v>25</v>
      </c>
      <c r="C60" t="s">
        <v>20</v>
      </c>
      <c r="D60" t="s">
        <v>15</v>
      </c>
      <c r="E60">
        <f>AVERAGE(VQA_classifier_results_9!E60,VQA_classifier_results_8!E60,VQA_classifier_results_7!E60,VQA_classifier_results_6!E60,VQA_classifier_results_5!E60,VQA_classifier_results_4!E60,VQA_classifier_results_3!E60,VQA_classifier_results_2!E60,VQA_classifier_results_1!E60,VQA_classifier_results_0!E60)</f>
        <v>583.29999999999995</v>
      </c>
      <c r="F60">
        <f>AVERAGE(VQA_classifier_results_9!F60,VQA_classifier_results_8!F60,VQA_classifier_results_7!F60,VQA_classifier_results_6!F60,VQA_classifier_results_5!F60,VQA_classifier_results_4!F60,VQA_classifier_results_3!F60,VQA_classifier_results_2!F60,VQA_classifier_results_1!F60,VQA_classifier_results_0!F60)</f>
        <v>576.29999999999995</v>
      </c>
      <c r="G60">
        <f>AVERAGE(VQA_classifier_results_9!G60,VQA_classifier_results_8!G60,VQA_classifier_results_7!G60,VQA_classifier_results_6!G60,VQA_classifier_results_5!G60,VQA_classifier_results_4!G60,VQA_classifier_results_3!G60,VQA_classifier_results_2!G60,VQA_classifier_results_1!G60,VQA_classifier_results_0!G60)</f>
        <v>256.7</v>
      </c>
      <c r="H60">
        <f>AVERAGE(VQA_classifier_results_9!H60,VQA_classifier_results_8!H60,VQA_classifier_results_7!H60,VQA_classifier_results_6!H60,VQA_classifier_results_5!H60,VQA_classifier_results_4!H60,VQA_classifier_results_3!H60,VQA_classifier_results_2!H60,VQA_classifier_results_1!H60,VQA_classifier_results_0!H60)</f>
        <v>249.7</v>
      </c>
      <c r="I60">
        <f>AVERAGE(VQA_classifier_results_9!I60,VQA_classifier_results_8!I60,VQA_classifier_results_7!I60,VQA_classifier_results_6!I60,VQA_classifier_results_5!I60,VQA_classifier_results_4!I60,VQA_classifier_results_3!I60,VQA_classifier_results_2!I60,VQA_classifier_results_1!I60,VQA_classifier_results_0!I60)</f>
        <v>0.6960384153661463</v>
      </c>
      <c r="J60">
        <f>AVERAGE(VQA_classifier_results_9!J60,VQA_classifier_results_8!J60,VQA_classifier_results_7!J60,VQA_classifier_results_6!J60,VQA_classifier_results_5!J60,VQA_classifier_results_4!J60,VQA_classifier_results_3!J60,VQA_classifier_results_2!J60,VQA_classifier_results_1!J60,VQA_classifier_results_0!J60)</f>
        <v>0.69452796604246037</v>
      </c>
      <c r="K60">
        <f>AVERAGE(VQA_classifier_results_9!K60,VQA_classifier_results_8!K60,VQA_classifier_results_7!K60,VQA_classifier_results_6!K60,VQA_classifier_results_5!K60,VQA_classifier_results_4!K60,VQA_classifier_results_3!K60,VQA_classifier_results_2!K60,VQA_classifier_results_1!K60,VQA_classifier_results_0!K60)</f>
        <v>0.70024009603841542</v>
      </c>
      <c r="L60">
        <f>AVERAGE(VQA_classifier_results_9!L60,VQA_classifier_results_8!L60,VQA_classifier_results_7!L60,VQA_classifier_results_6!L60,VQA_classifier_results_5!L60,VQA_classifier_results_4!L60,VQA_classifier_results_3!L60,VQA_classifier_results_2!L60,VQA_classifier_results_1!L60,VQA_classifier_results_0!L60)</f>
        <v>0.69561549977470283</v>
      </c>
      <c r="M60">
        <f>AVERAGE(VQA_classifier_results_9!M60,VQA_classifier_results_8!M60,VQA_classifier_results_7!M60,VQA_classifier_results_6!M60,VQA_classifier_results_5!M60,VQA_classifier_results_4!M60,VQA_classifier_results_3!M60,VQA_classifier_results_2!M60,VQA_classifier_results_1!M60,VQA_classifier_results_0!M60)</f>
        <v>0.69774691647669695</v>
      </c>
      <c r="N60">
        <f>_xlfn.STDEV.S(VQA_classifier_results_9!E60,VQA_classifier_results_8!E60,VQA_classifier_results_7!E60,VQA_classifier_results_6!E60,VQA_classifier_results_5!E60,VQA_classifier_results_4!E60,VQA_classifier_results_3!E60,VQA_classifier_results_2!E60,VQA_classifier_results_1!E60,VQA_classifier_results_0!E60)</f>
        <v>10.551987701113209</v>
      </c>
      <c r="O60">
        <f>_xlfn.STDEV.S(VQA_classifier_results_9!F60,VQA_classifier_results_8!F60,VQA_classifier_results_7!F60,VQA_classifier_results_6!F60,VQA_classifier_results_5!F60,VQA_classifier_results_4!F60,VQA_classifier_results_3!F60,VQA_classifier_results_2!F60,VQA_classifier_results_1!F60,VQA_classifier_results_0!F60)</f>
        <v>13.115300648902833</v>
      </c>
      <c r="P60">
        <f>_xlfn.STDEV.S(VQA_classifier_results_9!G60,VQA_classifier_results_8!G60,VQA_classifier_results_7!G60,VQA_classifier_results_6!G60,VQA_classifier_results_5!G60,VQA_classifier_results_4!G60,VQA_classifier_results_3!G60,VQA_classifier_results_2!G60,VQA_classifier_results_1!G60,VQA_classifier_results_0!G60)</f>
        <v>13.115300648902835</v>
      </c>
      <c r="Q60">
        <f>_xlfn.STDEV.S(VQA_classifier_results_9!H60,VQA_classifier_results_8!H60,VQA_classifier_results_7!H60,VQA_classifier_results_6!H60,VQA_classifier_results_5!H60,VQA_classifier_results_4!H60,VQA_classifier_results_3!H60,VQA_classifier_results_2!H60,VQA_classifier_results_1!H60,VQA_classifier_results_0!H60)</f>
        <v>10.551987701113211</v>
      </c>
      <c r="R60">
        <f>_xlfn.STDEV.S(VQA_classifier_results_9!I60,VQA_classifier_results_8!I60,VQA_classifier_results_7!I60,VQA_classifier_results_6!I60,VQA_classifier_results_5!I60,VQA_classifier_results_4!I60,VQA_classifier_results_3!I60,VQA_classifier_results_2!I60,VQA_classifier_results_1!I60,VQA_classifier_results_0!I60)</f>
        <v>9.2349452475640748E-3</v>
      </c>
      <c r="S60">
        <f>_xlfn.STDEV.S(VQA_classifier_results_9!J60,VQA_classifier_results_8!J60,VQA_classifier_results_7!J60,VQA_classifier_results_6!J60,VQA_classifier_results_5!J60,VQA_classifier_results_4!J60,VQA_classifier_results_3!J60,VQA_classifier_results_2!J60,VQA_classifier_results_1!J60,VQA_classifier_results_0!J60)</f>
        <v>1.1067942191728096E-2</v>
      </c>
      <c r="T60">
        <f>_xlfn.STDEV.S(VQA_classifier_results_9!K60,VQA_classifier_results_8!K60,VQA_classifier_results_7!K60,VQA_classifier_results_6!K60,VQA_classifier_results_5!K60,VQA_classifier_results_4!K60,VQA_classifier_results_3!K60,VQA_classifier_results_2!K60,VQA_classifier_results_1!K60,VQA_classifier_results_0!K60)</f>
        <v>1.2667452222224734E-2</v>
      </c>
      <c r="U60">
        <f>_xlfn.STDEV.S(VQA_classifier_results_9!L60,VQA_classifier_results_8!L60,VQA_classifier_results_7!L60,VQA_classifier_results_6!L60,VQA_classifier_results_5!L60,VQA_classifier_results_4!L60,VQA_classifier_results_3!L60,VQA_classifier_results_2!L60,VQA_classifier_results_1!L60,VQA_classifier_results_0!L60)</f>
        <v>9.6279871868645353E-3</v>
      </c>
      <c r="V60">
        <f>_xlfn.STDEV.S(VQA_classifier_results_9!M60,VQA_classifier_results_8!M60,VQA_classifier_results_7!M60,VQA_classifier_results_6!M60,VQA_classifier_results_5!M60,VQA_classifier_results_4!M60,VQA_classifier_results_3!M60,VQA_classifier_results_2!M60,VQA_classifier_results_1!M60,VQA_classifier_results_0!M60)</f>
        <v>9.3476250431469357E-3</v>
      </c>
    </row>
    <row r="61" spans="1:22" x14ac:dyDescent="0.3">
      <c r="A61" s="5">
        <v>59</v>
      </c>
      <c r="B61" t="s">
        <v>25</v>
      </c>
      <c r="C61" t="s">
        <v>20</v>
      </c>
      <c r="D61" t="s">
        <v>16</v>
      </c>
      <c r="E61">
        <f>AVERAGE(VQA_classifier_results_9!E61,VQA_classifier_results_8!E61,VQA_classifier_results_7!E61,VQA_classifier_results_6!E61,VQA_classifier_results_5!E61,VQA_classifier_results_4!E61,VQA_classifier_results_3!E61,VQA_classifier_results_2!E61,VQA_classifier_results_1!E61,VQA_classifier_results_0!E61)</f>
        <v>605</v>
      </c>
      <c r="F61">
        <f>AVERAGE(VQA_classifier_results_9!F61,VQA_classifier_results_8!F61,VQA_classifier_results_7!F61,VQA_classifier_results_6!F61,VQA_classifier_results_5!F61,VQA_classifier_results_4!F61,VQA_classifier_results_3!F61,VQA_classifier_results_2!F61,VQA_classifier_results_1!F61,VQA_classifier_results_0!F61)</f>
        <v>627.79999999999995</v>
      </c>
      <c r="G61">
        <f>AVERAGE(VQA_classifier_results_9!G61,VQA_classifier_results_8!G61,VQA_classifier_results_7!G61,VQA_classifier_results_6!G61,VQA_classifier_results_5!G61,VQA_classifier_results_4!G61,VQA_classifier_results_3!G61,VQA_classifier_results_2!G61,VQA_classifier_results_1!G61,VQA_classifier_results_0!G61)</f>
        <v>205.2</v>
      </c>
      <c r="H61">
        <f>AVERAGE(VQA_classifier_results_9!H61,VQA_classifier_results_8!H61,VQA_classifier_results_7!H61,VQA_classifier_results_6!H61,VQA_classifier_results_5!H61,VQA_classifier_results_4!H61,VQA_classifier_results_3!H61,VQA_classifier_results_2!H61,VQA_classifier_results_1!H61,VQA_classifier_results_0!H61)</f>
        <v>228</v>
      </c>
      <c r="I61">
        <f>AVERAGE(VQA_classifier_results_9!I61,VQA_classifier_results_8!I61,VQA_classifier_results_7!I61,VQA_classifier_results_6!I61,VQA_classifier_results_5!I61,VQA_classifier_results_4!I61,VQA_classifier_results_3!I61,VQA_classifier_results_2!I61,VQA_classifier_results_1!I61,VQA_classifier_results_0!I61)</f>
        <v>0.73997599039615847</v>
      </c>
      <c r="J61">
        <f>AVERAGE(VQA_classifier_results_9!J61,VQA_classifier_results_8!J61,VQA_classifier_results_7!J61,VQA_classifier_results_6!J61,VQA_classifier_results_5!J61,VQA_classifier_results_4!J61,VQA_classifier_results_3!J61,VQA_classifier_results_2!J61,VQA_classifier_results_1!J61,VQA_classifier_results_0!J61)</f>
        <v>0.74770638251737798</v>
      </c>
      <c r="K61">
        <f>AVERAGE(VQA_classifier_results_9!K61,VQA_classifier_results_8!K61,VQA_classifier_results_7!K61,VQA_classifier_results_6!K61,VQA_classifier_results_5!K61,VQA_classifier_results_4!K61,VQA_classifier_results_3!K61,VQA_classifier_results_2!K61,VQA_classifier_results_1!K61,VQA_classifier_results_0!K61)</f>
        <v>0.72629051620648266</v>
      </c>
      <c r="L61">
        <f>AVERAGE(VQA_classifier_results_9!L61,VQA_classifier_results_8!L61,VQA_classifier_results_7!L61,VQA_classifier_results_6!L61,VQA_classifier_results_5!L61,VQA_classifier_results_4!L61,VQA_classifier_results_3!L61,VQA_classifier_results_2!L61,VQA_classifier_results_1!L61,VQA_classifier_results_0!L61)</f>
        <v>0.74281099552866969</v>
      </c>
      <c r="M61">
        <f>AVERAGE(VQA_classifier_results_9!M61,VQA_classifier_results_8!M61,VQA_classifier_results_7!M61,VQA_classifier_results_6!M61,VQA_classifier_results_5!M61,VQA_classifier_results_4!M61,VQA_classifier_results_3!M61,VQA_classifier_results_2!M61,VQA_classifier_results_1!M61,VQA_classifier_results_0!M61)</f>
        <v>0.73461455366606143</v>
      </c>
      <c r="N61">
        <f>_xlfn.STDEV.S(VQA_classifier_results_9!E61,VQA_classifier_results_8!E61,VQA_classifier_results_7!E61,VQA_classifier_results_6!E61,VQA_classifier_results_5!E61,VQA_classifier_results_4!E61,VQA_classifier_results_3!E61,VQA_classifier_results_2!E61,VQA_classifier_results_1!E61,VQA_classifier_results_0!E61)</f>
        <v>31.478387647541432</v>
      </c>
      <c r="O61">
        <f>_xlfn.STDEV.S(VQA_classifier_results_9!F61,VQA_classifier_results_8!F61,VQA_classifier_results_7!F61,VQA_classifier_results_6!F61,VQA_classifier_results_5!F61,VQA_classifier_results_4!F61,VQA_classifier_results_3!F61,VQA_classifier_results_2!F61,VQA_classifier_results_1!F61,VQA_classifier_results_0!F61)</f>
        <v>29.76500555275533</v>
      </c>
      <c r="P61">
        <f>_xlfn.STDEV.S(VQA_classifier_results_9!G61,VQA_classifier_results_8!G61,VQA_classifier_results_7!G61,VQA_classifier_results_6!G61,VQA_classifier_results_5!G61,VQA_classifier_results_4!G61,VQA_classifier_results_3!G61,VQA_classifier_results_2!G61,VQA_classifier_results_1!G61,VQA_classifier_results_0!G61)</f>
        <v>29.765005552755287</v>
      </c>
      <c r="Q61">
        <f>_xlfn.STDEV.S(VQA_classifier_results_9!H61,VQA_classifier_results_8!H61,VQA_classifier_results_7!H61,VQA_classifier_results_6!H61,VQA_classifier_results_5!H61,VQA_classifier_results_4!H61,VQA_classifier_results_3!H61,VQA_classifier_results_2!H61,VQA_classifier_results_1!H61,VQA_classifier_results_0!H61)</f>
        <v>31.478387647541432</v>
      </c>
      <c r="R61">
        <f>_xlfn.STDEV.S(VQA_classifier_results_9!I61,VQA_classifier_results_8!I61,VQA_classifier_results_7!I61,VQA_classifier_results_6!I61,VQA_classifier_results_5!I61,VQA_classifier_results_4!I61,VQA_classifier_results_3!I61,VQA_classifier_results_2!I61,VQA_classifier_results_1!I61,VQA_classifier_results_0!I61)</f>
        <v>1.4050690585777082E-2</v>
      </c>
      <c r="S61">
        <f>_xlfn.STDEV.S(VQA_classifier_results_9!J61,VQA_classifier_results_8!J61,VQA_classifier_results_7!J61,VQA_classifier_results_6!J61,VQA_classifier_results_5!J61,VQA_classifier_results_4!J61,VQA_classifier_results_3!J61,VQA_classifier_results_2!J61,VQA_classifier_results_1!J61,VQA_classifier_results_0!J61)</f>
        <v>2.1258291953057694E-2</v>
      </c>
      <c r="T61">
        <f>_xlfn.STDEV.S(VQA_classifier_results_9!K61,VQA_classifier_results_8!K61,VQA_classifier_results_7!K61,VQA_classifier_results_6!K61,VQA_classifier_results_5!K61,VQA_classifier_results_4!K61,VQA_classifier_results_3!K61,VQA_classifier_results_2!K61,VQA_classifier_results_1!K61,VQA_classifier_results_0!K61)</f>
        <v>3.7789180849389467E-2</v>
      </c>
      <c r="U61">
        <f>_xlfn.STDEV.S(VQA_classifier_results_9!L61,VQA_classifier_results_8!L61,VQA_classifier_results_7!L61,VQA_classifier_results_6!L61,VQA_classifier_results_5!L61,VQA_classifier_results_4!L61,VQA_classifier_results_3!L61,VQA_classifier_results_2!L61,VQA_classifier_results_1!L61,VQA_classifier_results_0!L61)</f>
        <v>1.5329341641595847E-2</v>
      </c>
      <c r="V61">
        <f>_xlfn.STDEV.S(VQA_classifier_results_9!M61,VQA_classifier_results_8!M61,VQA_classifier_results_7!M61,VQA_classifier_results_6!M61,VQA_classifier_results_5!M61,VQA_classifier_results_4!M61,VQA_classifier_results_3!M61,VQA_classifier_results_2!M61,VQA_classifier_results_1!M61,VQA_classifier_results_0!M61)</f>
        <v>2.2081570955169355E-2</v>
      </c>
    </row>
    <row r="62" spans="1:22" x14ac:dyDescent="0.3">
      <c r="A62" s="5">
        <v>60</v>
      </c>
      <c r="B62" t="s">
        <v>26</v>
      </c>
      <c r="C62" t="s">
        <v>14</v>
      </c>
      <c r="D62" t="s">
        <v>15</v>
      </c>
      <c r="E62">
        <f>AVERAGE(VQA_classifier_results_9!E62,VQA_classifier_results_8!E62,VQA_classifier_results_7!E62,VQA_classifier_results_6!E62,VQA_classifier_results_5!E62,VQA_classifier_results_4!E62,VQA_classifier_results_3!E62,VQA_classifier_results_2!E62,VQA_classifier_results_1!E62,VQA_classifier_results_0!E62)</f>
        <v>138.6</v>
      </c>
      <c r="F62">
        <f>AVERAGE(VQA_classifier_results_9!F62,VQA_classifier_results_8!F62,VQA_classifier_results_7!F62,VQA_classifier_results_6!F62,VQA_classifier_results_5!F62,VQA_classifier_results_4!F62,VQA_classifier_results_3!F62,VQA_classifier_results_2!F62,VQA_classifier_results_1!F62,VQA_classifier_results_0!F62)</f>
        <v>141.6</v>
      </c>
      <c r="G62">
        <f>AVERAGE(VQA_classifier_results_9!G62,VQA_classifier_results_8!G62,VQA_classifier_results_7!G62,VQA_classifier_results_6!G62,VQA_classifier_results_5!G62,VQA_classifier_results_4!G62,VQA_classifier_results_3!G62,VQA_classifier_results_2!G62,VQA_classifier_results_1!G62,VQA_classifier_results_0!G62)</f>
        <v>48.4</v>
      </c>
      <c r="H62">
        <f>AVERAGE(VQA_classifier_results_9!H62,VQA_classifier_results_8!H62,VQA_classifier_results_7!H62,VQA_classifier_results_6!H62,VQA_classifier_results_5!H62,VQA_classifier_results_4!H62,VQA_classifier_results_3!H62,VQA_classifier_results_2!H62,VQA_classifier_results_1!H62,VQA_classifier_results_0!H62)</f>
        <v>51.4</v>
      </c>
      <c r="I62">
        <f>AVERAGE(VQA_classifier_results_9!I62,VQA_classifier_results_8!I62,VQA_classifier_results_7!I62,VQA_classifier_results_6!I62,VQA_classifier_results_5!I62,VQA_classifier_results_4!I62,VQA_classifier_results_3!I62,VQA_classifier_results_2!I62,VQA_classifier_results_1!I62,VQA_classifier_results_0!I62)</f>
        <v>0.73736842105263167</v>
      </c>
      <c r="J62">
        <f>AVERAGE(VQA_classifier_results_9!J62,VQA_classifier_results_8!J62,VQA_classifier_results_7!J62,VQA_classifier_results_6!J62,VQA_classifier_results_5!J62,VQA_classifier_results_4!J62,VQA_classifier_results_3!J62,VQA_classifier_results_2!J62,VQA_classifier_results_1!J62,VQA_classifier_results_0!J62)</f>
        <v>0.74220633365614619</v>
      </c>
      <c r="K62">
        <f>AVERAGE(VQA_classifier_results_9!K62,VQA_classifier_results_8!K62,VQA_classifier_results_7!K62,VQA_classifier_results_6!K62,VQA_classifier_results_5!K62,VQA_classifier_results_4!K62,VQA_classifier_results_3!K62,VQA_classifier_results_2!K62,VQA_classifier_results_1!K62,VQA_classifier_results_0!K62)</f>
        <v>0.72947368421052627</v>
      </c>
      <c r="L62">
        <f>AVERAGE(VQA_classifier_results_9!L62,VQA_classifier_results_8!L62,VQA_classifier_results_7!L62,VQA_classifier_results_6!L62,VQA_classifier_results_5!L62,VQA_classifier_results_4!L62,VQA_classifier_results_3!L62,VQA_classifier_results_2!L62,VQA_classifier_results_1!L62,VQA_classifier_results_0!L62)</f>
        <v>0.73933669251818301</v>
      </c>
      <c r="M62">
        <f>AVERAGE(VQA_classifier_results_9!M62,VQA_classifier_results_8!M62,VQA_classifier_results_7!M62,VQA_classifier_results_6!M62,VQA_classifier_results_5!M62,VQA_classifier_results_4!M62,VQA_classifier_results_3!M62,VQA_classifier_results_2!M62,VQA_classifier_results_1!M62,VQA_classifier_results_0!M62)</f>
        <v>0.73378388791476801</v>
      </c>
      <c r="N62">
        <f>_xlfn.STDEV.S(VQA_classifier_results_9!E62,VQA_classifier_results_8!E62,VQA_classifier_results_7!E62,VQA_classifier_results_6!E62,VQA_classifier_results_5!E62,VQA_classifier_results_4!E62,VQA_classifier_results_3!E62,VQA_classifier_results_2!E62,VQA_classifier_results_1!E62,VQA_classifier_results_0!E62)</f>
        <v>5.4609726443393054</v>
      </c>
      <c r="O62">
        <f>_xlfn.STDEV.S(VQA_classifier_results_9!F62,VQA_classifier_results_8!F62,VQA_classifier_results_7!F62,VQA_classifier_results_6!F62,VQA_classifier_results_5!F62,VQA_classifier_results_4!F62,VQA_classifier_results_3!F62,VQA_classifier_results_2!F62,VQA_classifier_results_1!F62,VQA_classifier_results_0!F62)</f>
        <v>8.0166493416306217</v>
      </c>
      <c r="P62">
        <f>_xlfn.STDEV.S(VQA_classifier_results_9!G62,VQA_classifier_results_8!G62,VQA_classifier_results_7!G62,VQA_classifier_results_6!G62,VQA_classifier_results_5!G62,VQA_classifier_results_4!G62,VQA_classifier_results_3!G62,VQA_classifier_results_2!G62,VQA_classifier_results_1!G62,VQA_classifier_results_0!G62)</f>
        <v>8.0166493416306306</v>
      </c>
      <c r="Q62">
        <f>_xlfn.STDEV.S(VQA_classifier_results_9!H62,VQA_classifier_results_8!H62,VQA_classifier_results_7!H62,VQA_classifier_results_6!H62,VQA_classifier_results_5!H62,VQA_classifier_results_4!H62,VQA_classifier_results_3!H62,VQA_classifier_results_2!H62,VQA_classifier_results_1!H62,VQA_classifier_results_0!H62)</f>
        <v>5.4609726443393196</v>
      </c>
      <c r="R62">
        <f>_xlfn.STDEV.S(VQA_classifier_results_9!I62,VQA_classifier_results_8!I62,VQA_classifier_results_7!I62,VQA_classifier_results_6!I62,VQA_classifier_results_5!I62,VQA_classifier_results_4!I62,VQA_classifier_results_3!I62,VQA_classifier_results_2!I62,VQA_classifier_results_1!I62,VQA_classifier_results_0!I62)</f>
        <v>2.5837763597123333E-2</v>
      </c>
      <c r="S62">
        <f>_xlfn.STDEV.S(VQA_classifier_results_9!J62,VQA_classifier_results_8!J62,VQA_classifier_results_7!J62,VQA_classifier_results_6!J62,VQA_classifier_results_5!J62,VQA_classifier_results_4!J62,VQA_classifier_results_3!J62,VQA_classifier_results_2!J62,VQA_classifier_results_1!J62,VQA_classifier_results_0!J62)</f>
        <v>3.2714226430458522E-2</v>
      </c>
      <c r="T62">
        <f>_xlfn.STDEV.S(VQA_classifier_results_9!K62,VQA_classifier_results_8!K62,VQA_classifier_results_7!K62,VQA_classifier_results_6!K62,VQA_classifier_results_5!K62,VQA_classifier_results_4!K62,VQA_classifier_results_3!K62,VQA_classifier_results_2!K62,VQA_classifier_results_1!K62,VQA_classifier_results_0!K62)</f>
        <v>2.8741961285996338E-2</v>
      </c>
      <c r="U62">
        <f>_xlfn.STDEV.S(VQA_classifier_results_9!L62,VQA_classifier_results_8!L62,VQA_classifier_results_7!L62,VQA_classifier_results_6!L62,VQA_classifier_results_5!L62,VQA_classifier_results_4!L62,VQA_classifier_results_3!L62,VQA_classifier_results_2!L62,VQA_classifier_results_1!L62,VQA_classifier_results_0!L62)</f>
        <v>2.7899345367833034E-2</v>
      </c>
      <c r="V62">
        <f>_xlfn.STDEV.S(VQA_classifier_results_9!M62,VQA_classifier_results_8!M62,VQA_classifier_results_7!M62,VQA_classifier_results_6!M62,VQA_classifier_results_5!M62,VQA_classifier_results_4!M62,VQA_classifier_results_3!M62,VQA_classifier_results_2!M62,VQA_classifier_results_1!M62,VQA_classifier_results_0!M62)</f>
        <v>2.4554049743414772E-2</v>
      </c>
    </row>
    <row r="63" spans="1:22" x14ac:dyDescent="0.3">
      <c r="A63" s="5">
        <v>61</v>
      </c>
      <c r="B63" t="s">
        <v>26</v>
      </c>
      <c r="C63" t="s">
        <v>14</v>
      </c>
      <c r="D63" t="s">
        <v>16</v>
      </c>
      <c r="E63">
        <f>AVERAGE(VQA_classifier_results_9!E63,VQA_classifier_results_8!E63,VQA_classifier_results_7!E63,VQA_classifier_results_6!E63,VQA_classifier_results_5!E63,VQA_classifier_results_4!E63,VQA_classifier_results_3!E63,VQA_classifier_results_2!E63,VQA_classifier_results_1!E63,VQA_classifier_results_0!E63)</f>
        <v>140.19999999999999</v>
      </c>
      <c r="F63">
        <f>AVERAGE(VQA_classifier_results_9!F63,VQA_classifier_results_8!F63,VQA_classifier_results_7!F63,VQA_classifier_results_6!F63,VQA_classifier_results_5!F63,VQA_classifier_results_4!F63,VQA_classifier_results_3!F63,VQA_classifier_results_2!F63,VQA_classifier_results_1!F63,VQA_classifier_results_0!F63)</f>
        <v>144.69999999999999</v>
      </c>
      <c r="G63">
        <f>AVERAGE(VQA_classifier_results_9!G63,VQA_classifier_results_8!G63,VQA_classifier_results_7!G63,VQA_classifier_results_6!G63,VQA_classifier_results_5!G63,VQA_classifier_results_4!G63,VQA_classifier_results_3!G63,VQA_classifier_results_2!G63,VQA_classifier_results_1!G63,VQA_classifier_results_0!G63)</f>
        <v>45.3</v>
      </c>
      <c r="H63">
        <f>AVERAGE(VQA_classifier_results_9!H63,VQA_classifier_results_8!H63,VQA_classifier_results_7!H63,VQA_classifier_results_6!H63,VQA_classifier_results_5!H63,VQA_classifier_results_4!H63,VQA_classifier_results_3!H63,VQA_classifier_results_2!H63,VQA_classifier_results_1!H63,VQA_classifier_results_0!H63)</f>
        <v>49.8</v>
      </c>
      <c r="I63">
        <f>AVERAGE(VQA_classifier_results_9!I63,VQA_classifier_results_8!I63,VQA_classifier_results_7!I63,VQA_classifier_results_6!I63,VQA_classifier_results_5!I63,VQA_classifier_results_4!I63,VQA_classifier_results_3!I63,VQA_classifier_results_2!I63,VQA_classifier_results_1!I63,VQA_classifier_results_0!I63)</f>
        <v>0.74973684210526315</v>
      </c>
      <c r="J63">
        <f>AVERAGE(VQA_classifier_results_9!J63,VQA_classifier_results_8!J63,VQA_classifier_results_7!J63,VQA_classifier_results_6!J63,VQA_classifier_results_5!J63,VQA_classifier_results_4!J63,VQA_classifier_results_3!J63,VQA_classifier_results_2!J63,VQA_classifier_results_1!J63,VQA_classifier_results_0!J63)</f>
        <v>0.75644152651474672</v>
      </c>
      <c r="K63">
        <f>AVERAGE(VQA_classifier_results_9!K63,VQA_classifier_results_8!K63,VQA_classifier_results_7!K63,VQA_classifier_results_6!K63,VQA_classifier_results_5!K63,VQA_classifier_results_4!K63,VQA_classifier_results_3!K63,VQA_classifier_results_2!K63,VQA_classifier_results_1!K63,VQA_classifier_results_0!K63)</f>
        <v>0.73789473684210527</v>
      </c>
      <c r="L63">
        <f>AVERAGE(VQA_classifier_results_9!L63,VQA_classifier_results_8!L63,VQA_classifier_results_7!L63,VQA_classifier_results_6!L63,VQA_classifier_results_5!L63,VQA_classifier_results_4!L63,VQA_classifier_results_3!L63,VQA_classifier_results_2!L63,VQA_classifier_results_1!L63,VQA_classifier_results_0!L63)</f>
        <v>0.75234065289822827</v>
      </c>
      <c r="M63">
        <f>AVERAGE(VQA_classifier_results_9!M63,VQA_classifier_results_8!M63,VQA_classifier_results_7!M63,VQA_classifier_results_6!M63,VQA_classifier_results_5!M63,VQA_classifier_results_4!M63,VQA_classifier_results_3!M63,VQA_classifier_results_2!M63,VQA_classifier_results_1!M63,VQA_classifier_results_0!M63)</f>
        <v>0.74460469677384666</v>
      </c>
      <c r="N63">
        <f>_xlfn.STDEV.S(VQA_classifier_results_9!E63,VQA_classifier_results_8!E63,VQA_classifier_results_7!E63,VQA_classifier_results_6!E63,VQA_classifier_results_5!E63,VQA_classifier_results_4!E63,VQA_classifier_results_3!E63,VQA_classifier_results_2!E63,VQA_classifier_results_1!E63,VQA_classifier_results_0!E63)</f>
        <v>5.493430419854044</v>
      </c>
      <c r="O63">
        <f>_xlfn.STDEV.S(VQA_classifier_results_9!F63,VQA_classifier_results_8!F63,VQA_classifier_results_7!F63,VQA_classifier_results_6!F63,VQA_classifier_results_5!F63,VQA_classifier_results_4!F63,VQA_classifier_results_3!F63,VQA_classifier_results_2!F63,VQA_classifier_results_1!F63,VQA_classifier_results_0!F63)</f>
        <v>5.2715167541125094</v>
      </c>
      <c r="P63">
        <f>_xlfn.STDEV.S(VQA_classifier_results_9!G63,VQA_classifier_results_8!G63,VQA_classifier_results_7!G63,VQA_classifier_results_6!G63,VQA_classifier_results_5!G63,VQA_classifier_results_4!G63,VQA_classifier_results_3!G63,VQA_classifier_results_2!G63,VQA_classifier_results_1!G63,VQA_classifier_results_0!G63)</f>
        <v>5.2715167541124943</v>
      </c>
      <c r="Q63">
        <f>_xlfn.STDEV.S(VQA_classifier_results_9!H63,VQA_classifier_results_8!H63,VQA_classifier_results_7!H63,VQA_classifier_results_6!H63,VQA_classifier_results_5!H63,VQA_classifier_results_4!H63,VQA_classifier_results_3!H63,VQA_classifier_results_2!H63,VQA_classifier_results_1!H63,VQA_classifier_results_0!H63)</f>
        <v>5.4934304198540298</v>
      </c>
      <c r="R63">
        <f>_xlfn.STDEV.S(VQA_classifier_results_9!I63,VQA_classifier_results_8!I63,VQA_classifier_results_7!I63,VQA_classifier_results_6!I63,VQA_classifier_results_5!I63,VQA_classifier_results_4!I63,VQA_classifier_results_3!I63,VQA_classifier_results_2!I63,VQA_classifier_results_1!I63,VQA_classifier_results_0!I63)</f>
        <v>1.0263532756686854E-2</v>
      </c>
      <c r="S63">
        <f>_xlfn.STDEV.S(VQA_classifier_results_9!J63,VQA_classifier_results_8!J63,VQA_classifier_results_7!J63,VQA_classifier_results_6!J63,VQA_classifier_results_5!J63,VQA_classifier_results_4!J63,VQA_classifier_results_3!J63,VQA_classifier_results_2!J63,VQA_classifier_results_1!J63,VQA_classifier_results_0!J63)</f>
        <v>1.7208675504534178E-2</v>
      </c>
      <c r="T63">
        <f>_xlfn.STDEV.S(VQA_classifier_results_9!K63,VQA_classifier_results_8!K63,VQA_classifier_results_7!K63,VQA_classifier_results_6!K63,VQA_classifier_results_5!K63,VQA_classifier_results_4!K63,VQA_classifier_results_3!K63,VQA_classifier_results_2!K63,VQA_classifier_results_1!K63,VQA_classifier_results_0!K63)</f>
        <v>2.8912791683442341E-2</v>
      </c>
      <c r="U63">
        <f>_xlfn.STDEV.S(VQA_classifier_results_9!L63,VQA_classifier_results_8!L63,VQA_classifier_results_7!L63,VQA_classifier_results_6!L63,VQA_classifier_results_5!L63,VQA_classifier_results_4!L63,VQA_classifier_results_3!L63,VQA_classifier_results_2!L63,VQA_classifier_results_1!L63,VQA_classifier_results_0!L63)</f>
        <v>1.1725425148240421E-2</v>
      </c>
      <c r="V63">
        <f>_xlfn.STDEV.S(VQA_classifier_results_9!M63,VQA_classifier_results_8!M63,VQA_classifier_results_7!M63,VQA_classifier_results_6!M63,VQA_classifier_results_5!M63,VQA_classifier_results_4!M63,VQA_classifier_results_3!M63,VQA_classifier_results_2!M63,VQA_classifier_results_1!M63,VQA_classifier_results_0!M63)</f>
        <v>1.7419749943539897E-2</v>
      </c>
    </row>
    <row r="64" spans="1:22" x14ac:dyDescent="0.3">
      <c r="A64" s="5">
        <v>62</v>
      </c>
      <c r="B64" t="s">
        <v>26</v>
      </c>
      <c r="C64" t="s">
        <v>17</v>
      </c>
      <c r="D64" t="s">
        <v>15</v>
      </c>
      <c r="E64">
        <f>AVERAGE(VQA_classifier_results_9!E64,VQA_classifier_results_8!E64,VQA_classifier_results_7!E64,VQA_classifier_results_6!E64,VQA_classifier_results_5!E64,VQA_classifier_results_4!E64,VQA_classifier_results_3!E64,VQA_classifier_results_2!E64,VQA_classifier_results_1!E64,VQA_classifier_results_0!E64)</f>
        <v>175.3</v>
      </c>
      <c r="F64">
        <f>AVERAGE(VQA_classifier_results_9!F64,VQA_classifier_results_8!F64,VQA_classifier_results_7!F64,VQA_classifier_results_6!F64,VQA_classifier_results_5!F64,VQA_classifier_results_4!F64,VQA_classifier_results_3!F64,VQA_classifier_results_2!F64,VQA_classifier_results_1!F64,VQA_classifier_results_0!F64)</f>
        <v>168.8</v>
      </c>
      <c r="G64">
        <f>AVERAGE(VQA_classifier_results_9!G64,VQA_classifier_results_8!G64,VQA_classifier_results_7!G64,VQA_classifier_results_6!G64,VQA_classifier_results_5!G64,VQA_classifier_results_4!G64,VQA_classifier_results_3!G64,VQA_classifier_results_2!G64,VQA_classifier_results_1!G64,VQA_classifier_results_0!G64)</f>
        <v>60.2</v>
      </c>
      <c r="H64">
        <f>AVERAGE(VQA_classifier_results_9!H64,VQA_classifier_results_8!H64,VQA_classifier_results_7!H64,VQA_classifier_results_6!H64,VQA_classifier_results_5!H64,VQA_classifier_results_4!H64,VQA_classifier_results_3!H64,VQA_classifier_results_2!H64,VQA_classifier_results_1!H64,VQA_classifier_results_0!H64)</f>
        <v>53.7</v>
      </c>
      <c r="I64">
        <f>AVERAGE(VQA_classifier_results_9!I64,VQA_classifier_results_8!I64,VQA_classifier_results_7!I64,VQA_classifier_results_6!I64,VQA_classifier_results_5!I64,VQA_classifier_results_4!I64,VQA_classifier_results_3!I64,VQA_classifier_results_2!I64,VQA_classifier_results_1!I64,VQA_classifier_results_0!I64)</f>
        <v>0.75131004366812226</v>
      </c>
      <c r="J64">
        <f>AVERAGE(VQA_classifier_results_9!J64,VQA_classifier_results_8!J64,VQA_classifier_results_7!J64,VQA_classifier_results_6!J64,VQA_classifier_results_5!J64,VQA_classifier_results_4!J64,VQA_classifier_results_3!J64,VQA_classifier_results_2!J64,VQA_classifier_results_1!J64,VQA_classifier_results_0!J64)</f>
        <v>0.74469279353910367</v>
      </c>
      <c r="K64">
        <f>AVERAGE(VQA_classifier_results_9!K64,VQA_classifier_results_8!K64,VQA_classifier_results_7!K64,VQA_classifier_results_6!K64,VQA_classifier_results_5!K64,VQA_classifier_results_4!K64,VQA_classifier_results_3!K64,VQA_classifier_results_2!K64,VQA_classifier_results_1!K64,VQA_classifier_results_0!K64)</f>
        <v>0.76550218340611353</v>
      </c>
      <c r="L64">
        <f>AVERAGE(VQA_classifier_results_9!L64,VQA_classifier_results_8!L64,VQA_classifier_results_7!L64,VQA_classifier_results_6!L64,VQA_classifier_results_5!L64,VQA_classifier_results_4!L64,VQA_classifier_results_3!L64,VQA_classifier_results_2!L64,VQA_classifier_results_1!L64,VQA_classifier_results_0!L64)</f>
        <v>0.74864858411959578</v>
      </c>
      <c r="M64">
        <f>AVERAGE(VQA_classifier_results_9!M64,VQA_classifier_results_8!M64,VQA_classifier_results_7!M64,VQA_classifier_results_6!M64,VQA_classifier_results_5!M64,VQA_classifier_results_4!M64,VQA_classifier_results_3!M64,VQA_classifier_results_2!M64,VQA_classifier_results_1!M64,VQA_classifier_results_0!M64)</f>
        <v>0.75883908471146877</v>
      </c>
      <c r="N64">
        <f>_xlfn.STDEV.S(VQA_classifier_results_9!E64,VQA_classifier_results_8!E64,VQA_classifier_results_7!E64,VQA_classifier_results_6!E64,VQA_classifier_results_5!E64,VQA_classifier_results_4!E64,VQA_classifier_results_3!E64,VQA_classifier_results_2!E64,VQA_classifier_results_1!E64,VQA_classifier_results_0!E64)</f>
        <v>4.8545511292669135</v>
      </c>
      <c r="O64">
        <f>_xlfn.STDEV.S(VQA_classifier_results_9!F64,VQA_classifier_results_8!F64,VQA_classifier_results_7!F64,VQA_classifier_results_6!F64,VQA_classifier_results_5!F64,VQA_classifier_results_4!F64,VQA_classifier_results_3!F64,VQA_classifier_results_2!F64,VQA_classifier_results_1!F64,VQA_classifier_results_0!F64)</f>
        <v>5.7888782256246438</v>
      </c>
      <c r="P64">
        <f>_xlfn.STDEV.S(VQA_classifier_results_9!G64,VQA_classifier_results_8!G64,VQA_classifier_results_7!G64,VQA_classifier_results_6!G64,VQA_classifier_results_5!G64,VQA_classifier_results_4!G64,VQA_classifier_results_3!G64,VQA_classifier_results_2!G64,VQA_classifier_results_1!G64,VQA_classifier_results_0!G64)</f>
        <v>5.788878225624642</v>
      </c>
      <c r="Q64">
        <f>_xlfn.STDEV.S(VQA_classifier_results_9!H64,VQA_classifier_results_8!H64,VQA_classifier_results_7!H64,VQA_classifier_results_6!H64,VQA_classifier_results_5!H64,VQA_classifier_results_4!H64,VQA_classifier_results_3!H64,VQA_classifier_results_2!H64,VQA_classifier_results_1!H64,VQA_classifier_results_0!H64)</f>
        <v>4.8545511292669143</v>
      </c>
      <c r="R64">
        <f>_xlfn.STDEV.S(VQA_classifier_results_9!I64,VQA_classifier_results_8!I64,VQA_classifier_results_7!I64,VQA_classifier_results_6!I64,VQA_classifier_results_5!I64,VQA_classifier_results_4!I64,VQA_classifier_results_3!I64,VQA_classifier_results_2!I64,VQA_classifier_results_1!I64,VQA_classifier_results_0!I64)</f>
        <v>1.6125373524632558E-2</v>
      </c>
      <c r="S64">
        <f>_xlfn.STDEV.S(VQA_classifier_results_9!J64,VQA_classifier_results_8!J64,VQA_classifier_results_7!J64,VQA_classifier_results_6!J64,VQA_classifier_results_5!J64,VQA_classifier_results_4!J64,VQA_classifier_results_3!J64,VQA_classifier_results_2!J64,VQA_classifier_results_1!J64,VQA_classifier_results_0!J64)</f>
        <v>1.8676159355482464E-2</v>
      </c>
      <c r="T64">
        <f>_xlfn.STDEV.S(VQA_classifier_results_9!K64,VQA_classifier_results_8!K64,VQA_classifier_results_7!K64,VQA_classifier_results_6!K64,VQA_classifier_results_5!K64,VQA_classifier_results_4!K64,VQA_classifier_results_3!K64,VQA_classifier_results_2!K64,VQA_classifier_results_1!K64,VQA_classifier_results_0!K64)</f>
        <v>2.1198913228239791E-2</v>
      </c>
      <c r="U64">
        <f>_xlfn.STDEV.S(VQA_classifier_results_9!L64,VQA_classifier_results_8!L64,VQA_classifier_results_7!L64,VQA_classifier_results_6!L64,VQA_classifier_results_5!L64,VQA_classifier_results_4!L64,VQA_classifier_results_3!L64,VQA_classifier_results_2!L64,VQA_classifier_results_1!L64,VQA_classifier_results_0!L64)</f>
        <v>1.6489030250215201E-2</v>
      </c>
      <c r="V64">
        <f>_xlfn.STDEV.S(VQA_classifier_results_9!M64,VQA_classifier_results_8!M64,VQA_classifier_results_7!M64,VQA_classifier_results_6!M64,VQA_classifier_results_5!M64,VQA_classifier_results_4!M64,VQA_classifier_results_3!M64,VQA_classifier_results_2!M64,VQA_classifier_results_1!M64,VQA_classifier_results_0!M64)</f>
        <v>1.7653564569797556E-2</v>
      </c>
    </row>
    <row r="65" spans="1:22" x14ac:dyDescent="0.3">
      <c r="A65" s="5">
        <v>63</v>
      </c>
      <c r="B65" t="s">
        <v>26</v>
      </c>
      <c r="C65" t="s">
        <v>17</v>
      </c>
      <c r="D65" t="s">
        <v>16</v>
      </c>
      <c r="E65">
        <f>AVERAGE(VQA_classifier_results_9!E65,VQA_classifier_results_8!E65,VQA_classifier_results_7!E65,VQA_classifier_results_6!E65,VQA_classifier_results_5!E65,VQA_classifier_results_4!E65,VQA_classifier_results_3!E65,VQA_classifier_results_2!E65,VQA_classifier_results_1!E65,VQA_classifier_results_0!E65)</f>
        <v>178.6</v>
      </c>
      <c r="F65">
        <f>AVERAGE(VQA_classifier_results_9!F65,VQA_classifier_results_8!F65,VQA_classifier_results_7!F65,VQA_classifier_results_6!F65,VQA_classifier_results_5!F65,VQA_classifier_results_4!F65,VQA_classifier_results_3!F65,VQA_classifier_results_2!F65,VQA_classifier_results_1!F65,VQA_classifier_results_0!F65)</f>
        <v>181.1</v>
      </c>
      <c r="G65">
        <f>AVERAGE(VQA_classifier_results_9!G65,VQA_classifier_results_8!G65,VQA_classifier_results_7!G65,VQA_classifier_results_6!G65,VQA_classifier_results_5!G65,VQA_classifier_results_4!G65,VQA_classifier_results_3!G65,VQA_classifier_results_2!G65,VQA_classifier_results_1!G65,VQA_classifier_results_0!G65)</f>
        <v>47.9</v>
      </c>
      <c r="H65">
        <f>AVERAGE(VQA_classifier_results_9!H65,VQA_classifier_results_8!H65,VQA_classifier_results_7!H65,VQA_classifier_results_6!H65,VQA_classifier_results_5!H65,VQA_classifier_results_4!H65,VQA_classifier_results_3!H65,VQA_classifier_results_2!H65,VQA_classifier_results_1!H65,VQA_classifier_results_0!H65)</f>
        <v>50.4</v>
      </c>
      <c r="I65">
        <f>AVERAGE(VQA_classifier_results_9!I65,VQA_classifier_results_8!I65,VQA_classifier_results_7!I65,VQA_classifier_results_6!I65,VQA_classifier_results_5!I65,VQA_classifier_results_4!I65,VQA_classifier_results_3!I65,VQA_classifier_results_2!I65,VQA_classifier_results_1!I65,VQA_classifier_results_0!I65)</f>
        <v>0.78537117903930143</v>
      </c>
      <c r="J65">
        <f>AVERAGE(VQA_classifier_results_9!J65,VQA_classifier_results_8!J65,VQA_classifier_results_7!J65,VQA_classifier_results_6!J65,VQA_classifier_results_5!J65,VQA_classifier_results_4!J65,VQA_classifier_results_3!J65,VQA_classifier_results_2!J65,VQA_classifier_results_1!J65,VQA_classifier_results_0!J65)</f>
        <v>0.7889358239842903</v>
      </c>
      <c r="K65">
        <f>AVERAGE(VQA_classifier_results_9!K65,VQA_classifier_results_8!K65,VQA_classifier_results_7!K65,VQA_classifier_results_6!K65,VQA_classifier_results_5!K65,VQA_classifier_results_4!K65,VQA_classifier_results_3!K65,VQA_classifier_results_2!K65,VQA_classifier_results_1!K65,VQA_classifier_results_0!K65)</f>
        <v>0.77991266375545854</v>
      </c>
      <c r="L65">
        <f>AVERAGE(VQA_classifier_results_9!L65,VQA_classifier_results_8!L65,VQA_classifier_results_7!L65,VQA_classifier_results_6!L65,VQA_classifier_results_5!L65,VQA_classifier_results_4!L65,VQA_classifier_results_3!L65,VQA_classifier_results_2!L65,VQA_classifier_results_1!L65,VQA_classifier_results_0!L65)</f>
        <v>0.78697747462033296</v>
      </c>
      <c r="M65">
        <f>AVERAGE(VQA_classifier_results_9!M65,VQA_classifier_results_8!M65,VQA_classifier_results_7!M65,VQA_classifier_results_6!M65,VQA_classifier_results_5!M65,VQA_classifier_results_4!M65,VQA_classifier_results_3!M65,VQA_classifier_results_2!M65,VQA_classifier_results_1!M65,VQA_classifier_results_0!M65)</f>
        <v>0.78247697131590499</v>
      </c>
      <c r="N65">
        <f>_xlfn.STDEV.S(VQA_classifier_results_9!E65,VQA_classifier_results_8!E65,VQA_classifier_results_7!E65,VQA_classifier_results_6!E65,VQA_classifier_results_5!E65,VQA_classifier_results_4!E65,VQA_classifier_results_3!E65,VQA_classifier_results_2!E65,VQA_classifier_results_1!E65,VQA_classifier_results_0!E65)</f>
        <v>5.0376361299500161</v>
      </c>
      <c r="O65">
        <f>_xlfn.STDEV.S(VQA_classifier_results_9!F65,VQA_classifier_results_8!F65,VQA_classifier_results_7!F65,VQA_classifier_results_6!F65,VQA_classifier_results_5!F65,VQA_classifier_results_4!F65,VQA_classifier_results_3!F65,VQA_classifier_results_2!F65,VQA_classifier_results_1!F65,VQA_classifier_results_0!F65)</f>
        <v>6.0818491340125238</v>
      </c>
      <c r="P65">
        <f>_xlfn.STDEV.S(VQA_classifier_results_9!G65,VQA_classifier_results_8!G65,VQA_classifier_results_7!G65,VQA_classifier_results_6!G65,VQA_classifier_results_5!G65,VQA_classifier_results_4!G65,VQA_classifier_results_3!G65,VQA_classifier_results_2!G65,VQA_classifier_results_1!G65,VQA_classifier_results_0!G65)</f>
        <v>6.0818491340125371</v>
      </c>
      <c r="Q65">
        <f>_xlfn.STDEV.S(VQA_classifier_results_9!H65,VQA_classifier_results_8!H65,VQA_classifier_results_7!H65,VQA_classifier_results_6!H65,VQA_classifier_results_5!H65,VQA_classifier_results_4!H65,VQA_classifier_results_3!H65,VQA_classifier_results_2!H65,VQA_classifier_results_1!H65,VQA_classifier_results_0!H65)</f>
        <v>5.037636129950017</v>
      </c>
      <c r="R65">
        <f>_xlfn.STDEV.S(VQA_classifier_results_9!I65,VQA_classifier_results_8!I65,VQA_classifier_results_7!I65,VQA_classifier_results_6!I65,VQA_classifier_results_5!I65,VQA_classifier_results_4!I65,VQA_classifier_results_3!I65,VQA_classifier_results_2!I65,VQA_classifier_results_1!I65,VQA_classifier_results_0!I65)</f>
        <v>1.7529305098326058E-2</v>
      </c>
      <c r="S65">
        <f>_xlfn.STDEV.S(VQA_classifier_results_9!J65,VQA_classifier_results_8!J65,VQA_classifier_results_7!J65,VQA_classifier_results_6!J65,VQA_classifier_results_5!J65,VQA_classifier_results_4!J65,VQA_classifier_results_3!J65,VQA_classifier_results_2!J65,VQA_classifier_results_1!J65,VQA_classifier_results_0!J65)</f>
        <v>2.2094683126277655E-2</v>
      </c>
      <c r="T65">
        <f>_xlfn.STDEV.S(VQA_classifier_results_9!K65,VQA_classifier_results_8!K65,VQA_classifier_results_7!K65,VQA_classifier_results_6!K65,VQA_classifier_results_5!K65,VQA_classifier_results_4!K65,VQA_classifier_results_3!K65,VQA_classifier_results_2!K65,VQA_classifier_results_1!K65,VQA_classifier_results_0!K65)</f>
        <v>2.1998411047816673E-2</v>
      </c>
      <c r="U65">
        <f>_xlfn.STDEV.S(VQA_classifier_results_9!L65,VQA_classifier_results_8!L65,VQA_classifier_results_7!L65,VQA_classifier_results_6!L65,VQA_classifier_results_5!L65,VQA_classifier_results_4!L65,VQA_classifier_results_3!L65,VQA_classifier_results_2!L65,VQA_classifier_results_1!L65,VQA_classifier_results_0!L65)</f>
        <v>1.9137678857595247E-2</v>
      </c>
      <c r="V65">
        <f>_xlfn.STDEV.S(VQA_classifier_results_9!M65,VQA_classifier_results_8!M65,VQA_classifier_results_7!M65,VQA_classifier_results_6!M65,VQA_classifier_results_5!M65,VQA_classifier_results_4!M65,VQA_classifier_results_3!M65,VQA_classifier_results_2!M65,VQA_classifier_results_1!M65,VQA_classifier_results_0!M65)</f>
        <v>1.8126878664360496E-2</v>
      </c>
    </row>
    <row r="66" spans="1:22" x14ac:dyDescent="0.3">
      <c r="A66" s="5">
        <v>64</v>
      </c>
      <c r="B66" t="s">
        <v>26</v>
      </c>
      <c r="C66" t="s">
        <v>18</v>
      </c>
      <c r="D66" t="s">
        <v>15</v>
      </c>
      <c r="E66">
        <f>AVERAGE(VQA_classifier_results_9!E66,VQA_classifier_results_8!E66,VQA_classifier_results_7!E66,VQA_classifier_results_6!E66,VQA_classifier_results_5!E66,VQA_classifier_results_4!E66,VQA_classifier_results_3!E66,VQA_classifier_results_2!E66,VQA_classifier_results_1!E66,VQA_classifier_results_0!E66)</f>
        <v>159.80000000000001</v>
      </c>
      <c r="F66">
        <f>AVERAGE(VQA_classifier_results_9!F66,VQA_classifier_results_8!F66,VQA_classifier_results_7!F66,VQA_classifier_results_6!F66,VQA_classifier_results_5!F66,VQA_classifier_results_4!F66,VQA_classifier_results_3!F66,VQA_classifier_results_2!F66,VQA_classifier_results_1!F66,VQA_classifier_results_0!F66)</f>
        <v>161.30000000000001</v>
      </c>
      <c r="G66">
        <f>AVERAGE(VQA_classifier_results_9!G66,VQA_classifier_results_8!G66,VQA_classifier_results_7!G66,VQA_classifier_results_6!G66,VQA_classifier_results_5!G66,VQA_classifier_results_4!G66,VQA_classifier_results_3!G66,VQA_classifier_results_2!G66,VQA_classifier_results_1!G66,VQA_classifier_results_0!G66)</f>
        <v>71.7</v>
      </c>
      <c r="H66">
        <f>AVERAGE(VQA_classifier_results_9!H66,VQA_classifier_results_8!H66,VQA_classifier_results_7!H66,VQA_classifier_results_6!H66,VQA_classifier_results_5!H66,VQA_classifier_results_4!H66,VQA_classifier_results_3!H66,VQA_classifier_results_2!H66,VQA_classifier_results_1!H66,VQA_classifier_results_0!H66)</f>
        <v>73.2</v>
      </c>
      <c r="I66">
        <f>AVERAGE(VQA_classifier_results_9!I66,VQA_classifier_results_8!I66,VQA_classifier_results_7!I66,VQA_classifier_results_6!I66,VQA_classifier_results_5!I66,VQA_classifier_results_4!I66,VQA_classifier_results_3!I66,VQA_classifier_results_2!I66,VQA_classifier_results_1!I66,VQA_classifier_results_0!I66)</f>
        <v>0.68905579399141637</v>
      </c>
      <c r="J66">
        <f>AVERAGE(VQA_classifier_results_9!J66,VQA_classifier_results_8!J66,VQA_classifier_results_7!J66,VQA_classifier_results_6!J66,VQA_classifier_results_5!J66,VQA_classifier_results_4!J66,VQA_classifier_results_3!J66,VQA_classifier_results_2!J66,VQA_classifier_results_1!J66,VQA_classifier_results_0!J66)</f>
        <v>0.69043972457581815</v>
      </c>
      <c r="K66">
        <f>AVERAGE(VQA_classifier_results_9!K66,VQA_classifier_results_8!K66,VQA_classifier_results_7!K66,VQA_classifier_results_6!K66,VQA_classifier_results_5!K66,VQA_classifier_results_4!K66,VQA_classifier_results_3!K66,VQA_classifier_results_2!K66,VQA_classifier_results_1!K66,VQA_classifier_results_0!K66)</f>
        <v>0.68583690987124468</v>
      </c>
      <c r="L66">
        <f>AVERAGE(VQA_classifier_results_9!L66,VQA_classifier_results_8!L66,VQA_classifier_results_7!L66,VQA_classifier_results_6!L66,VQA_classifier_results_5!L66,VQA_classifier_results_4!L66,VQA_classifier_results_3!L66,VQA_classifier_results_2!L66,VQA_classifier_results_1!L66,VQA_classifier_results_0!L66)</f>
        <v>0.68942103175787794</v>
      </c>
      <c r="M66">
        <f>AVERAGE(VQA_classifier_results_9!M66,VQA_classifier_results_8!M66,VQA_classifier_results_7!M66,VQA_classifier_results_6!M66,VQA_classifier_results_5!M66,VQA_classifier_results_4!M66,VQA_classifier_results_3!M66,VQA_classifier_results_2!M66,VQA_classifier_results_1!M66,VQA_classifier_results_0!M66)</f>
        <v>0.68801912539188903</v>
      </c>
      <c r="N66">
        <f>_xlfn.STDEV.S(VQA_classifier_results_9!E66,VQA_classifier_results_8!E66,VQA_classifier_results_7!E66,VQA_classifier_results_6!E66,VQA_classifier_results_5!E66,VQA_classifier_results_4!E66,VQA_classifier_results_3!E66,VQA_classifier_results_2!E66,VQA_classifier_results_1!E66,VQA_classifier_results_0!E66)</f>
        <v>6.4944420682440294</v>
      </c>
      <c r="O66">
        <f>_xlfn.STDEV.S(VQA_classifier_results_9!F66,VQA_classifier_results_8!F66,VQA_classifier_results_7!F66,VQA_classifier_results_6!F66,VQA_classifier_results_5!F66,VQA_classifier_results_4!F66,VQA_classifier_results_3!F66,VQA_classifier_results_2!F66,VQA_classifier_results_1!F66,VQA_classifier_results_0!F66)</f>
        <v>6.4299645756757053</v>
      </c>
      <c r="P66">
        <f>_xlfn.STDEV.S(VQA_classifier_results_9!G66,VQA_classifier_results_8!G66,VQA_classifier_results_7!G66,VQA_classifier_results_6!G66,VQA_classifier_results_5!G66,VQA_classifier_results_4!G66,VQA_classifier_results_3!G66,VQA_classifier_results_2!G66,VQA_classifier_results_1!G66,VQA_classifier_results_0!G66)</f>
        <v>6.4299645756757045</v>
      </c>
      <c r="Q66">
        <f>_xlfn.STDEV.S(VQA_classifier_results_9!H66,VQA_classifier_results_8!H66,VQA_classifier_results_7!H66,VQA_classifier_results_6!H66,VQA_classifier_results_5!H66,VQA_classifier_results_4!H66,VQA_classifier_results_3!H66,VQA_classifier_results_2!H66,VQA_classifier_results_1!H66,VQA_classifier_results_0!H66)</f>
        <v>6.4944420682440294</v>
      </c>
      <c r="R66">
        <f>_xlfn.STDEV.S(VQA_classifier_results_9!I66,VQA_classifier_results_8!I66,VQA_classifier_results_7!I66,VQA_classifier_results_6!I66,VQA_classifier_results_5!I66,VQA_classifier_results_4!I66,VQA_classifier_results_3!I66,VQA_classifier_results_2!I66,VQA_classifier_results_1!I66,VQA_classifier_results_0!I66)</f>
        <v>2.318854636549373E-2</v>
      </c>
      <c r="S66">
        <f>_xlfn.STDEV.S(VQA_classifier_results_9!J66,VQA_classifier_results_8!J66,VQA_classifier_results_7!J66,VQA_classifier_results_6!J66,VQA_classifier_results_5!J66,VQA_classifier_results_4!J66,VQA_classifier_results_3!J66,VQA_classifier_results_2!J66,VQA_classifier_results_1!J66,VQA_classifier_results_0!J66)</f>
        <v>2.3997793482033274E-2</v>
      </c>
      <c r="T66">
        <f>_xlfn.STDEV.S(VQA_classifier_results_9!K66,VQA_classifier_results_8!K66,VQA_classifier_results_7!K66,VQA_classifier_results_6!K66,VQA_classifier_results_5!K66,VQA_classifier_results_4!K66,VQA_classifier_results_3!K66,VQA_classifier_results_2!K66,VQA_classifier_results_1!K66,VQA_classifier_results_0!K66)</f>
        <v>2.7873141923794122E-2</v>
      </c>
      <c r="U66">
        <f>_xlfn.STDEV.S(VQA_classifier_results_9!L66,VQA_classifier_results_8!L66,VQA_classifier_results_7!L66,VQA_classifier_results_6!L66,VQA_classifier_results_5!L66,VQA_classifier_results_4!L66,VQA_classifier_results_3!L66,VQA_classifier_results_2!L66,VQA_classifier_results_1!L66,VQA_classifier_results_0!L66)</f>
        <v>2.3282835451187513E-2</v>
      </c>
      <c r="V66">
        <f>_xlfn.STDEV.S(VQA_classifier_results_9!M66,VQA_classifier_results_8!M66,VQA_classifier_results_7!M66,VQA_classifier_results_6!M66,VQA_classifier_results_5!M66,VQA_classifier_results_4!M66,VQA_classifier_results_3!M66,VQA_classifier_results_2!M66,VQA_classifier_results_1!M66,VQA_classifier_results_0!M66)</f>
        <v>2.4099329545017947E-2</v>
      </c>
    </row>
    <row r="67" spans="1:22" x14ac:dyDescent="0.3">
      <c r="A67" s="5">
        <v>65</v>
      </c>
      <c r="B67" t="s">
        <v>26</v>
      </c>
      <c r="C67" t="s">
        <v>18</v>
      </c>
      <c r="D67" t="s">
        <v>16</v>
      </c>
      <c r="E67">
        <f>AVERAGE(VQA_classifier_results_9!E67,VQA_classifier_results_8!E67,VQA_classifier_results_7!E67,VQA_classifier_results_6!E67,VQA_classifier_results_5!E67,VQA_classifier_results_4!E67,VQA_classifier_results_3!E67,VQA_classifier_results_2!E67,VQA_classifier_results_1!E67,VQA_classifier_results_0!E67)</f>
        <v>166</v>
      </c>
      <c r="F67">
        <f>AVERAGE(VQA_classifier_results_9!F67,VQA_classifier_results_8!F67,VQA_classifier_results_7!F67,VQA_classifier_results_6!F67,VQA_classifier_results_5!F67,VQA_classifier_results_4!F67,VQA_classifier_results_3!F67,VQA_classifier_results_2!F67,VQA_classifier_results_1!F67,VQA_classifier_results_0!F67)</f>
        <v>183.3</v>
      </c>
      <c r="G67">
        <f>AVERAGE(VQA_classifier_results_9!G67,VQA_classifier_results_8!G67,VQA_classifier_results_7!G67,VQA_classifier_results_6!G67,VQA_classifier_results_5!G67,VQA_classifier_results_4!G67,VQA_classifier_results_3!G67,VQA_classifier_results_2!G67,VQA_classifier_results_1!G67,VQA_classifier_results_0!G67)</f>
        <v>49.7</v>
      </c>
      <c r="H67">
        <f>AVERAGE(VQA_classifier_results_9!H67,VQA_classifier_results_8!H67,VQA_classifier_results_7!H67,VQA_classifier_results_6!H67,VQA_classifier_results_5!H67,VQA_classifier_results_4!H67,VQA_classifier_results_3!H67,VQA_classifier_results_2!H67,VQA_classifier_results_1!H67,VQA_classifier_results_0!H67)</f>
        <v>67</v>
      </c>
      <c r="I67">
        <f>AVERAGE(VQA_classifier_results_9!I67,VQA_classifier_results_8!I67,VQA_classifier_results_7!I67,VQA_classifier_results_6!I67,VQA_classifier_results_5!I67,VQA_classifier_results_4!I67,VQA_classifier_results_3!I67,VQA_classifier_results_2!I67,VQA_classifier_results_1!I67,VQA_classifier_results_0!I67)</f>
        <v>0.74957081545064386</v>
      </c>
      <c r="J67">
        <f>AVERAGE(VQA_classifier_results_9!J67,VQA_classifier_results_8!J67,VQA_classifier_results_7!J67,VQA_classifier_results_6!J67,VQA_classifier_results_5!J67,VQA_classifier_results_4!J67,VQA_classifier_results_3!J67,VQA_classifier_results_2!J67,VQA_classifier_results_1!J67,VQA_classifier_results_0!J67)</f>
        <v>0.77054946910347333</v>
      </c>
      <c r="K67">
        <f>AVERAGE(VQA_classifier_results_9!K67,VQA_classifier_results_8!K67,VQA_classifier_results_7!K67,VQA_classifier_results_6!K67,VQA_classifier_results_5!K67,VQA_classifier_results_4!K67,VQA_classifier_results_3!K67,VQA_classifier_results_2!K67,VQA_classifier_results_1!K67,VQA_classifier_results_0!K67)</f>
        <v>0.71244635193133043</v>
      </c>
      <c r="L67">
        <f>AVERAGE(VQA_classifier_results_9!L67,VQA_classifier_results_8!L67,VQA_classifier_results_7!L67,VQA_classifier_results_6!L67,VQA_classifier_results_5!L67,VQA_classifier_results_4!L67,VQA_classifier_results_3!L67,VQA_classifier_results_2!L67,VQA_classifier_results_1!L67,VQA_classifier_results_0!L67)</f>
        <v>0.75779062928926588</v>
      </c>
      <c r="M67">
        <f>AVERAGE(VQA_classifier_results_9!M67,VQA_classifier_results_8!M67,VQA_classifier_results_7!M67,VQA_classifier_results_6!M67,VQA_classifier_results_5!M67,VQA_classifier_results_4!M67,VQA_classifier_results_3!M67,VQA_classifier_results_2!M67,VQA_classifier_results_1!M67,VQA_classifier_results_0!M67)</f>
        <v>0.73269423673182066</v>
      </c>
      <c r="N67">
        <f>_xlfn.STDEV.S(VQA_classifier_results_9!E67,VQA_classifier_results_8!E67,VQA_classifier_results_7!E67,VQA_classifier_results_6!E67,VQA_classifier_results_5!E67,VQA_classifier_results_4!E67,VQA_classifier_results_3!E67,VQA_classifier_results_2!E67,VQA_classifier_results_1!E67,VQA_classifier_results_0!E67)</f>
        <v>6.4117946872237814</v>
      </c>
      <c r="O67">
        <f>_xlfn.STDEV.S(VQA_classifier_results_9!F67,VQA_classifier_results_8!F67,VQA_classifier_results_7!F67,VQA_classifier_results_6!F67,VQA_classifier_results_5!F67,VQA_classifier_results_4!F67,VQA_classifier_results_3!F67,VQA_classifier_results_2!F67,VQA_classifier_results_1!F67,VQA_classifier_results_0!F67)</f>
        <v>7.4094534211370826</v>
      </c>
      <c r="P67">
        <f>_xlfn.STDEV.S(VQA_classifier_results_9!G67,VQA_classifier_results_8!G67,VQA_classifier_results_7!G67,VQA_classifier_results_6!G67,VQA_classifier_results_5!G67,VQA_classifier_results_4!G67,VQA_classifier_results_3!G67,VQA_classifier_results_2!G67,VQA_classifier_results_1!G67,VQA_classifier_results_0!G67)</f>
        <v>7.4094534211370702</v>
      </c>
      <c r="Q67">
        <f>_xlfn.STDEV.S(VQA_classifier_results_9!H67,VQA_classifier_results_8!H67,VQA_classifier_results_7!H67,VQA_classifier_results_6!H67,VQA_classifier_results_5!H67,VQA_classifier_results_4!H67,VQA_classifier_results_3!H67,VQA_classifier_results_2!H67,VQA_classifier_results_1!H67,VQA_classifier_results_0!H67)</f>
        <v>6.4117946872237814</v>
      </c>
      <c r="R67">
        <f>_xlfn.STDEV.S(VQA_classifier_results_9!I67,VQA_classifier_results_8!I67,VQA_classifier_results_7!I67,VQA_classifier_results_6!I67,VQA_classifier_results_5!I67,VQA_classifier_results_4!I67,VQA_classifier_results_3!I67,VQA_classifier_results_2!I67,VQA_classifier_results_1!I67,VQA_classifier_results_0!I67)</f>
        <v>1.4343656133074093E-2</v>
      </c>
      <c r="S67">
        <f>_xlfn.STDEV.S(VQA_classifier_results_9!J67,VQA_classifier_results_8!J67,VQA_classifier_results_7!J67,VQA_classifier_results_6!J67,VQA_classifier_results_5!J67,VQA_classifier_results_4!J67,VQA_classifier_results_3!J67,VQA_classifier_results_2!J67,VQA_classifier_results_1!J67,VQA_classifier_results_0!J67)</f>
        <v>2.4170206866818839E-2</v>
      </c>
      <c r="T67">
        <f>_xlfn.STDEV.S(VQA_classifier_results_9!K67,VQA_classifier_results_8!K67,VQA_classifier_results_7!K67,VQA_classifier_results_6!K67,VQA_classifier_results_5!K67,VQA_classifier_results_4!K67,VQA_classifier_results_3!K67,VQA_classifier_results_2!K67,VQA_classifier_results_1!K67,VQA_classifier_results_0!K67)</f>
        <v>2.7518432134007655E-2</v>
      </c>
      <c r="U67">
        <f>_xlfn.STDEV.S(VQA_classifier_results_9!L67,VQA_classifier_results_8!L67,VQA_classifier_results_7!L67,VQA_classifier_results_6!L67,VQA_classifier_results_5!L67,VQA_classifier_results_4!L67,VQA_classifier_results_3!L67,VQA_classifier_results_2!L67,VQA_classifier_results_1!L67,VQA_classifier_results_0!L67)</f>
        <v>1.7224672847669723E-2</v>
      </c>
      <c r="V67">
        <f>_xlfn.STDEV.S(VQA_classifier_results_9!M67,VQA_classifier_results_8!M67,VQA_classifier_results_7!M67,VQA_classifier_results_6!M67,VQA_classifier_results_5!M67,VQA_classifier_results_4!M67,VQA_classifier_results_3!M67,VQA_classifier_results_2!M67,VQA_classifier_results_1!M67,VQA_classifier_results_0!M67)</f>
        <v>1.5873064751583153E-2</v>
      </c>
    </row>
    <row r="68" spans="1:22" x14ac:dyDescent="0.3">
      <c r="A68" s="5">
        <v>66</v>
      </c>
      <c r="B68" t="s">
        <v>26</v>
      </c>
      <c r="C68" t="s">
        <v>19</v>
      </c>
      <c r="D68" t="s">
        <v>15</v>
      </c>
      <c r="E68">
        <f>AVERAGE(VQA_classifier_results_9!E68,VQA_classifier_results_8!E68,VQA_classifier_results_7!E68,VQA_classifier_results_6!E68,VQA_classifier_results_5!E68,VQA_classifier_results_4!E68,VQA_classifier_results_3!E68,VQA_classifier_results_2!E68,VQA_classifier_results_1!E68,VQA_classifier_results_0!E68)</f>
        <v>130</v>
      </c>
      <c r="F68">
        <f>AVERAGE(VQA_classifier_results_9!F68,VQA_classifier_results_8!F68,VQA_classifier_results_7!F68,VQA_classifier_results_6!F68,VQA_classifier_results_5!F68,VQA_classifier_results_4!F68,VQA_classifier_results_3!F68,VQA_classifier_results_2!F68,VQA_classifier_results_1!F68,VQA_classifier_results_0!F68)</f>
        <v>125.9</v>
      </c>
      <c r="G68">
        <f>AVERAGE(VQA_classifier_results_9!G68,VQA_classifier_results_8!G68,VQA_classifier_results_7!G68,VQA_classifier_results_6!G68,VQA_classifier_results_5!G68,VQA_classifier_results_4!G68,VQA_classifier_results_3!G68,VQA_classifier_results_2!G68,VQA_classifier_results_1!G68,VQA_classifier_results_0!G68)</f>
        <v>54.1</v>
      </c>
      <c r="H68">
        <f>AVERAGE(VQA_classifier_results_9!H68,VQA_classifier_results_8!H68,VQA_classifier_results_7!H68,VQA_classifier_results_6!H68,VQA_classifier_results_5!H68,VQA_classifier_results_4!H68,VQA_classifier_results_3!H68,VQA_classifier_results_2!H68,VQA_classifier_results_1!H68,VQA_classifier_results_0!H68)</f>
        <v>50</v>
      </c>
      <c r="I68">
        <f>AVERAGE(VQA_classifier_results_9!I68,VQA_classifier_results_8!I68,VQA_classifier_results_7!I68,VQA_classifier_results_6!I68,VQA_classifier_results_5!I68,VQA_classifier_results_4!I68,VQA_classifier_results_3!I68,VQA_classifier_results_2!I68,VQA_classifier_results_1!I68,VQA_classifier_results_0!I68)</f>
        <v>0.71083333333333332</v>
      </c>
      <c r="J68">
        <f>AVERAGE(VQA_classifier_results_9!J68,VQA_classifier_results_8!J68,VQA_classifier_results_7!J68,VQA_classifier_results_6!J68,VQA_classifier_results_5!J68,VQA_classifier_results_4!J68,VQA_classifier_results_3!J68,VQA_classifier_results_2!J68,VQA_classifier_results_1!J68,VQA_classifier_results_0!J68)</f>
        <v>0.70643157996672901</v>
      </c>
      <c r="K68">
        <f>AVERAGE(VQA_classifier_results_9!K68,VQA_classifier_results_8!K68,VQA_classifier_results_7!K68,VQA_classifier_results_6!K68,VQA_classifier_results_5!K68,VQA_classifier_results_4!K68,VQA_classifier_results_3!K68,VQA_classifier_results_2!K68,VQA_classifier_results_1!K68,VQA_classifier_results_0!K68)</f>
        <v>0.72222222222222221</v>
      </c>
      <c r="L68">
        <f>AVERAGE(VQA_classifier_results_9!L68,VQA_classifier_results_8!L68,VQA_classifier_results_7!L68,VQA_classifier_results_6!L68,VQA_classifier_results_5!L68,VQA_classifier_results_4!L68,VQA_classifier_results_3!L68,VQA_classifier_results_2!L68,VQA_classifier_results_1!L68,VQA_classifier_results_0!L68)</f>
        <v>0.70932398688555165</v>
      </c>
      <c r="M68">
        <f>AVERAGE(VQA_classifier_results_9!M68,VQA_classifier_results_8!M68,VQA_classifier_results_7!M68,VQA_classifier_results_6!M68,VQA_classifier_results_5!M68,VQA_classifier_results_4!M68,VQA_classifier_results_3!M68,VQA_classifier_results_2!M68,VQA_classifier_results_1!M68,VQA_classifier_results_0!M68)</f>
        <v>0.71622366501309176</v>
      </c>
      <c r="N68">
        <f>_xlfn.STDEV.S(VQA_classifier_results_9!E68,VQA_classifier_results_8!E68,VQA_classifier_results_7!E68,VQA_classifier_results_6!E68,VQA_classifier_results_5!E68,VQA_classifier_results_4!E68,VQA_classifier_results_3!E68,VQA_classifier_results_2!E68,VQA_classifier_results_1!E68,VQA_classifier_results_0!E68)</f>
        <v>6.164414002968976</v>
      </c>
      <c r="O68">
        <f>_xlfn.STDEV.S(VQA_classifier_results_9!F68,VQA_classifier_results_8!F68,VQA_classifier_results_7!F68,VQA_classifier_results_6!F68,VQA_classifier_results_5!F68,VQA_classifier_results_4!F68,VQA_classifier_results_3!F68,VQA_classifier_results_2!F68,VQA_classifier_results_1!F68,VQA_classifier_results_0!F68)</f>
        <v>5.743595467030115</v>
      </c>
      <c r="P68">
        <f>_xlfn.STDEV.S(VQA_classifier_results_9!G68,VQA_classifier_results_8!G68,VQA_classifier_results_7!G68,VQA_classifier_results_6!G68,VQA_classifier_results_5!G68,VQA_classifier_results_4!G68,VQA_classifier_results_3!G68,VQA_classifier_results_2!G68,VQA_classifier_results_1!G68,VQA_classifier_results_0!G68)</f>
        <v>5.7435954670301292</v>
      </c>
      <c r="Q68">
        <f>_xlfn.STDEV.S(VQA_classifier_results_9!H68,VQA_classifier_results_8!H68,VQA_classifier_results_7!H68,VQA_classifier_results_6!H68,VQA_classifier_results_5!H68,VQA_classifier_results_4!H68,VQA_classifier_results_3!H68,VQA_classifier_results_2!H68,VQA_classifier_results_1!H68,VQA_classifier_results_0!H68)</f>
        <v>6.164414002968976</v>
      </c>
      <c r="R68">
        <f>_xlfn.STDEV.S(VQA_classifier_results_9!I68,VQA_classifier_results_8!I68,VQA_classifier_results_7!I68,VQA_classifier_results_6!I68,VQA_classifier_results_5!I68,VQA_classifier_results_4!I68,VQA_classifier_results_3!I68,VQA_classifier_results_2!I68,VQA_classifier_results_1!I68,VQA_classifier_results_0!I68)</f>
        <v>2.3367479424409598E-2</v>
      </c>
      <c r="S68">
        <f>_xlfn.STDEV.S(VQA_classifier_results_9!J68,VQA_classifier_results_8!J68,VQA_classifier_results_7!J68,VQA_classifier_results_6!J68,VQA_classifier_results_5!J68,VQA_classifier_results_4!J68,VQA_classifier_results_3!J68,VQA_classifier_results_2!J68,VQA_classifier_results_1!J68,VQA_classifier_results_0!J68)</f>
        <v>2.4424382440702618E-2</v>
      </c>
      <c r="T68">
        <f>_xlfn.STDEV.S(VQA_classifier_results_9!K68,VQA_classifier_results_8!K68,VQA_classifier_results_7!K68,VQA_classifier_results_6!K68,VQA_classifier_results_5!K68,VQA_classifier_results_4!K68,VQA_classifier_results_3!K68,VQA_classifier_results_2!K68,VQA_classifier_results_1!K68,VQA_classifier_results_0!K68)</f>
        <v>3.4246744460938769E-2</v>
      </c>
      <c r="U68">
        <f>_xlfn.STDEV.S(VQA_classifier_results_9!L68,VQA_classifier_results_8!L68,VQA_classifier_results_7!L68,VQA_classifier_results_6!L68,VQA_classifier_results_5!L68,VQA_classifier_results_4!L68,VQA_classifier_results_3!L68,VQA_classifier_results_2!L68,VQA_classifier_results_1!L68,VQA_classifier_results_0!L68)</f>
        <v>2.3543926340023443E-2</v>
      </c>
      <c r="V68">
        <f>_xlfn.STDEV.S(VQA_classifier_results_9!M68,VQA_classifier_results_8!M68,VQA_classifier_results_7!M68,VQA_classifier_results_6!M68,VQA_classifier_results_5!M68,VQA_classifier_results_4!M68,VQA_classifier_results_3!M68,VQA_classifier_results_2!M68,VQA_classifier_results_1!M68,VQA_classifier_results_0!M68)</f>
        <v>2.5235851644554094E-2</v>
      </c>
    </row>
    <row r="69" spans="1:22" x14ac:dyDescent="0.3">
      <c r="A69" s="5">
        <v>67</v>
      </c>
      <c r="B69" t="s">
        <v>26</v>
      </c>
      <c r="C69" t="s">
        <v>19</v>
      </c>
      <c r="D69" t="s">
        <v>16</v>
      </c>
      <c r="E69">
        <f>AVERAGE(VQA_classifier_results_9!E69,VQA_classifier_results_8!E69,VQA_classifier_results_7!E69,VQA_classifier_results_6!E69,VQA_classifier_results_5!E69,VQA_classifier_results_4!E69,VQA_classifier_results_3!E69,VQA_classifier_results_2!E69,VQA_classifier_results_1!E69,VQA_classifier_results_0!E69)</f>
        <v>131.19999999999999</v>
      </c>
      <c r="F69">
        <f>AVERAGE(VQA_classifier_results_9!F69,VQA_classifier_results_8!F69,VQA_classifier_results_7!F69,VQA_classifier_results_6!F69,VQA_classifier_results_5!F69,VQA_classifier_results_4!F69,VQA_classifier_results_3!F69,VQA_classifier_results_2!F69,VQA_classifier_results_1!F69,VQA_classifier_results_0!F69)</f>
        <v>143.5</v>
      </c>
      <c r="G69">
        <f>AVERAGE(VQA_classifier_results_9!G69,VQA_classifier_results_8!G69,VQA_classifier_results_7!G69,VQA_classifier_results_6!G69,VQA_classifier_results_5!G69,VQA_classifier_results_4!G69,VQA_classifier_results_3!G69,VQA_classifier_results_2!G69,VQA_classifier_results_1!G69,VQA_classifier_results_0!G69)</f>
        <v>36.5</v>
      </c>
      <c r="H69">
        <f>AVERAGE(VQA_classifier_results_9!H69,VQA_classifier_results_8!H69,VQA_classifier_results_7!H69,VQA_classifier_results_6!H69,VQA_classifier_results_5!H69,VQA_classifier_results_4!H69,VQA_classifier_results_3!H69,VQA_classifier_results_2!H69,VQA_classifier_results_1!H69,VQA_classifier_results_0!H69)</f>
        <v>48.8</v>
      </c>
      <c r="I69">
        <f>AVERAGE(VQA_classifier_results_9!I69,VQA_classifier_results_8!I69,VQA_classifier_results_7!I69,VQA_classifier_results_6!I69,VQA_classifier_results_5!I69,VQA_classifier_results_4!I69,VQA_classifier_results_3!I69,VQA_classifier_results_2!I69,VQA_classifier_results_1!I69,VQA_classifier_results_0!I69)</f>
        <v>0.7630555555555556</v>
      </c>
      <c r="J69">
        <f>AVERAGE(VQA_classifier_results_9!J69,VQA_classifier_results_8!J69,VQA_classifier_results_7!J69,VQA_classifier_results_6!J69,VQA_classifier_results_5!J69,VQA_classifier_results_4!J69,VQA_classifier_results_3!J69,VQA_classifier_results_2!J69,VQA_classifier_results_1!J69,VQA_classifier_results_0!J69)</f>
        <v>0.78425056578851415</v>
      </c>
      <c r="K69">
        <f>AVERAGE(VQA_classifier_results_9!K69,VQA_classifier_results_8!K69,VQA_classifier_results_7!K69,VQA_classifier_results_6!K69,VQA_classifier_results_5!K69,VQA_classifier_results_4!K69,VQA_classifier_results_3!K69,VQA_classifier_results_2!K69,VQA_classifier_results_1!K69,VQA_classifier_results_0!K69)</f>
        <v>0.72888888888888892</v>
      </c>
      <c r="L69">
        <f>AVERAGE(VQA_classifier_results_9!L69,VQA_classifier_results_8!L69,VQA_classifier_results_7!L69,VQA_classifier_results_6!L69,VQA_classifier_results_5!L69,VQA_classifier_results_4!L69,VQA_classifier_results_3!L69,VQA_classifier_results_2!L69,VQA_classifier_results_1!L69,VQA_classifier_results_0!L69)</f>
        <v>0.77170261031746157</v>
      </c>
      <c r="M69">
        <f>AVERAGE(VQA_classifier_results_9!M69,VQA_classifier_results_8!M69,VQA_classifier_results_7!M69,VQA_classifier_results_6!M69,VQA_classifier_results_5!M69,VQA_classifier_results_4!M69,VQA_classifier_results_3!M69,VQA_classifier_results_2!M69,VQA_classifier_results_1!M69,VQA_classifier_results_0!M69)</f>
        <v>0.74722042479234596</v>
      </c>
      <c r="N69">
        <f>_xlfn.STDEV.S(VQA_classifier_results_9!E69,VQA_classifier_results_8!E69,VQA_classifier_results_7!E69,VQA_classifier_results_6!E69,VQA_classifier_results_5!E69,VQA_classifier_results_4!E69,VQA_classifier_results_3!E69,VQA_classifier_results_2!E69,VQA_classifier_results_1!E69,VQA_classifier_results_0!E69)</f>
        <v>7.6854841530424522</v>
      </c>
      <c r="O69">
        <f>_xlfn.STDEV.S(VQA_classifier_results_9!F69,VQA_classifier_results_8!F69,VQA_classifier_results_7!F69,VQA_classifier_results_6!F69,VQA_classifier_results_5!F69,VQA_classifier_results_4!F69,VQA_classifier_results_3!F69,VQA_classifier_results_2!F69,VQA_classifier_results_1!F69,VQA_classifier_results_0!F69)</f>
        <v>8.2764726786234242</v>
      </c>
      <c r="P69">
        <f>_xlfn.STDEV.S(VQA_classifier_results_9!G69,VQA_classifier_results_8!G69,VQA_classifier_results_7!G69,VQA_classifier_results_6!G69,VQA_classifier_results_5!G69,VQA_classifier_results_4!G69,VQA_classifier_results_3!G69,VQA_classifier_results_2!G69,VQA_classifier_results_1!G69,VQA_classifier_results_0!G69)</f>
        <v>8.2764726786234242</v>
      </c>
      <c r="Q69">
        <f>_xlfn.STDEV.S(VQA_classifier_results_9!H69,VQA_classifier_results_8!H69,VQA_classifier_results_7!H69,VQA_classifier_results_6!H69,VQA_classifier_results_5!H69,VQA_classifier_results_4!H69,VQA_classifier_results_3!H69,VQA_classifier_results_2!H69,VQA_classifier_results_1!H69,VQA_classifier_results_0!H69)</f>
        <v>7.6854841530424425</v>
      </c>
      <c r="R69">
        <f>_xlfn.STDEV.S(VQA_classifier_results_9!I69,VQA_classifier_results_8!I69,VQA_classifier_results_7!I69,VQA_classifier_results_6!I69,VQA_classifier_results_5!I69,VQA_classifier_results_4!I69,VQA_classifier_results_3!I69,VQA_classifier_results_2!I69,VQA_classifier_results_1!I69,VQA_classifier_results_0!I69)</f>
        <v>2.2185540713159417E-2</v>
      </c>
      <c r="S69">
        <f>_xlfn.STDEV.S(VQA_classifier_results_9!J69,VQA_classifier_results_8!J69,VQA_classifier_results_7!J69,VQA_classifier_results_6!J69,VQA_classifier_results_5!J69,VQA_classifier_results_4!J69,VQA_classifier_results_3!J69,VQA_classifier_results_2!J69,VQA_classifier_results_1!J69,VQA_classifier_results_0!J69)</f>
        <v>3.4426414430793244E-2</v>
      </c>
      <c r="T69">
        <f>_xlfn.STDEV.S(VQA_classifier_results_9!K69,VQA_classifier_results_8!K69,VQA_classifier_results_7!K69,VQA_classifier_results_6!K69,VQA_classifier_results_5!K69,VQA_classifier_results_4!K69,VQA_classifier_results_3!K69,VQA_classifier_results_2!K69,VQA_classifier_results_1!K69,VQA_classifier_results_0!K69)</f>
        <v>4.2697134183569185E-2</v>
      </c>
      <c r="U69">
        <f>_xlfn.STDEV.S(VQA_classifier_results_9!L69,VQA_classifier_results_8!L69,VQA_classifier_results_7!L69,VQA_classifier_results_6!L69,VQA_classifier_results_5!L69,VQA_classifier_results_4!L69,VQA_classifier_results_3!L69,VQA_classifier_results_2!L69,VQA_classifier_results_1!L69,VQA_classifier_results_0!L69)</f>
        <v>2.5683141804037534E-2</v>
      </c>
      <c r="V69">
        <f>_xlfn.STDEV.S(VQA_classifier_results_9!M69,VQA_classifier_results_8!M69,VQA_classifier_results_7!M69,VQA_classifier_results_6!M69,VQA_classifier_results_5!M69,VQA_classifier_results_4!M69,VQA_classifier_results_3!M69,VQA_classifier_results_2!M69,VQA_classifier_results_1!M69,VQA_classifier_results_0!M69)</f>
        <v>2.5749972166910162E-2</v>
      </c>
    </row>
    <row r="70" spans="1:22" x14ac:dyDescent="0.3">
      <c r="A70" s="5">
        <v>68</v>
      </c>
      <c r="B70" t="s">
        <v>26</v>
      </c>
      <c r="C70" t="s">
        <v>20</v>
      </c>
      <c r="D70" t="s">
        <v>15</v>
      </c>
      <c r="E70">
        <f>AVERAGE(VQA_classifier_results_9!E70,VQA_classifier_results_8!E70,VQA_classifier_results_7!E70,VQA_classifier_results_6!E70,VQA_classifier_results_5!E70,VQA_classifier_results_4!E70,VQA_classifier_results_3!E70,VQA_classifier_results_2!E70,VQA_classifier_results_1!E70,VQA_classifier_results_0!E70)</f>
        <v>598.20000000000005</v>
      </c>
      <c r="F70">
        <f>AVERAGE(VQA_classifier_results_9!F70,VQA_classifier_results_8!F70,VQA_classifier_results_7!F70,VQA_classifier_results_6!F70,VQA_classifier_results_5!F70,VQA_classifier_results_4!F70,VQA_classifier_results_3!F70,VQA_classifier_results_2!F70,VQA_classifier_results_1!F70,VQA_classifier_results_0!F70)</f>
        <v>594.29999999999995</v>
      </c>
      <c r="G70">
        <f>AVERAGE(VQA_classifier_results_9!G70,VQA_classifier_results_8!G70,VQA_classifier_results_7!G70,VQA_classifier_results_6!G70,VQA_classifier_results_5!G70,VQA_classifier_results_4!G70,VQA_classifier_results_3!G70,VQA_classifier_results_2!G70,VQA_classifier_results_1!G70,VQA_classifier_results_0!G70)</f>
        <v>238.7</v>
      </c>
      <c r="H70">
        <f>AVERAGE(VQA_classifier_results_9!H70,VQA_classifier_results_8!H70,VQA_classifier_results_7!H70,VQA_classifier_results_6!H70,VQA_classifier_results_5!H70,VQA_classifier_results_4!H70,VQA_classifier_results_3!H70,VQA_classifier_results_2!H70,VQA_classifier_results_1!H70,VQA_classifier_results_0!H70)</f>
        <v>234.8</v>
      </c>
      <c r="I70">
        <f>AVERAGE(VQA_classifier_results_9!I70,VQA_classifier_results_8!I70,VQA_classifier_results_7!I70,VQA_classifier_results_6!I70,VQA_classifier_results_5!I70,VQA_classifier_results_4!I70,VQA_classifier_results_3!I70,VQA_classifier_results_2!I70,VQA_classifier_results_1!I70,VQA_classifier_results_0!I70)</f>
        <v>0.71578631452581043</v>
      </c>
      <c r="J70">
        <f>AVERAGE(VQA_classifier_results_9!J70,VQA_classifier_results_8!J70,VQA_classifier_results_7!J70,VQA_classifier_results_6!J70,VQA_classifier_results_5!J70,VQA_classifier_results_4!J70,VQA_classifier_results_3!J70,VQA_classifier_results_2!J70,VQA_classifier_results_1!J70,VQA_classifier_results_0!J70)</f>
        <v>0.71483727015659804</v>
      </c>
      <c r="K70">
        <f>AVERAGE(VQA_classifier_results_9!K70,VQA_classifier_results_8!K70,VQA_classifier_results_7!K70,VQA_classifier_results_6!K70,VQA_classifier_results_5!K70,VQA_classifier_results_4!K70,VQA_classifier_results_3!K70,VQA_classifier_results_2!K70,VQA_classifier_results_1!K70,VQA_classifier_results_0!K70)</f>
        <v>0.71812725090036011</v>
      </c>
      <c r="L70">
        <f>AVERAGE(VQA_classifier_results_9!L70,VQA_classifier_results_8!L70,VQA_classifier_results_7!L70,VQA_classifier_results_6!L70,VQA_classifier_results_5!L70,VQA_classifier_results_4!L70,VQA_classifier_results_3!L70,VQA_classifier_results_2!L70,VQA_classifier_results_1!L70,VQA_classifier_results_0!L70)</f>
        <v>0.71545942528519624</v>
      </c>
      <c r="M70">
        <f>AVERAGE(VQA_classifier_results_9!M70,VQA_classifier_results_8!M70,VQA_classifier_results_7!M70,VQA_classifier_results_6!M70,VQA_classifier_results_5!M70,VQA_classifier_results_4!M70,VQA_classifier_results_3!M70,VQA_classifier_results_2!M70,VQA_classifier_results_1!M70,VQA_classifier_results_0!M70)</f>
        <v>0.71687510297328449</v>
      </c>
      <c r="N70">
        <f>_xlfn.STDEV.S(VQA_classifier_results_9!E70,VQA_classifier_results_8!E70,VQA_classifier_results_7!E70,VQA_classifier_results_6!E70,VQA_classifier_results_5!E70,VQA_classifier_results_4!E70,VQA_classifier_results_3!E70,VQA_classifier_results_2!E70,VQA_classifier_results_1!E70,VQA_classifier_results_0!E70)</f>
        <v>11.242775458044157</v>
      </c>
      <c r="O70">
        <f>_xlfn.STDEV.S(VQA_classifier_results_9!F70,VQA_classifier_results_8!F70,VQA_classifier_results_7!F70,VQA_classifier_results_6!F70,VQA_classifier_results_5!F70,VQA_classifier_results_4!F70,VQA_classifier_results_3!F70,VQA_classifier_results_2!F70,VQA_classifier_results_1!F70,VQA_classifier_results_0!F70)</f>
        <v>10.729502421930954</v>
      </c>
      <c r="P70">
        <f>_xlfn.STDEV.S(VQA_classifier_results_9!G70,VQA_classifier_results_8!G70,VQA_classifier_results_7!G70,VQA_classifier_results_6!G70,VQA_classifier_results_5!G70,VQA_classifier_results_4!G70,VQA_classifier_results_3!G70,VQA_classifier_results_2!G70,VQA_classifier_results_1!G70,VQA_classifier_results_0!G70)</f>
        <v>10.729502421930956</v>
      </c>
      <c r="Q70">
        <f>_xlfn.STDEV.S(VQA_classifier_results_9!H70,VQA_classifier_results_8!H70,VQA_classifier_results_7!H70,VQA_classifier_results_6!H70,VQA_classifier_results_5!H70,VQA_classifier_results_4!H70,VQA_classifier_results_3!H70,VQA_classifier_results_2!H70,VQA_classifier_results_1!H70,VQA_classifier_results_0!H70)</f>
        <v>11.242775458044157</v>
      </c>
      <c r="R70">
        <f>_xlfn.STDEV.S(VQA_classifier_results_9!I70,VQA_classifier_results_8!I70,VQA_classifier_results_7!I70,VQA_classifier_results_6!I70,VQA_classifier_results_5!I70,VQA_classifier_results_4!I70,VQA_classifier_results_3!I70,VQA_classifier_results_2!I70,VQA_classifier_results_1!I70,VQA_classifier_results_0!I70)</f>
        <v>9.5881975426212549E-3</v>
      </c>
      <c r="S70">
        <f>_xlfn.STDEV.S(VQA_classifier_results_9!J70,VQA_classifier_results_8!J70,VQA_classifier_results_7!J70,VQA_classifier_results_6!J70,VQA_classifier_results_5!J70,VQA_classifier_results_4!J70,VQA_classifier_results_3!J70,VQA_classifier_results_2!J70,VQA_classifier_results_1!J70,VQA_classifier_results_0!J70)</f>
        <v>1.0205146806929549E-2</v>
      </c>
      <c r="T70">
        <f>_xlfn.STDEV.S(VQA_classifier_results_9!K70,VQA_classifier_results_8!K70,VQA_classifier_results_7!K70,VQA_classifier_results_6!K70,VQA_classifier_results_5!K70,VQA_classifier_results_4!K70,VQA_classifier_results_3!K70,VQA_classifier_results_2!K70,VQA_classifier_results_1!K70,VQA_classifier_results_0!K70)</f>
        <v>1.3496729241349505E-2</v>
      </c>
      <c r="U70">
        <f>_xlfn.STDEV.S(VQA_classifier_results_9!L70,VQA_classifier_results_8!L70,VQA_classifier_results_7!L70,VQA_classifier_results_6!L70,VQA_classifier_results_5!L70,VQA_classifier_results_4!L70,VQA_classifier_results_3!L70,VQA_classifier_results_2!L70,VQA_classifier_results_1!L70,VQA_classifier_results_0!L70)</f>
        <v>9.6169581969625609E-3</v>
      </c>
      <c r="V70">
        <f>_xlfn.STDEV.S(VQA_classifier_results_9!M70,VQA_classifier_results_8!M70,VQA_classifier_results_7!M70,VQA_classifier_results_6!M70,VQA_classifier_results_5!M70,VQA_classifier_results_4!M70,VQA_classifier_results_3!M70,VQA_classifier_results_2!M70,VQA_classifier_results_1!M70,VQA_classifier_results_0!M70)</f>
        <v>1.062682607178298E-2</v>
      </c>
    </row>
    <row r="71" spans="1:22" x14ac:dyDescent="0.3">
      <c r="A71" s="5">
        <v>69</v>
      </c>
      <c r="B71" t="s">
        <v>26</v>
      </c>
      <c r="C71" t="s">
        <v>20</v>
      </c>
      <c r="D71" t="s">
        <v>16</v>
      </c>
      <c r="E71">
        <f>AVERAGE(VQA_classifier_results_9!E71,VQA_classifier_results_8!E71,VQA_classifier_results_7!E71,VQA_classifier_results_6!E71,VQA_classifier_results_5!E71,VQA_classifier_results_4!E71,VQA_classifier_results_3!E71,VQA_classifier_results_2!E71,VQA_classifier_results_1!E71,VQA_classifier_results_0!E71)</f>
        <v>619.70000000000005</v>
      </c>
      <c r="F71">
        <f>AVERAGE(VQA_classifier_results_9!F71,VQA_classifier_results_8!F71,VQA_classifier_results_7!F71,VQA_classifier_results_6!F71,VQA_classifier_results_5!F71,VQA_classifier_results_4!F71,VQA_classifier_results_3!F71,VQA_classifier_results_2!F71,VQA_classifier_results_1!F71,VQA_classifier_results_0!F71)</f>
        <v>652.29999999999995</v>
      </c>
      <c r="G71">
        <f>AVERAGE(VQA_classifier_results_9!G71,VQA_classifier_results_8!G71,VQA_classifier_results_7!G71,VQA_classifier_results_6!G71,VQA_classifier_results_5!G71,VQA_classifier_results_4!G71,VQA_classifier_results_3!G71,VQA_classifier_results_2!G71,VQA_classifier_results_1!G71,VQA_classifier_results_0!G71)</f>
        <v>180.7</v>
      </c>
      <c r="H71">
        <f>AVERAGE(VQA_classifier_results_9!H71,VQA_classifier_results_8!H71,VQA_classifier_results_7!H71,VQA_classifier_results_6!H71,VQA_classifier_results_5!H71,VQA_classifier_results_4!H71,VQA_classifier_results_3!H71,VQA_classifier_results_2!H71,VQA_classifier_results_1!H71,VQA_classifier_results_0!H71)</f>
        <v>213.3</v>
      </c>
      <c r="I71">
        <f>AVERAGE(VQA_classifier_results_9!I71,VQA_classifier_results_8!I71,VQA_classifier_results_7!I71,VQA_classifier_results_6!I71,VQA_classifier_results_5!I71,VQA_classifier_results_4!I71,VQA_classifier_results_3!I71,VQA_classifier_results_2!I71,VQA_classifier_results_1!I71,VQA_classifier_results_0!I71)</f>
        <v>0.76350540216086449</v>
      </c>
      <c r="J71">
        <f>AVERAGE(VQA_classifier_results_9!J71,VQA_classifier_results_8!J71,VQA_classifier_results_7!J71,VQA_classifier_results_6!J71,VQA_classifier_results_5!J71,VQA_classifier_results_4!J71,VQA_classifier_results_3!J71,VQA_classifier_results_2!J71,VQA_classifier_results_1!J71,VQA_classifier_results_0!J71)</f>
        <v>0.77452371080070015</v>
      </c>
      <c r="K71">
        <f>AVERAGE(VQA_classifier_results_9!K71,VQA_classifier_results_8!K71,VQA_classifier_results_7!K71,VQA_classifier_results_6!K71,VQA_classifier_results_5!K71,VQA_classifier_results_4!K71,VQA_classifier_results_3!K71,VQA_classifier_results_2!K71,VQA_classifier_results_1!K71,VQA_classifier_results_0!K71)</f>
        <v>0.7439375750300119</v>
      </c>
      <c r="L71">
        <f>AVERAGE(VQA_classifier_results_9!L71,VQA_classifier_results_8!L71,VQA_classifier_results_7!L71,VQA_classifier_results_6!L71,VQA_classifier_results_5!L71,VQA_classifier_results_4!L71,VQA_classifier_results_3!L71,VQA_classifier_results_2!L71,VQA_classifier_results_1!L71,VQA_classifier_results_0!L71)</f>
        <v>0.76809296654928705</v>
      </c>
      <c r="M71">
        <f>AVERAGE(VQA_classifier_results_9!M71,VQA_classifier_results_8!M71,VQA_classifier_results_7!M71,VQA_classifier_results_6!M71,VQA_classifier_results_5!M71,VQA_classifier_results_4!M71,VQA_classifier_results_3!M71,VQA_classifier_results_2!M71,VQA_classifier_results_1!M71,VQA_classifier_results_0!M71)</f>
        <v>0.75374986891882712</v>
      </c>
      <c r="N71">
        <f>_xlfn.STDEV.S(VQA_classifier_results_9!E71,VQA_classifier_results_8!E71,VQA_classifier_results_7!E71,VQA_classifier_results_6!E71,VQA_classifier_results_5!E71,VQA_classifier_results_4!E71,VQA_classifier_results_3!E71,VQA_classifier_results_2!E71,VQA_classifier_results_1!E71,VQA_classifier_results_0!E71)</f>
        <v>17.166181222909703</v>
      </c>
      <c r="O71">
        <f>_xlfn.STDEV.S(VQA_classifier_results_9!F71,VQA_classifier_results_8!F71,VQA_classifier_results_7!F71,VQA_classifier_results_6!F71,VQA_classifier_results_5!F71,VQA_classifier_results_4!F71,VQA_classifier_results_3!F71,VQA_classifier_results_2!F71,VQA_classifier_results_1!F71,VQA_classifier_results_0!F71)</f>
        <v>18.655055912837977</v>
      </c>
      <c r="P71">
        <f>_xlfn.STDEV.S(VQA_classifier_results_9!G71,VQA_classifier_results_8!G71,VQA_classifier_results_7!G71,VQA_classifier_results_6!G71,VQA_classifier_results_5!G71,VQA_classifier_results_4!G71,VQA_classifier_results_3!G71,VQA_classifier_results_2!G71,VQA_classifier_results_1!G71,VQA_classifier_results_0!G71)</f>
        <v>18.655055912837977</v>
      </c>
      <c r="Q71">
        <f>_xlfn.STDEV.S(VQA_classifier_results_9!H71,VQA_classifier_results_8!H71,VQA_classifier_results_7!H71,VQA_classifier_results_6!H71,VQA_classifier_results_5!H71,VQA_classifier_results_4!H71,VQA_classifier_results_3!H71,VQA_classifier_results_2!H71,VQA_classifier_results_1!H71,VQA_classifier_results_0!H71)</f>
        <v>17.166181222909707</v>
      </c>
      <c r="R71">
        <f>_xlfn.STDEV.S(VQA_classifier_results_9!I71,VQA_classifier_results_8!I71,VQA_classifier_results_7!I71,VQA_classifier_results_6!I71,VQA_classifier_results_5!I71,VQA_classifier_results_4!I71,VQA_classifier_results_3!I71,VQA_classifier_results_2!I71,VQA_classifier_results_1!I71,VQA_classifier_results_0!I71)</f>
        <v>1.510306079773158E-2</v>
      </c>
      <c r="S71">
        <f>_xlfn.STDEV.S(VQA_classifier_results_9!J71,VQA_classifier_results_8!J71,VQA_classifier_results_7!J71,VQA_classifier_results_6!J71,VQA_classifier_results_5!J71,VQA_classifier_results_4!J71,VQA_classifier_results_3!J71,VQA_classifier_results_2!J71,VQA_classifier_results_1!J71,VQA_classifier_results_0!J71)</f>
        <v>1.8618800842526088E-2</v>
      </c>
      <c r="T71">
        <f>_xlfn.STDEV.S(VQA_classifier_results_9!K71,VQA_classifier_results_8!K71,VQA_classifier_results_7!K71,VQA_classifier_results_6!K71,VQA_classifier_results_5!K71,VQA_classifier_results_4!K71,VQA_classifier_results_3!K71,VQA_classifier_results_2!K71,VQA_classifier_results_1!K71,VQA_classifier_results_0!K71)</f>
        <v>2.0607660531704326E-2</v>
      </c>
      <c r="U71">
        <f>_xlfn.STDEV.S(VQA_classifier_results_9!L71,VQA_classifier_results_8!L71,VQA_classifier_results_7!L71,VQA_classifier_results_6!L71,VQA_classifier_results_5!L71,VQA_classifier_results_4!L71,VQA_classifier_results_3!L71,VQA_classifier_results_2!L71,VQA_classifier_results_1!L71,VQA_classifier_results_0!L71)</f>
        <v>1.6336143233606052E-2</v>
      </c>
      <c r="V71">
        <f>_xlfn.STDEV.S(VQA_classifier_results_9!M71,VQA_classifier_results_8!M71,VQA_classifier_results_7!M71,VQA_classifier_results_6!M71,VQA_classifier_results_5!M71,VQA_classifier_results_4!M71,VQA_classifier_results_3!M71,VQA_classifier_results_2!M71,VQA_classifier_results_1!M71,VQA_classifier_results_0!M71)</f>
        <v>1.5771161124736643E-2</v>
      </c>
    </row>
    <row r="72" spans="1:22" x14ac:dyDescent="0.3">
      <c r="A72" s="5">
        <v>70</v>
      </c>
      <c r="B72" t="s">
        <v>27</v>
      </c>
      <c r="C72" t="s">
        <v>14</v>
      </c>
      <c r="D72" t="s">
        <v>15</v>
      </c>
      <c r="E72">
        <f>AVERAGE(VQA_classifier_results_9!E72,VQA_classifier_results_8!E72,VQA_classifier_results_7!E72,VQA_classifier_results_6!E72,VQA_classifier_results_5!E72,VQA_classifier_results_4!E72,VQA_classifier_results_3!E72,VQA_classifier_results_2!E72,VQA_classifier_results_1!E72,VQA_classifier_results_0!E72)</f>
        <v>138.6</v>
      </c>
      <c r="F72">
        <f>AVERAGE(VQA_classifier_results_9!F72,VQA_classifier_results_8!F72,VQA_classifier_results_7!F72,VQA_classifier_results_6!F72,VQA_classifier_results_5!F72,VQA_classifier_results_4!F72,VQA_classifier_results_3!F72,VQA_classifier_results_2!F72,VQA_classifier_results_1!F72,VQA_classifier_results_0!F72)</f>
        <v>141.6</v>
      </c>
      <c r="G72">
        <f>AVERAGE(VQA_classifier_results_9!G72,VQA_classifier_results_8!G72,VQA_classifier_results_7!G72,VQA_classifier_results_6!G72,VQA_classifier_results_5!G72,VQA_classifier_results_4!G72,VQA_classifier_results_3!G72,VQA_classifier_results_2!G72,VQA_classifier_results_1!G72,VQA_classifier_results_0!G72)</f>
        <v>48.4</v>
      </c>
      <c r="H72">
        <f>AVERAGE(VQA_classifier_results_9!H72,VQA_classifier_results_8!H72,VQA_classifier_results_7!H72,VQA_classifier_results_6!H72,VQA_classifier_results_5!H72,VQA_classifier_results_4!H72,VQA_classifier_results_3!H72,VQA_classifier_results_2!H72,VQA_classifier_results_1!H72,VQA_classifier_results_0!H72)</f>
        <v>51.4</v>
      </c>
      <c r="I72">
        <f>AVERAGE(VQA_classifier_results_9!I72,VQA_classifier_results_8!I72,VQA_classifier_results_7!I72,VQA_classifier_results_6!I72,VQA_classifier_results_5!I72,VQA_classifier_results_4!I72,VQA_classifier_results_3!I72,VQA_classifier_results_2!I72,VQA_classifier_results_1!I72,VQA_classifier_results_0!I72)</f>
        <v>0.73736842105263167</v>
      </c>
      <c r="J72">
        <f>AVERAGE(VQA_classifier_results_9!J72,VQA_classifier_results_8!J72,VQA_classifier_results_7!J72,VQA_classifier_results_6!J72,VQA_classifier_results_5!J72,VQA_classifier_results_4!J72,VQA_classifier_results_3!J72,VQA_classifier_results_2!J72,VQA_classifier_results_1!J72,VQA_classifier_results_0!J72)</f>
        <v>0.74220633365614619</v>
      </c>
      <c r="K72">
        <f>AVERAGE(VQA_classifier_results_9!K72,VQA_classifier_results_8!K72,VQA_classifier_results_7!K72,VQA_classifier_results_6!K72,VQA_classifier_results_5!K72,VQA_classifier_results_4!K72,VQA_classifier_results_3!K72,VQA_classifier_results_2!K72,VQA_classifier_results_1!K72,VQA_classifier_results_0!K72)</f>
        <v>0.72947368421052627</v>
      </c>
      <c r="L72">
        <f>AVERAGE(VQA_classifier_results_9!L72,VQA_classifier_results_8!L72,VQA_classifier_results_7!L72,VQA_classifier_results_6!L72,VQA_classifier_results_5!L72,VQA_classifier_results_4!L72,VQA_classifier_results_3!L72,VQA_classifier_results_2!L72,VQA_classifier_results_1!L72,VQA_classifier_results_0!L72)</f>
        <v>0.73933669251818301</v>
      </c>
      <c r="M72">
        <f>AVERAGE(VQA_classifier_results_9!M72,VQA_classifier_results_8!M72,VQA_classifier_results_7!M72,VQA_classifier_results_6!M72,VQA_classifier_results_5!M72,VQA_classifier_results_4!M72,VQA_classifier_results_3!M72,VQA_classifier_results_2!M72,VQA_classifier_results_1!M72,VQA_classifier_results_0!M72)</f>
        <v>0.73378388791476801</v>
      </c>
      <c r="N72">
        <f>_xlfn.STDEV.S(VQA_classifier_results_9!E72,VQA_classifier_results_8!E72,VQA_classifier_results_7!E72,VQA_classifier_results_6!E72,VQA_classifier_results_5!E72,VQA_classifier_results_4!E72,VQA_classifier_results_3!E72,VQA_classifier_results_2!E72,VQA_classifier_results_1!E72,VQA_classifier_results_0!E72)</f>
        <v>5.4609726443393054</v>
      </c>
      <c r="O72">
        <f>_xlfn.STDEV.S(VQA_classifier_results_9!F72,VQA_classifier_results_8!F72,VQA_classifier_results_7!F72,VQA_classifier_results_6!F72,VQA_classifier_results_5!F72,VQA_classifier_results_4!F72,VQA_classifier_results_3!F72,VQA_classifier_results_2!F72,VQA_classifier_results_1!F72,VQA_classifier_results_0!F72)</f>
        <v>8.0166493416306217</v>
      </c>
      <c r="P72">
        <f>_xlfn.STDEV.S(VQA_classifier_results_9!G72,VQA_classifier_results_8!G72,VQA_classifier_results_7!G72,VQA_classifier_results_6!G72,VQA_classifier_results_5!G72,VQA_classifier_results_4!G72,VQA_classifier_results_3!G72,VQA_classifier_results_2!G72,VQA_classifier_results_1!G72,VQA_classifier_results_0!G72)</f>
        <v>8.0166493416306306</v>
      </c>
      <c r="Q72">
        <f>_xlfn.STDEV.S(VQA_classifier_results_9!H72,VQA_classifier_results_8!H72,VQA_classifier_results_7!H72,VQA_classifier_results_6!H72,VQA_classifier_results_5!H72,VQA_classifier_results_4!H72,VQA_classifier_results_3!H72,VQA_classifier_results_2!H72,VQA_classifier_results_1!H72,VQA_classifier_results_0!H72)</f>
        <v>5.4609726443393196</v>
      </c>
      <c r="R72">
        <f>_xlfn.STDEV.S(VQA_classifier_results_9!I72,VQA_classifier_results_8!I72,VQA_classifier_results_7!I72,VQA_classifier_results_6!I72,VQA_classifier_results_5!I72,VQA_classifier_results_4!I72,VQA_classifier_results_3!I72,VQA_classifier_results_2!I72,VQA_classifier_results_1!I72,VQA_classifier_results_0!I72)</f>
        <v>2.5837763597123333E-2</v>
      </c>
      <c r="S72">
        <f>_xlfn.STDEV.S(VQA_classifier_results_9!J72,VQA_classifier_results_8!J72,VQA_classifier_results_7!J72,VQA_classifier_results_6!J72,VQA_classifier_results_5!J72,VQA_classifier_results_4!J72,VQA_classifier_results_3!J72,VQA_classifier_results_2!J72,VQA_classifier_results_1!J72,VQA_classifier_results_0!J72)</f>
        <v>3.2714226430458522E-2</v>
      </c>
      <c r="T72">
        <f>_xlfn.STDEV.S(VQA_classifier_results_9!K72,VQA_classifier_results_8!K72,VQA_classifier_results_7!K72,VQA_classifier_results_6!K72,VQA_classifier_results_5!K72,VQA_classifier_results_4!K72,VQA_classifier_results_3!K72,VQA_classifier_results_2!K72,VQA_classifier_results_1!K72,VQA_classifier_results_0!K72)</f>
        <v>2.8741961285996338E-2</v>
      </c>
      <c r="U72">
        <f>_xlfn.STDEV.S(VQA_classifier_results_9!L72,VQA_classifier_results_8!L72,VQA_classifier_results_7!L72,VQA_classifier_results_6!L72,VQA_classifier_results_5!L72,VQA_classifier_results_4!L72,VQA_classifier_results_3!L72,VQA_classifier_results_2!L72,VQA_classifier_results_1!L72,VQA_classifier_results_0!L72)</f>
        <v>2.7899345367833034E-2</v>
      </c>
      <c r="V72">
        <f>_xlfn.STDEV.S(VQA_classifier_results_9!M72,VQA_classifier_results_8!M72,VQA_classifier_results_7!M72,VQA_classifier_results_6!M72,VQA_classifier_results_5!M72,VQA_classifier_results_4!M72,VQA_classifier_results_3!M72,VQA_classifier_results_2!M72,VQA_classifier_results_1!M72,VQA_classifier_results_0!M72)</f>
        <v>2.4554049743414772E-2</v>
      </c>
    </row>
    <row r="73" spans="1:22" x14ac:dyDescent="0.3">
      <c r="A73" s="5">
        <v>71</v>
      </c>
      <c r="B73" t="s">
        <v>27</v>
      </c>
      <c r="C73" t="s">
        <v>14</v>
      </c>
      <c r="D73" t="s">
        <v>16</v>
      </c>
      <c r="E73">
        <f>AVERAGE(VQA_classifier_results_9!E73,VQA_classifier_results_8!E73,VQA_classifier_results_7!E73,VQA_classifier_results_6!E73,VQA_classifier_results_5!E73,VQA_classifier_results_4!E73,VQA_classifier_results_3!E73,VQA_classifier_results_2!E73,VQA_classifier_results_1!E73,VQA_classifier_results_0!E73)</f>
        <v>140.1</v>
      </c>
      <c r="F73">
        <f>AVERAGE(VQA_classifier_results_9!F73,VQA_classifier_results_8!F73,VQA_classifier_results_7!F73,VQA_classifier_results_6!F73,VQA_classifier_results_5!F73,VQA_classifier_results_4!F73,VQA_classifier_results_3!F73,VQA_classifier_results_2!F73,VQA_classifier_results_1!F73,VQA_classifier_results_0!F73)</f>
        <v>144.6</v>
      </c>
      <c r="G73">
        <f>AVERAGE(VQA_classifier_results_9!G73,VQA_classifier_results_8!G73,VQA_classifier_results_7!G73,VQA_classifier_results_6!G73,VQA_classifier_results_5!G73,VQA_classifier_results_4!G73,VQA_classifier_results_3!G73,VQA_classifier_results_2!G73,VQA_classifier_results_1!G73,VQA_classifier_results_0!G73)</f>
        <v>45.4</v>
      </c>
      <c r="H73">
        <f>AVERAGE(VQA_classifier_results_9!H73,VQA_classifier_results_8!H73,VQA_classifier_results_7!H73,VQA_classifier_results_6!H73,VQA_classifier_results_5!H73,VQA_classifier_results_4!H73,VQA_classifier_results_3!H73,VQA_classifier_results_2!H73,VQA_classifier_results_1!H73,VQA_classifier_results_0!H73)</f>
        <v>49.9</v>
      </c>
      <c r="I73">
        <f>AVERAGE(VQA_classifier_results_9!I73,VQA_classifier_results_8!I73,VQA_classifier_results_7!I73,VQA_classifier_results_6!I73,VQA_classifier_results_5!I73,VQA_classifier_results_4!I73,VQA_classifier_results_3!I73,VQA_classifier_results_2!I73,VQA_classifier_results_1!I73,VQA_classifier_results_0!I73)</f>
        <v>0.74921052631578944</v>
      </c>
      <c r="J73">
        <f>AVERAGE(VQA_classifier_results_9!J73,VQA_classifier_results_8!J73,VQA_classifier_results_7!J73,VQA_classifier_results_6!J73,VQA_classifier_results_5!J73,VQA_classifier_results_4!J73,VQA_classifier_results_3!J73,VQA_classifier_results_2!J73,VQA_classifier_results_1!J73,VQA_classifier_results_0!J73)</f>
        <v>0.75560028917299449</v>
      </c>
      <c r="K73">
        <f>AVERAGE(VQA_classifier_results_9!K73,VQA_classifier_results_8!K73,VQA_classifier_results_7!K73,VQA_classifier_results_6!K73,VQA_classifier_results_5!K73,VQA_classifier_results_4!K73,VQA_classifier_results_3!K73,VQA_classifier_results_2!K73,VQA_classifier_results_1!K73,VQA_classifier_results_0!K73)</f>
        <v>0.73736842105263156</v>
      </c>
      <c r="L73">
        <f>AVERAGE(VQA_classifier_results_9!L73,VQA_classifier_results_8!L73,VQA_classifier_results_7!L73,VQA_classifier_results_6!L73,VQA_classifier_results_5!L73,VQA_classifier_results_4!L73,VQA_classifier_results_3!L73,VQA_classifier_results_2!L73,VQA_classifier_results_1!L73,VQA_classifier_results_0!L73)</f>
        <v>0.75161040171295368</v>
      </c>
      <c r="M73">
        <f>AVERAGE(VQA_classifier_results_9!M73,VQA_classifier_results_8!M73,VQA_classifier_results_7!M73,VQA_classifier_results_6!M73,VQA_classifier_results_5!M73,VQA_classifier_results_4!M73,VQA_classifier_results_3!M73,VQA_classifier_results_2!M73,VQA_classifier_results_1!M73,VQA_classifier_results_0!M73)</f>
        <v>0.74413248205070437</v>
      </c>
      <c r="N73">
        <f>_xlfn.STDEV.S(VQA_classifier_results_9!E73,VQA_classifier_results_8!E73,VQA_classifier_results_7!E73,VQA_classifier_results_6!E73,VQA_classifier_results_5!E73,VQA_classifier_results_4!E73,VQA_classifier_results_3!E73,VQA_classifier_results_2!E73,VQA_classifier_results_1!E73,VQA_classifier_results_0!E73)</f>
        <v>5.9338951044917456</v>
      </c>
      <c r="O73">
        <f>_xlfn.STDEV.S(VQA_classifier_results_9!F73,VQA_classifier_results_8!F73,VQA_classifier_results_7!F73,VQA_classifier_results_6!F73,VQA_classifier_results_5!F73,VQA_classifier_results_4!F73,VQA_classifier_results_3!F73,VQA_classifier_results_2!F73,VQA_classifier_results_1!F73,VQA_classifier_results_0!F73)</f>
        <v>4.2998707990925595</v>
      </c>
      <c r="P73">
        <f>_xlfn.STDEV.S(VQA_classifier_results_9!G73,VQA_classifier_results_8!G73,VQA_classifier_results_7!G73,VQA_classifier_results_6!G73,VQA_classifier_results_5!G73,VQA_classifier_results_4!G73,VQA_classifier_results_3!G73,VQA_classifier_results_2!G73,VQA_classifier_results_1!G73,VQA_classifier_results_0!G73)</f>
        <v>4.2998707990925604</v>
      </c>
      <c r="Q73">
        <f>_xlfn.STDEV.S(VQA_classifier_results_9!H73,VQA_classifier_results_8!H73,VQA_classifier_results_7!H73,VQA_classifier_results_6!H73,VQA_classifier_results_5!H73,VQA_classifier_results_4!H73,VQA_classifier_results_3!H73,VQA_classifier_results_2!H73,VQA_classifier_results_1!H73,VQA_classifier_results_0!H73)</f>
        <v>5.9338951044917598</v>
      </c>
      <c r="R73">
        <f>_xlfn.STDEV.S(VQA_classifier_results_9!I73,VQA_classifier_results_8!I73,VQA_classifier_results_7!I73,VQA_classifier_results_6!I73,VQA_classifier_results_5!I73,VQA_classifier_results_4!I73,VQA_classifier_results_3!I73,VQA_classifier_results_2!I73,VQA_classifier_results_1!I73,VQA_classifier_results_0!I73)</f>
        <v>1.2408483084039981E-2</v>
      </c>
      <c r="S73">
        <f>_xlfn.STDEV.S(VQA_classifier_results_9!J73,VQA_classifier_results_8!J73,VQA_classifier_results_7!J73,VQA_classifier_results_6!J73,VQA_classifier_results_5!J73,VQA_classifier_results_4!J73,VQA_classifier_results_3!J73,VQA_classifier_results_2!J73,VQA_classifier_results_1!J73,VQA_classifier_results_0!J73)</f>
        <v>1.4055873926898969E-2</v>
      </c>
      <c r="T73">
        <f>_xlfn.STDEV.S(VQA_classifier_results_9!K73,VQA_classifier_results_8!K73,VQA_classifier_results_7!K73,VQA_classifier_results_6!K73,VQA_classifier_results_5!K73,VQA_classifier_results_4!K73,VQA_classifier_results_3!K73,VQA_classifier_results_2!K73,VQA_classifier_results_1!K73,VQA_classifier_results_0!K73)</f>
        <v>3.1231026865746029E-2</v>
      </c>
      <c r="U73">
        <f>_xlfn.STDEV.S(VQA_classifier_results_9!L73,VQA_classifier_results_8!L73,VQA_classifier_results_7!L73,VQA_classifier_results_6!L73,VQA_classifier_results_5!L73,VQA_classifier_results_4!L73,VQA_classifier_results_3!L73,VQA_classifier_results_2!L73,VQA_classifier_results_1!L73,VQA_classifier_results_0!L73)</f>
        <v>1.1770330579802238E-2</v>
      </c>
      <c r="V73">
        <f>_xlfn.STDEV.S(VQA_classifier_results_9!M73,VQA_classifier_results_8!M73,VQA_classifier_results_7!M73,VQA_classifier_results_6!M73,VQA_classifier_results_5!M73,VQA_classifier_results_4!M73,VQA_classifier_results_3!M73,VQA_classifier_results_2!M73,VQA_classifier_results_1!M73,VQA_classifier_results_0!M73)</f>
        <v>1.9445169677380171E-2</v>
      </c>
    </row>
    <row r="74" spans="1:22" x14ac:dyDescent="0.3">
      <c r="A74" s="5">
        <v>72</v>
      </c>
      <c r="B74" t="s">
        <v>27</v>
      </c>
      <c r="C74" t="s">
        <v>17</v>
      </c>
      <c r="D74" t="s">
        <v>15</v>
      </c>
      <c r="E74">
        <f>AVERAGE(VQA_classifier_results_9!E74,VQA_classifier_results_8!E74,VQA_classifier_results_7!E74,VQA_classifier_results_6!E74,VQA_classifier_results_5!E74,VQA_classifier_results_4!E74,VQA_classifier_results_3!E74,VQA_classifier_results_2!E74,VQA_classifier_results_1!E74,VQA_classifier_results_0!E74)</f>
        <v>175.1</v>
      </c>
      <c r="F74">
        <f>AVERAGE(VQA_classifier_results_9!F74,VQA_classifier_results_8!F74,VQA_classifier_results_7!F74,VQA_classifier_results_6!F74,VQA_classifier_results_5!F74,VQA_classifier_results_4!F74,VQA_classifier_results_3!F74,VQA_classifier_results_2!F74,VQA_classifier_results_1!F74,VQA_classifier_results_0!F74)</f>
        <v>168.5</v>
      </c>
      <c r="G74">
        <f>AVERAGE(VQA_classifier_results_9!G74,VQA_classifier_results_8!G74,VQA_classifier_results_7!G74,VQA_classifier_results_6!G74,VQA_classifier_results_5!G74,VQA_classifier_results_4!G74,VQA_classifier_results_3!G74,VQA_classifier_results_2!G74,VQA_classifier_results_1!G74,VQA_classifier_results_0!G74)</f>
        <v>60.5</v>
      </c>
      <c r="H74">
        <f>AVERAGE(VQA_classifier_results_9!H74,VQA_classifier_results_8!H74,VQA_classifier_results_7!H74,VQA_classifier_results_6!H74,VQA_classifier_results_5!H74,VQA_classifier_results_4!H74,VQA_classifier_results_3!H74,VQA_classifier_results_2!H74,VQA_classifier_results_1!H74,VQA_classifier_results_0!H74)</f>
        <v>53.9</v>
      </c>
      <c r="I74">
        <f>AVERAGE(VQA_classifier_results_9!I74,VQA_classifier_results_8!I74,VQA_classifier_results_7!I74,VQA_classifier_results_6!I74,VQA_classifier_results_5!I74,VQA_classifier_results_4!I74,VQA_classifier_results_3!I74,VQA_classifier_results_2!I74,VQA_classifier_results_1!I74,VQA_classifier_results_0!I74)</f>
        <v>0.75021834061135362</v>
      </c>
      <c r="J74">
        <f>AVERAGE(VQA_classifier_results_9!J74,VQA_classifier_results_8!J74,VQA_classifier_results_7!J74,VQA_classifier_results_6!J74,VQA_classifier_results_5!J74,VQA_classifier_results_4!J74,VQA_classifier_results_3!J74,VQA_classifier_results_2!J74,VQA_classifier_results_1!J74,VQA_classifier_results_0!J74)</f>
        <v>0.74355637999135493</v>
      </c>
      <c r="K74">
        <f>AVERAGE(VQA_classifier_results_9!K74,VQA_classifier_results_8!K74,VQA_classifier_results_7!K74,VQA_classifier_results_6!K74,VQA_classifier_results_5!K74,VQA_classifier_results_4!K74,VQA_classifier_results_3!K74,VQA_classifier_results_2!K74,VQA_classifier_results_1!K74,VQA_classifier_results_0!K74)</f>
        <v>0.76462882096069873</v>
      </c>
      <c r="L74">
        <f>AVERAGE(VQA_classifier_results_9!L74,VQA_classifier_results_8!L74,VQA_classifier_results_7!L74,VQA_classifier_results_6!L74,VQA_classifier_results_5!L74,VQA_classifier_results_4!L74,VQA_classifier_results_3!L74,VQA_classifier_results_2!L74,VQA_classifier_results_1!L74,VQA_classifier_results_0!L74)</f>
        <v>0.74756101773708861</v>
      </c>
      <c r="M74">
        <f>AVERAGE(VQA_classifier_results_9!M74,VQA_classifier_results_8!M74,VQA_classifier_results_7!M74,VQA_classifier_results_6!M74,VQA_classifier_results_5!M74,VQA_classifier_results_4!M74,VQA_classifier_results_3!M74,VQA_classifier_results_2!M74,VQA_classifier_results_1!M74,VQA_classifier_results_0!M74)</f>
        <v>0.75780437882745133</v>
      </c>
      <c r="N74">
        <f>_xlfn.STDEV.S(VQA_classifier_results_9!E74,VQA_classifier_results_8!E74,VQA_classifier_results_7!E74,VQA_classifier_results_6!E74,VQA_classifier_results_5!E74,VQA_classifier_results_4!E74,VQA_classifier_results_3!E74,VQA_classifier_results_2!E74,VQA_classifier_results_1!E74,VQA_classifier_results_0!E74)</f>
        <v>4.508017549014447</v>
      </c>
      <c r="O74">
        <f>_xlfn.STDEV.S(VQA_classifier_results_9!F74,VQA_classifier_results_8!F74,VQA_classifier_results_7!F74,VQA_classifier_results_6!F74,VQA_classifier_results_5!F74,VQA_classifier_results_4!F74,VQA_classifier_results_3!F74,VQA_classifier_results_2!F74,VQA_classifier_results_1!F74,VQA_classifier_results_0!F74)</f>
        <v>5.7975090436420293</v>
      </c>
      <c r="P74">
        <f>_xlfn.STDEV.S(VQA_classifier_results_9!G74,VQA_classifier_results_8!G74,VQA_classifier_results_7!G74,VQA_classifier_results_6!G74,VQA_classifier_results_5!G74,VQA_classifier_results_4!G74,VQA_classifier_results_3!G74,VQA_classifier_results_2!G74,VQA_classifier_results_1!G74,VQA_classifier_results_0!G74)</f>
        <v>5.7975090436420293</v>
      </c>
      <c r="Q74">
        <f>_xlfn.STDEV.S(VQA_classifier_results_9!H74,VQA_classifier_results_8!H74,VQA_classifier_results_7!H74,VQA_classifier_results_6!H74,VQA_classifier_results_5!H74,VQA_classifier_results_4!H74,VQA_classifier_results_3!H74,VQA_classifier_results_2!H74,VQA_classifier_results_1!H74,VQA_classifier_results_0!H74)</f>
        <v>4.508017549014447</v>
      </c>
      <c r="R74">
        <f>_xlfn.STDEV.S(VQA_classifier_results_9!I74,VQA_classifier_results_8!I74,VQA_classifier_results_7!I74,VQA_classifier_results_6!I74,VQA_classifier_results_5!I74,VQA_classifier_results_4!I74,VQA_classifier_results_3!I74,VQA_classifier_results_2!I74,VQA_classifier_results_1!I74,VQA_classifier_results_0!I74)</f>
        <v>1.4993428566891511E-2</v>
      </c>
      <c r="S74">
        <f>_xlfn.STDEV.S(VQA_classifier_results_9!J74,VQA_classifier_results_8!J74,VQA_classifier_results_7!J74,VQA_classifier_results_6!J74,VQA_classifier_results_5!J74,VQA_classifier_results_4!J74,VQA_classifier_results_3!J74,VQA_classifier_results_2!J74,VQA_classifier_results_1!J74,VQA_classifier_results_0!J74)</f>
        <v>1.8140826963094017E-2</v>
      </c>
      <c r="T74">
        <f>_xlfn.STDEV.S(VQA_classifier_results_9!K74,VQA_classifier_results_8!K74,VQA_classifier_results_7!K74,VQA_classifier_results_6!K74,VQA_classifier_results_5!K74,VQA_classifier_results_4!K74,VQA_classifier_results_3!K74,VQA_classifier_results_2!K74,VQA_classifier_results_1!K74,VQA_classifier_results_0!K74)</f>
        <v>1.9685666152901508E-2</v>
      </c>
      <c r="U74">
        <f>_xlfn.STDEV.S(VQA_classifier_results_9!L74,VQA_classifier_results_8!L74,VQA_classifier_results_7!L74,VQA_classifier_results_6!L74,VQA_classifier_results_5!L74,VQA_classifier_results_4!L74,VQA_classifier_results_3!L74,VQA_classifier_results_2!L74,VQA_classifier_results_1!L74,VQA_classifier_results_0!L74)</f>
        <v>1.5613248377770781E-2</v>
      </c>
      <c r="V74">
        <f>_xlfn.STDEV.S(VQA_classifier_results_9!M74,VQA_classifier_results_8!M74,VQA_classifier_results_7!M74,VQA_classifier_results_6!M74,VQA_classifier_results_5!M74,VQA_classifier_results_4!M74,VQA_classifier_results_3!M74,VQA_classifier_results_2!M74,VQA_classifier_results_1!M74,VQA_classifier_results_0!M74)</f>
        <v>1.6009547997215292E-2</v>
      </c>
    </row>
    <row r="75" spans="1:22" x14ac:dyDescent="0.3">
      <c r="A75" s="5">
        <v>73</v>
      </c>
      <c r="B75" t="s">
        <v>27</v>
      </c>
      <c r="C75" t="s">
        <v>17</v>
      </c>
      <c r="D75" t="s">
        <v>16</v>
      </c>
      <c r="E75">
        <f>AVERAGE(VQA_classifier_results_9!E75,VQA_classifier_results_8!E75,VQA_classifier_results_7!E75,VQA_classifier_results_6!E75,VQA_classifier_results_5!E75,VQA_classifier_results_4!E75,VQA_classifier_results_3!E75,VQA_classifier_results_2!E75,VQA_classifier_results_1!E75,VQA_classifier_results_0!E75)</f>
        <v>179.9</v>
      </c>
      <c r="F75">
        <f>AVERAGE(VQA_classifier_results_9!F75,VQA_classifier_results_8!F75,VQA_classifier_results_7!F75,VQA_classifier_results_6!F75,VQA_classifier_results_5!F75,VQA_classifier_results_4!F75,VQA_classifier_results_3!F75,VQA_classifier_results_2!F75,VQA_classifier_results_1!F75,VQA_classifier_results_0!F75)</f>
        <v>183.7</v>
      </c>
      <c r="G75">
        <f>AVERAGE(VQA_classifier_results_9!G75,VQA_classifier_results_8!G75,VQA_classifier_results_7!G75,VQA_classifier_results_6!G75,VQA_classifier_results_5!G75,VQA_classifier_results_4!G75,VQA_classifier_results_3!G75,VQA_classifier_results_2!G75,VQA_classifier_results_1!G75,VQA_classifier_results_0!G75)</f>
        <v>45.3</v>
      </c>
      <c r="H75">
        <f>AVERAGE(VQA_classifier_results_9!H75,VQA_classifier_results_8!H75,VQA_classifier_results_7!H75,VQA_classifier_results_6!H75,VQA_classifier_results_5!H75,VQA_classifier_results_4!H75,VQA_classifier_results_3!H75,VQA_classifier_results_2!H75,VQA_classifier_results_1!H75,VQA_classifier_results_0!H75)</f>
        <v>49.1</v>
      </c>
      <c r="I75">
        <f>AVERAGE(VQA_classifier_results_9!I75,VQA_classifier_results_8!I75,VQA_classifier_results_7!I75,VQA_classifier_results_6!I75,VQA_classifier_results_5!I75,VQA_classifier_results_4!I75,VQA_classifier_results_3!I75,VQA_classifier_results_2!I75,VQA_classifier_results_1!I75,VQA_classifier_results_0!I75)</f>
        <v>0.79388646288209608</v>
      </c>
      <c r="J75">
        <f>AVERAGE(VQA_classifier_results_9!J75,VQA_classifier_results_8!J75,VQA_classifier_results_7!J75,VQA_classifier_results_6!J75,VQA_classifier_results_5!J75,VQA_classifier_results_4!J75,VQA_classifier_results_3!J75,VQA_classifier_results_2!J75,VQA_classifier_results_1!J75,VQA_classifier_results_0!J75)</f>
        <v>0.7998166898193122</v>
      </c>
      <c r="K75">
        <f>AVERAGE(VQA_classifier_results_9!K75,VQA_classifier_results_8!K75,VQA_classifier_results_7!K75,VQA_classifier_results_6!K75,VQA_classifier_results_5!K75,VQA_classifier_results_4!K75,VQA_classifier_results_3!K75,VQA_classifier_results_2!K75,VQA_classifier_results_1!K75,VQA_classifier_results_0!K75)</f>
        <v>0.78558951965065504</v>
      </c>
      <c r="L75">
        <f>AVERAGE(VQA_classifier_results_9!L75,VQA_classifier_results_8!L75,VQA_classifier_results_7!L75,VQA_classifier_results_6!L75,VQA_classifier_results_5!L75,VQA_classifier_results_4!L75,VQA_classifier_results_3!L75,VQA_classifier_results_2!L75,VQA_classifier_results_1!L75,VQA_classifier_results_0!L75)</f>
        <v>0.79655680221492209</v>
      </c>
      <c r="M75">
        <f>AVERAGE(VQA_classifier_results_9!M75,VQA_classifier_results_8!M75,VQA_classifier_results_7!M75,VQA_classifier_results_6!M75,VQA_classifier_results_5!M75,VQA_classifier_results_4!M75,VQA_classifier_results_3!M75,VQA_classifier_results_2!M75,VQA_classifier_results_1!M75,VQA_classifier_results_0!M75)</f>
        <v>0.78977730120350298</v>
      </c>
      <c r="N75">
        <f>_xlfn.STDEV.S(VQA_classifier_results_9!E75,VQA_classifier_results_8!E75,VQA_classifier_results_7!E75,VQA_classifier_results_6!E75,VQA_classifier_results_5!E75,VQA_classifier_results_4!E75,VQA_classifier_results_3!E75,VQA_classifier_results_2!E75,VQA_classifier_results_1!E75,VQA_classifier_results_0!E75)</f>
        <v>6.2972657205771103</v>
      </c>
      <c r="O75">
        <f>_xlfn.STDEV.S(VQA_classifier_results_9!F75,VQA_classifier_results_8!F75,VQA_classifier_results_7!F75,VQA_classifier_results_6!F75,VQA_classifier_results_5!F75,VQA_classifier_results_4!F75,VQA_classifier_results_3!F75,VQA_classifier_results_2!F75,VQA_classifier_results_1!F75,VQA_classifier_results_0!F75)</f>
        <v>7.1188326134119615</v>
      </c>
      <c r="P75">
        <f>_xlfn.STDEV.S(VQA_classifier_results_9!G75,VQA_classifier_results_8!G75,VQA_classifier_results_7!G75,VQA_classifier_results_6!G75,VQA_classifier_results_5!G75,VQA_classifier_results_4!G75,VQA_classifier_results_3!G75,VQA_classifier_results_2!G75,VQA_classifier_results_1!G75,VQA_classifier_results_0!G75)</f>
        <v>7.1188326134119499</v>
      </c>
      <c r="Q75">
        <f>_xlfn.STDEV.S(VQA_classifier_results_9!H75,VQA_classifier_results_8!H75,VQA_classifier_results_7!H75,VQA_classifier_results_6!H75,VQA_classifier_results_5!H75,VQA_classifier_results_4!H75,VQA_classifier_results_3!H75,VQA_classifier_results_2!H75,VQA_classifier_results_1!H75,VQA_classifier_results_0!H75)</f>
        <v>6.2972657205771236</v>
      </c>
      <c r="R75">
        <f>_xlfn.STDEV.S(VQA_classifier_results_9!I75,VQA_classifier_results_8!I75,VQA_classifier_results_7!I75,VQA_classifier_results_6!I75,VQA_classifier_results_5!I75,VQA_classifier_results_4!I75,VQA_classifier_results_3!I75,VQA_classifier_results_2!I75,VQA_classifier_results_1!I75,VQA_classifier_results_0!I75)</f>
        <v>9.9365637064780313E-3</v>
      </c>
      <c r="S75">
        <f>_xlfn.STDEV.S(VQA_classifier_results_9!J75,VQA_classifier_results_8!J75,VQA_classifier_results_7!J75,VQA_classifier_results_6!J75,VQA_classifier_results_5!J75,VQA_classifier_results_4!J75,VQA_classifier_results_3!J75,VQA_classifier_results_2!J75,VQA_classifier_results_1!J75,VQA_classifier_results_0!J75)</f>
        <v>2.1693276908523604E-2</v>
      </c>
      <c r="T75">
        <f>_xlfn.STDEV.S(VQA_classifier_results_9!K75,VQA_classifier_results_8!K75,VQA_classifier_results_7!K75,VQA_classifier_results_6!K75,VQA_classifier_results_5!K75,VQA_classifier_results_4!K75,VQA_classifier_results_3!K75,VQA_classifier_results_2!K75,VQA_classifier_results_1!K75,VQA_classifier_results_0!K75)</f>
        <v>2.7498976945751569E-2</v>
      </c>
      <c r="U75">
        <f>_xlfn.STDEV.S(VQA_classifier_results_9!L75,VQA_classifier_results_8!L75,VQA_classifier_results_7!L75,VQA_classifier_results_6!L75,VQA_classifier_results_5!L75,VQA_classifier_results_4!L75,VQA_classifier_results_3!L75,VQA_classifier_results_2!L75,VQA_classifier_results_1!L75,VQA_classifier_results_0!L75)</f>
        <v>1.3906681204444092E-2</v>
      </c>
      <c r="V75">
        <f>_xlfn.STDEV.S(VQA_classifier_results_9!M75,VQA_classifier_results_8!M75,VQA_classifier_results_7!M75,VQA_classifier_results_6!M75,VQA_classifier_results_5!M75,VQA_classifier_results_4!M75,VQA_classifier_results_3!M75,VQA_classifier_results_2!M75,VQA_classifier_results_1!M75,VQA_classifier_results_0!M75)</f>
        <v>1.7496801440377078E-2</v>
      </c>
    </row>
    <row r="76" spans="1:22" x14ac:dyDescent="0.3">
      <c r="A76" s="5">
        <v>74</v>
      </c>
      <c r="B76" t="s">
        <v>27</v>
      </c>
      <c r="C76" t="s">
        <v>18</v>
      </c>
      <c r="D76" t="s">
        <v>15</v>
      </c>
      <c r="E76">
        <f>AVERAGE(VQA_classifier_results_9!E76,VQA_classifier_results_8!E76,VQA_classifier_results_7!E76,VQA_classifier_results_6!E76,VQA_classifier_results_5!E76,VQA_classifier_results_4!E76,VQA_classifier_results_3!E76,VQA_classifier_results_2!E76,VQA_classifier_results_1!E76,VQA_classifier_results_0!E76)</f>
        <v>160.19999999999999</v>
      </c>
      <c r="F76">
        <f>AVERAGE(VQA_classifier_results_9!F76,VQA_classifier_results_8!F76,VQA_classifier_results_7!F76,VQA_classifier_results_6!F76,VQA_classifier_results_5!F76,VQA_classifier_results_4!F76,VQA_classifier_results_3!F76,VQA_classifier_results_2!F76,VQA_classifier_results_1!F76,VQA_classifier_results_0!F76)</f>
        <v>163.9</v>
      </c>
      <c r="G76">
        <f>AVERAGE(VQA_classifier_results_9!G76,VQA_classifier_results_8!G76,VQA_classifier_results_7!G76,VQA_classifier_results_6!G76,VQA_classifier_results_5!G76,VQA_classifier_results_4!G76,VQA_classifier_results_3!G76,VQA_classifier_results_2!G76,VQA_classifier_results_1!G76,VQA_classifier_results_0!G76)</f>
        <v>69.099999999999994</v>
      </c>
      <c r="H76">
        <f>AVERAGE(VQA_classifier_results_9!H76,VQA_classifier_results_8!H76,VQA_classifier_results_7!H76,VQA_classifier_results_6!H76,VQA_classifier_results_5!H76,VQA_classifier_results_4!H76,VQA_classifier_results_3!H76,VQA_classifier_results_2!H76,VQA_classifier_results_1!H76,VQA_classifier_results_0!H76)</f>
        <v>72.8</v>
      </c>
      <c r="I76">
        <f>AVERAGE(VQA_classifier_results_9!I76,VQA_classifier_results_8!I76,VQA_classifier_results_7!I76,VQA_classifier_results_6!I76,VQA_classifier_results_5!I76,VQA_classifier_results_4!I76,VQA_classifier_results_3!I76,VQA_classifier_results_2!I76,VQA_classifier_results_1!I76,VQA_classifier_results_0!I76)</f>
        <v>0.69549356223175962</v>
      </c>
      <c r="J76">
        <f>AVERAGE(VQA_classifier_results_9!J76,VQA_classifier_results_8!J76,VQA_classifier_results_7!J76,VQA_classifier_results_6!J76,VQA_classifier_results_5!J76,VQA_classifier_results_4!J76,VQA_classifier_results_3!J76,VQA_classifier_results_2!J76,VQA_classifier_results_1!J76,VQA_classifier_results_0!J76)</f>
        <v>0.69918404846646975</v>
      </c>
      <c r="K76">
        <f>AVERAGE(VQA_classifier_results_9!K76,VQA_classifier_results_8!K76,VQA_classifier_results_7!K76,VQA_classifier_results_6!K76,VQA_classifier_results_5!K76,VQA_classifier_results_4!K76,VQA_classifier_results_3!K76,VQA_classifier_results_2!K76,VQA_classifier_results_1!K76,VQA_classifier_results_0!K76)</f>
        <v>0.68755364806866948</v>
      </c>
      <c r="L76">
        <f>AVERAGE(VQA_classifier_results_9!L76,VQA_classifier_results_8!L76,VQA_classifier_results_7!L76,VQA_classifier_results_6!L76,VQA_classifier_results_5!L76,VQA_classifier_results_4!L76,VQA_classifier_results_3!L76,VQA_classifier_results_2!L76,VQA_classifier_results_1!L76,VQA_classifier_results_0!L76)</f>
        <v>0.69666981785196314</v>
      </c>
      <c r="M76">
        <f>AVERAGE(VQA_classifier_results_9!M76,VQA_classifier_results_8!M76,VQA_classifier_results_7!M76,VQA_classifier_results_6!M76,VQA_classifier_results_5!M76,VQA_classifier_results_4!M76,VQA_classifier_results_3!M76,VQA_classifier_results_2!M76,VQA_classifier_results_1!M76,VQA_classifier_results_0!M76)</f>
        <v>0.69246670330704929</v>
      </c>
      <c r="N76">
        <f>_xlfn.STDEV.S(VQA_classifier_results_9!E76,VQA_classifier_results_8!E76,VQA_classifier_results_7!E76,VQA_classifier_results_6!E76,VQA_classifier_results_5!E76,VQA_classifier_results_4!E76,VQA_classifier_results_3!E76,VQA_classifier_results_2!E76,VQA_classifier_results_1!E76,VQA_classifier_results_0!E76)</f>
        <v>6.8117545463705609</v>
      </c>
      <c r="O76">
        <f>_xlfn.STDEV.S(VQA_classifier_results_9!F76,VQA_classifier_results_8!F76,VQA_classifier_results_7!F76,VQA_classifier_results_6!F76,VQA_classifier_results_5!F76,VQA_classifier_results_4!F76,VQA_classifier_results_3!F76,VQA_classifier_results_2!F76,VQA_classifier_results_1!F76,VQA_classifier_results_0!F76)</f>
        <v>8.7362590519181751</v>
      </c>
      <c r="P76">
        <f>_xlfn.STDEV.S(VQA_classifier_results_9!G76,VQA_classifier_results_8!G76,VQA_classifier_results_7!G76,VQA_classifier_results_6!G76,VQA_classifier_results_5!G76,VQA_classifier_results_4!G76,VQA_classifier_results_3!G76,VQA_classifier_results_2!G76,VQA_classifier_results_1!G76,VQA_classifier_results_0!G76)</f>
        <v>8.7362590519181822</v>
      </c>
      <c r="Q76">
        <f>_xlfn.STDEV.S(VQA_classifier_results_9!H76,VQA_classifier_results_8!H76,VQA_classifier_results_7!H76,VQA_classifier_results_6!H76,VQA_classifier_results_5!H76,VQA_classifier_results_4!H76,VQA_classifier_results_3!H76,VQA_classifier_results_2!H76,VQA_classifier_results_1!H76,VQA_classifier_results_0!H76)</f>
        <v>6.81175454637056</v>
      </c>
      <c r="R76">
        <f>_xlfn.STDEV.S(VQA_classifier_results_9!I76,VQA_classifier_results_8!I76,VQA_classifier_results_7!I76,VQA_classifier_results_6!I76,VQA_classifier_results_5!I76,VQA_classifier_results_4!I76,VQA_classifier_results_3!I76,VQA_classifier_results_2!I76,VQA_classifier_results_1!I76,VQA_classifier_results_0!I76)</f>
        <v>2.7321566150904274E-2</v>
      </c>
      <c r="S76">
        <f>_xlfn.STDEV.S(VQA_classifier_results_9!J76,VQA_classifier_results_8!J76,VQA_classifier_results_7!J76,VQA_classifier_results_6!J76,VQA_classifier_results_5!J76,VQA_classifier_results_4!J76,VQA_classifier_results_3!J76,VQA_classifier_results_2!J76,VQA_classifier_results_1!J76,VQA_classifier_results_0!J76)</f>
        <v>3.0960573757893389E-2</v>
      </c>
      <c r="T76">
        <f>_xlfn.STDEV.S(VQA_classifier_results_9!K76,VQA_classifier_results_8!K76,VQA_classifier_results_7!K76,VQA_classifier_results_6!K76,VQA_classifier_results_5!K76,VQA_classifier_results_4!K76,VQA_classifier_results_3!K76,VQA_classifier_results_2!K76,VQA_classifier_results_1!K76,VQA_classifier_results_0!K76)</f>
        <v>2.9234998053092532E-2</v>
      </c>
      <c r="U76">
        <f>_xlfn.STDEV.S(VQA_classifier_results_9!L76,VQA_classifier_results_8!L76,VQA_classifier_results_7!L76,VQA_classifier_results_6!L76,VQA_classifier_results_5!L76,VQA_classifier_results_4!L76,VQA_classifier_results_3!L76,VQA_classifier_results_2!L76,VQA_classifier_results_1!L76,VQA_classifier_results_0!L76)</f>
        <v>2.8516691728614492E-2</v>
      </c>
      <c r="V76">
        <f>_xlfn.STDEV.S(VQA_classifier_results_9!M76,VQA_classifier_results_8!M76,VQA_classifier_results_7!M76,VQA_classifier_results_6!M76,VQA_classifier_results_5!M76,VQA_classifier_results_4!M76,VQA_classifier_results_3!M76,VQA_classifier_results_2!M76,VQA_classifier_results_1!M76,VQA_classifier_results_0!M76)</f>
        <v>2.5938234459623094E-2</v>
      </c>
    </row>
    <row r="77" spans="1:22" x14ac:dyDescent="0.3">
      <c r="A77" s="5">
        <v>75</v>
      </c>
      <c r="B77" t="s">
        <v>27</v>
      </c>
      <c r="C77" t="s">
        <v>18</v>
      </c>
      <c r="D77" t="s">
        <v>16</v>
      </c>
      <c r="E77">
        <f>AVERAGE(VQA_classifier_results_9!E77,VQA_classifier_results_8!E77,VQA_classifier_results_7!E77,VQA_classifier_results_6!E77,VQA_classifier_results_5!E77,VQA_classifier_results_4!E77,VQA_classifier_results_3!E77,VQA_classifier_results_2!E77,VQA_classifier_results_1!E77,VQA_classifier_results_0!E77)</f>
        <v>177.7</v>
      </c>
      <c r="F77">
        <f>AVERAGE(VQA_classifier_results_9!F77,VQA_classifier_results_8!F77,VQA_classifier_results_7!F77,VQA_classifier_results_6!F77,VQA_classifier_results_5!F77,VQA_classifier_results_4!F77,VQA_classifier_results_3!F77,VQA_classifier_results_2!F77,VQA_classifier_results_1!F77,VQA_classifier_results_0!F77)</f>
        <v>190.8</v>
      </c>
      <c r="G77">
        <f>AVERAGE(VQA_classifier_results_9!G77,VQA_classifier_results_8!G77,VQA_classifier_results_7!G77,VQA_classifier_results_6!G77,VQA_classifier_results_5!G77,VQA_classifier_results_4!G77,VQA_classifier_results_3!G77,VQA_classifier_results_2!G77,VQA_classifier_results_1!G77,VQA_classifier_results_0!G77)</f>
        <v>42.2</v>
      </c>
      <c r="H77">
        <f>AVERAGE(VQA_classifier_results_9!H77,VQA_classifier_results_8!H77,VQA_classifier_results_7!H77,VQA_classifier_results_6!H77,VQA_classifier_results_5!H77,VQA_classifier_results_4!H77,VQA_classifier_results_3!H77,VQA_classifier_results_2!H77,VQA_classifier_results_1!H77,VQA_classifier_results_0!H77)</f>
        <v>55.3</v>
      </c>
      <c r="I77">
        <f>AVERAGE(VQA_classifier_results_9!I77,VQA_classifier_results_8!I77,VQA_classifier_results_7!I77,VQA_classifier_results_6!I77,VQA_classifier_results_5!I77,VQA_classifier_results_4!I77,VQA_classifier_results_3!I77,VQA_classifier_results_2!I77,VQA_classifier_results_1!I77,VQA_classifier_results_0!I77)</f>
        <v>0.79077253218884114</v>
      </c>
      <c r="J77">
        <f>AVERAGE(VQA_classifier_results_9!J77,VQA_classifier_results_8!J77,VQA_classifier_results_7!J77,VQA_classifier_results_6!J77,VQA_classifier_results_5!J77,VQA_classifier_results_4!J77,VQA_classifier_results_3!J77,VQA_classifier_results_2!J77,VQA_classifier_results_1!J77,VQA_classifier_results_0!J77)</f>
        <v>0.80843738971675339</v>
      </c>
      <c r="K77">
        <f>AVERAGE(VQA_classifier_results_9!K77,VQA_classifier_results_8!K77,VQA_classifier_results_7!K77,VQA_classifier_results_6!K77,VQA_classifier_results_5!K77,VQA_classifier_results_4!K77,VQA_classifier_results_3!K77,VQA_classifier_results_2!K77,VQA_classifier_results_1!K77,VQA_classifier_results_0!K77)</f>
        <v>0.76266094420600861</v>
      </c>
      <c r="L77">
        <f>AVERAGE(VQA_classifier_results_9!L77,VQA_classifier_results_8!L77,VQA_classifier_results_7!L77,VQA_classifier_results_6!L77,VQA_classifier_results_5!L77,VQA_classifier_results_4!L77,VQA_classifier_results_3!L77,VQA_classifier_results_2!L77,VQA_classifier_results_1!L77,VQA_classifier_results_0!L77)</f>
        <v>0.79859818771690783</v>
      </c>
      <c r="M77">
        <f>AVERAGE(VQA_classifier_results_9!M77,VQA_classifier_results_8!M77,VQA_classifier_results_7!M77,VQA_classifier_results_6!M77,VQA_classifier_results_5!M77,VQA_classifier_results_4!M77,VQA_classifier_results_3!M77,VQA_classifier_results_2!M77,VQA_classifier_results_1!M77,VQA_classifier_results_0!M77)</f>
        <v>0.7758695308107838</v>
      </c>
      <c r="N77">
        <f>_xlfn.STDEV.S(VQA_classifier_results_9!E77,VQA_classifier_results_8!E77,VQA_classifier_results_7!E77,VQA_classifier_results_6!E77,VQA_classifier_results_5!E77,VQA_classifier_results_4!E77,VQA_classifier_results_3!E77,VQA_classifier_results_2!E77,VQA_classifier_results_1!E77,VQA_classifier_results_0!E77)</f>
        <v>7.0718534424230759</v>
      </c>
      <c r="O77">
        <f>_xlfn.STDEV.S(VQA_classifier_results_9!F77,VQA_classifier_results_8!F77,VQA_classifier_results_7!F77,VQA_classifier_results_6!F77,VQA_classifier_results_5!F77,VQA_classifier_results_4!F77,VQA_classifier_results_3!F77,VQA_classifier_results_2!F77,VQA_classifier_results_1!F77,VQA_classifier_results_0!F77)</f>
        <v>5.0288059108389618</v>
      </c>
      <c r="P77">
        <f>_xlfn.STDEV.S(VQA_classifier_results_9!G77,VQA_classifier_results_8!G77,VQA_classifier_results_7!G77,VQA_classifier_results_6!G77,VQA_classifier_results_5!G77,VQA_classifier_results_4!G77,VQA_classifier_results_3!G77,VQA_classifier_results_2!G77,VQA_classifier_results_1!G77,VQA_classifier_results_0!G77)</f>
        <v>5.0288059108389467</v>
      </c>
      <c r="Q77">
        <f>_xlfn.STDEV.S(VQA_classifier_results_9!H77,VQA_classifier_results_8!H77,VQA_classifier_results_7!H77,VQA_classifier_results_6!H77,VQA_classifier_results_5!H77,VQA_classifier_results_4!H77,VQA_classifier_results_3!H77,VQA_classifier_results_2!H77,VQA_classifier_results_1!H77,VQA_classifier_results_0!H77)</f>
        <v>7.0718534424230644</v>
      </c>
      <c r="R77">
        <f>_xlfn.STDEV.S(VQA_classifier_results_9!I77,VQA_classifier_results_8!I77,VQA_classifier_results_7!I77,VQA_classifier_results_6!I77,VQA_classifier_results_5!I77,VQA_classifier_results_4!I77,VQA_classifier_results_3!I77,VQA_classifier_results_2!I77,VQA_classifier_results_1!I77,VQA_classifier_results_0!I77)</f>
        <v>1.5449650262128155E-2</v>
      </c>
      <c r="S77">
        <f>_xlfn.STDEV.S(VQA_classifier_results_9!J77,VQA_classifier_results_8!J77,VQA_classifier_results_7!J77,VQA_classifier_results_6!J77,VQA_classifier_results_5!J77,VQA_classifier_results_4!J77,VQA_classifier_results_3!J77,VQA_classifier_results_2!J77,VQA_classifier_results_1!J77,VQA_classifier_results_0!J77)</f>
        <v>1.7423498961337238E-2</v>
      </c>
      <c r="T77">
        <f>_xlfn.STDEV.S(VQA_classifier_results_9!K77,VQA_classifier_results_8!K77,VQA_classifier_results_7!K77,VQA_classifier_results_6!K77,VQA_classifier_results_5!K77,VQA_classifier_results_4!K77,VQA_classifier_results_3!K77,VQA_classifier_results_2!K77,VQA_classifier_results_1!K77,VQA_classifier_results_0!K77)</f>
        <v>3.0351302327996005E-2</v>
      </c>
      <c r="U77">
        <f>_xlfn.STDEV.S(VQA_classifier_results_9!L77,VQA_classifier_results_8!L77,VQA_classifier_results_7!L77,VQA_classifier_results_6!L77,VQA_classifier_results_5!L77,VQA_classifier_results_4!L77,VQA_classifier_results_3!L77,VQA_classifier_results_2!L77,VQA_classifier_results_1!L77,VQA_classifier_results_0!L77)</f>
        <v>1.512966420198218E-2</v>
      </c>
      <c r="V77">
        <f>_xlfn.STDEV.S(VQA_classifier_results_9!M77,VQA_classifier_results_8!M77,VQA_classifier_results_7!M77,VQA_classifier_results_6!M77,VQA_classifier_results_5!M77,VQA_classifier_results_4!M77,VQA_classifier_results_3!M77,VQA_classifier_results_2!M77,VQA_classifier_results_1!M77,VQA_classifier_results_0!M77)</f>
        <v>2.095854806821711E-2</v>
      </c>
    </row>
    <row r="78" spans="1:22" x14ac:dyDescent="0.3">
      <c r="A78" s="5">
        <v>76</v>
      </c>
      <c r="B78" t="s">
        <v>27</v>
      </c>
      <c r="C78" t="s">
        <v>19</v>
      </c>
      <c r="D78" t="s">
        <v>15</v>
      </c>
      <c r="E78">
        <f>AVERAGE(VQA_classifier_results_9!E78,VQA_classifier_results_8!E78,VQA_classifier_results_7!E78,VQA_classifier_results_6!E78,VQA_classifier_results_5!E78,VQA_classifier_results_4!E78,VQA_classifier_results_3!E78,VQA_classifier_results_2!E78,VQA_classifier_results_1!E78,VQA_classifier_results_0!E78)</f>
        <v>129.5</v>
      </c>
      <c r="F78">
        <f>AVERAGE(VQA_classifier_results_9!F78,VQA_classifier_results_8!F78,VQA_classifier_results_7!F78,VQA_classifier_results_6!F78,VQA_classifier_results_5!F78,VQA_classifier_results_4!F78,VQA_classifier_results_3!F78,VQA_classifier_results_2!F78,VQA_classifier_results_1!F78,VQA_classifier_results_0!F78)</f>
        <v>125.3</v>
      </c>
      <c r="G78">
        <f>AVERAGE(VQA_classifier_results_9!G78,VQA_classifier_results_8!G78,VQA_classifier_results_7!G78,VQA_classifier_results_6!G78,VQA_classifier_results_5!G78,VQA_classifier_results_4!G78,VQA_classifier_results_3!G78,VQA_classifier_results_2!G78,VQA_classifier_results_1!G78,VQA_classifier_results_0!G78)</f>
        <v>54.7</v>
      </c>
      <c r="H78">
        <f>AVERAGE(VQA_classifier_results_9!H78,VQA_classifier_results_8!H78,VQA_classifier_results_7!H78,VQA_classifier_results_6!H78,VQA_classifier_results_5!H78,VQA_classifier_results_4!H78,VQA_classifier_results_3!H78,VQA_classifier_results_2!H78,VQA_classifier_results_1!H78,VQA_classifier_results_0!H78)</f>
        <v>50.5</v>
      </c>
      <c r="I78">
        <f>AVERAGE(VQA_classifier_results_9!I78,VQA_classifier_results_8!I78,VQA_classifier_results_7!I78,VQA_classifier_results_6!I78,VQA_classifier_results_5!I78,VQA_classifier_results_4!I78,VQA_classifier_results_3!I78,VQA_classifier_results_2!I78,VQA_classifier_results_1!I78,VQA_classifier_results_0!I78)</f>
        <v>0.70777777777777762</v>
      </c>
      <c r="J78">
        <f>AVERAGE(VQA_classifier_results_9!J78,VQA_classifier_results_8!J78,VQA_classifier_results_7!J78,VQA_classifier_results_6!J78,VQA_classifier_results_5!J78,VQA_classifier_results_4!J78,VQA_classifier_results_3!J78,VQA_classifier_results_2!J78,VQA_classifier_results_1!J78,VQA_classifier_results_0!J78)</f>
        <v>0.70341872990390342</v>
      </c>
      <c r="K78">
        <f>AVERAGE(VQA_classifier_results_9!K78,VQA_classifier_results_8!K78,VQA_classifier_results_7!K78,VQA_classifier_results_6!K78,VQA_classifier_results_5!K78,VQA_classifier_results_4!K78,VQA_classifier_results_3!K78,VQA_classifier_results_2!K78,VQA_classifier_results_1!K78,VQA_classifier_results_0!K78)</f>
        <v>0.71944444444444444</v>
      </c>
      <c r="L78">
        <f>AVERAGE(VQA_classifier_results_9!L78,VQA_classifier_results_8!L78,VQA_classifier_results_7!L78,VQA_classifier_results_6!L78,VQA_classifier_results_5!L78,VQA_classifier_results_4!L78,VQA_classifier_results_3!L78,VQA_classifier_results_2!L78,VQA_classifier_results_1!L78,VQA_classifier_results_0!L78)</f>
        <v>0.70636031746844408</v>
      </c>
      <c r="M78">
        <f>AVERAGE(VQA_classifier_results_9!M78,VQA_classifier_results_8!M78,VQA_classifier_results_7!M78,VQA_classifier_results_6!M78,VQA_classifier_results_5!M78,VQA_classifier_results_4!M78,VQA_classifier_results_3!M78,VQA_classifier_results_2!M78,VQA_classifier_results_1!M78,VQA_classifier_results_0!M78)</f>
        <v>0.7131716860702032</v>
      </c>
      <c r="N78">
        <f>_xlfn.STDEV.S(VQA_classifier_results_9!E78,VQA_classifier_results_8!E78,VQA_classifier_results_7!E78,VQA_classifier_results_6!E78,VQA_classifier_results_5!E78,VQA_classifier_results_4!E78,VQA_classifier_results_3!E78,VQA_classifier_results_2!E78,VQA_classifier_results_1!E78,VQA_classifier_results_0!E78)</f>
        <v>6.3113654095871627</v>
      </c>
      <c r="O78">
        <f>_xlfn.STDEV.S(VQA_classifier_results_9!F78,VQA_classifier_results_8!F78,VQA_classifier_results_7!F78,VQA_classifier_results_6!F78,VQA_classifier_results_5!F78,VQA_classifier_results_4!F78,VQA_classifier_results_3!F78,VQA_classifier_results_2!F78,VQA_classifier_results_1!F78,VQA_classifier_results_0!F78)</f>
        <v>6.4299645756757045</v>
      </c>
      <c r="P78">
        <f>_xlfn.STDEV.S(VQA_classifier_results_9!G78,VQA_classifier_results_8!G78,VQA_classifier_results_7!G78,VQA_classifier_results_6!G78,VQA_classifier_results_5!G78,VQA_classifier_results_4!G78,VQA_classifier_results_3!G78,VQA_classifier_results_2!G78,VQA_classifier_results_1!G78,VQA_classifier_results_0!G78)</f>
        <v>6.429964575675692</v>
      </c>
      <c r="Q78">
        <f>_xlfn.STDEV.S(VQA_classifier_results_9!H78,VQA_classifier_results_8!H78,VQA_classifier_results_7!H78,VQA_classifier_results_6!H78,VQA_classifier_results_5!H78,VQA_classifier_results_4!H78,VQA_classifier_results_3!H78,VQA_classifier_results_2!H78,VQA_classifier_results_1!H78,VQA_classifier_results_0!H78)</f>
        <v>6.3113654095871627</v>
      </c>
      <c r="R78">
        <f>_xlfn.STDEV.S(VQA_classifier_results_9!I78,VQA_classifier_results_8!I78,VQA_classifier_results_7!I78,VQA_classifier_results_6!I78,VQA_classifier_results_5!I78,VQA_classifier_results_4!I78,VQA_classifier_results_3!I78,VQA_classifier_results_2!I78,VQA_classifier_results_1!I78,VQA_classifier_results_0!I78)</f>
        <v>2.6117020607873697E-2</v>
      </c>
      <c r="S78">
        <f>_xlfn.STDEV.S(VQA_classifier_results_9!J78,VQA_classifier_results_8!J78,VQA_classifier_results_7!J78,VQA_classifier_results_6!J78,VQA_classifier_results_5!J78,VQA_classifier_results_4!J78,VQA_classifier_results_3!J78,VQA_classifier_results_2!J78,VQA_classifier_results_1!J78,VQA_classifier_results_0!J78)</f>
        <v>2.7486584635610097E-2</v>
      </c>
      <c r="T78">
        <f>_xlfn.STDEV.S(VQA_classifier_results_9!K78,VQA_classifier_results_8!K78,VQA_classifier_results_7!K78,VQA_classifier_results_6!K78,VQA_classifier_results_5!K78,VQA_classifier_results_4!K78,VQA_classifier_results_3!K78,VQA_classifier_results_2!K78,VQA_classifier_results_1!K78,VQA_classifier_results_0!K78)</f>
        <v>3.5063141164373111E-2</v>
      </c>
      <c r="U78">
        <f>_xlfn.STDEV.S(VQA_classifier_results_9!L78,VQA_classifier_results_8!L78,VQA_classifier_results_7!L78,VQA_classifier_results_6!L78,VQA_classifier_results_5!L78,VQA_classifier_results_4!L78,VQA_classifier_results_3!L78,VQA_classifier_results_2!L78,VQA_classifier_results_1!L78,VQA_classifier_results_0!L78)</f>
        <v>2.6269232053506963E-2</v>
      </c>
      <c r="V78">
        <f>_xlfn.STDEV.S(VQA_classifier_results_9!M78,VQA_classifier_results_8!M78,VQA_classifier_results_7!M78,VQA_classifier_results_6!M78,VQA_classifier_results_5!M78,VQA_classifier_results_4!M78,VQA_classifier_results_3!M78,VQA_classifier_results_2!M78,VQA_classifier_results_1!M78,VQA_classifier_results_0!M78)</f>
        <v>2.7667185546458112E-2</v>
      </c>
    </row>
    <row r="79" spans="1:22" x14ac:dyDescent="0.3">
      <c r="A79" s="5">
        <v>77</v>
      </c>
      <c r="B79" t="s">
        <v>27</v>
      </c>
      <c r="C79" t="s">
        <v>19</v>
      </c>
      <c r="D79" t="s">
        <v>16</v>
      </c>
      <c r="E79">
        <f>AVERAGE(VQA_classifier_results_9!E79,VQA_classifier_results_8!E79,VQA_classifier_results_7!E79,VQA_classifier_results_6!E79,VQA_classifier_results_5!E79,VQA_classifier_results_4!E79,VQA_classifier_results_3!E79,VQA_classifier_results_2!E79,VQA_classifier_results_1!E79,VQA_classifier_results_0!E79)</f>
        <v>137.5</v>
      </c>
      <c r="F79">
        <f>AVERAGE(VQA_classifier_results_9!F79,VQA_classifier_results_8!F79,VQA_classifier_results_7!F79,VQA_classifier_results_6!F79,VQA_classifier_results_5!F79,VQA_classifier_results_4!F79,VQA_classifier_results_3!F79,VQA_classifier_results_2!F79,VQA_classifier_results_1!F79,VQA_classifier_results_0!F79)</f>
        <v>146.30000000000001</v>
      </c>
      <c r="G79">
        <f>AVERAGE(VQA_classifier_results_9!G79,VQA_classifier_results_8!G79,VQA_classifier_results_7!G79,VQA_classifier_results_6!G79,VQA_classifier_results_5!G79,VQA_classifier_results_4!G79,VQA_classifier_results_3!G79,VQA_classifier_results_2!G79,VQA_classifier_results_1!G79,VQA_classifier_results_0!G79)</f>
        <v>33.700000000000003</v>
      </c>
      <c r="H79">
        <f>AVERAGE(VQA_classifier_results_9!H79,VQA_classifier_results_8!H79,VQA_classifier_results_7!H79,VQA_classifier_results_6!H79,VQA_classifier_results_5!H79,VQA_classifier_results_4!H79,VQA_classifier_results_3!H79,VQA_classifier_results_2!H79,VQA_classifier_results_1!H79,VQA_classifier_results_0!H79)</f>
        <v>42.5</v>
      </c>
      <c r="I79">
        <f>AVERAGE(VQA_classifier_results_9!I79,VQA_classifier_results_8!I79,VQA_classifier_results_7!I79,VQA_classifier_results_6!I79,VQA_classifier_results_5!I79,VQA_classifier_results_4!I79,VQA_classifier_results_3!I79,VQA_classifier_results_2!I79,VQA_classifier_results_1!I79,VQA_classifier_results_0!I79)</f>
        <v>0.78833333333333333</v>
      </c>
      <c r="J79">
        <f>AVERAGE(VQA_classifier_results_9!J79,VQA_classifier_results_8!J79,VQA_classifier_results_7!J79,VQA_classifier_results_6!J79,VQA_classifier_results_5!J79,VQA_classifier_results_4!J79,VQA_classifier_results_3!J79,VQA_classifier_results_2!J79,VQA_classifier_results_1!J79,VQA_classifier_results_0!J79)</f>
        <v>0.80309504870677029</v>
      </c>
      <c r="K79">
        <f>AVERAGE(VQA_classifier_results_9!K79,VQA_classifier_results_8!K79,VQA_classifier_results_7!K79,VQA_classifier_results_6!K79,VQA_classifier_results_5!K79,VQA_classifier_results_4!K79,VQA_classifier_results_3!K79,VQA_classifier_results_2!K79,VQA_classifier_results_1!K79,VQA_classifier_results_0!K79)</f>
        <v>0.76388888888888884</v>
      </c>
      <c r="L79">
        <f>AVERAGE(VQA_classifier_results_9!L79,VQA_classifier_results_8!L79,VQA_classifier_results_7!L79,VQA_classifier_results_6!L79,VQA_classifier_results_5!L79,VQA_classifier_results_4!L79,VQA_classifier_results_3!L79,VQA_classifier_results_2!L79,VQA_classifier_results_1!L79,VQA_classifier_results_0!L79)</f>
        <v>0.79477896228425271</v>
      </c>
      <c r="M79">
        <f>AVERAGE(VQA_classifier_results_9!M79,VQA_classifier_results_8!M79,VQA_classifier_results_7!M79,VQA_classifier_results_6!M79,VQA_classifier_results_5!M79,VQA_classifier_results_4!M79,VQA_classifier_results_3!M79,VQA_classifier_results_2!M79,VQA_classifier_results_1!M79,VQA_classifier_results_0!M79)</f>
        <v>0.77548430432171478</v>
      </c>
      <c r="N79">
        <f>_xlfn.STDEV.S(VQA_classifier_results_9!E79,VQA_classifier_results_8!E79,VQA_classifier_results_7!E79,VQA_classifier_results_6!E79,VQA_classifier_results_5!E79,VQA_classifier_results_4!E79,VQA_classifier_results_3!E79,VQA_classifier_results_2!E79,VQA_classifier_results_1!E79,VQA_classifier_results_0!E79)</f>
        <v>6.9960306206051186</v>
      </c>
      <c r="O79">
        <f>_xlfn.STDEV.S(VQA_classifier_results_9!F79,VQA_classifier_results_8!F79,VQA_classifier_results_7!F79,VQA_classifier_results_6!F79,VQA_classifier_results_5!F79,VQA_classifier_results_4!F79,VQA_classifier_results_3!F79,VQA_classifier_results_2!F79,VQA_classifier_results_1!F79,VQA_classifier_results_0!F79)</f>
        <v>4.7152235719351987</v>
      </c>
      <c r="P79">
        <f>_xlfn.STDEV.S(VQA_classifier_results_9!G79,VQA_classifier_results_8!G79,VQA_classifier_results_7!G79,VQA_classifier_results_6!G79,VQA_classifier_results_5!G79,VQA_classifier_results_4!G79,VQA_classifier_results_3!G79,VQA_classifier_results_2!G79,VQA_classifier_results_1!G79,VQA_classifier_results_0!G79)</f>
        <v>4.7152235719352031</v>
      </c>
      <c r="Q79">
        <f>_xlfn.STDEV.S(VQA_classifier_results_9!H79,VQA_classifier_results_8!H79,VQA_classifier_results_7!H79,VQA_classifier_results_6!H79,VQA_classifier_results_5!H79,VQA_classifier_results_4!H79,VQA_classifier_results_3!H79,VQA_classifier_results_2!H79,VQA_classifier_results_1!H79,VQA_classifier_results_0!H79)</f>
        <v>6.9960306206051186</v>
      </c>
      <c r="R79">
        <f>_xlfn.STDEV.S(VQA_classifier_results_9!I79,VQA_classifier_results_8!I79,VQA_classifier_results_7!I79,VQA_classifier_results_6!I79,VQA_classifier_results_5!I79,VQA_classifier_results_4!I79,VQA_classifier_results_3!I79,VQA_classifier_results_2!I79,VQA_classifier_results_1!I79,VQA_classifier_results_0!I79)</f>
        <v>2.8321832572669951E-2</v>
      </c>
      <c r="S79">
        <f>_xlfn.STDEV.S(VQA_classifier_results_9!J79,VQA_classifier_results_8!J79,VQA_classifier_results_7!J79,VQA_classifier_results_6!J79,VQA_classifier_results_5!J79,VQA_classifier_results_4!J79,VQA_classifier_results_3!J79,VQA_classifier_results_2!J79,VQA_classifier_results_1!J79,VQA_classifier_results_0!J79)</f>
        <v>2.6583761709523226E-2</v>
      </c>
      <c r="T79">
        <f>_xlfn.STDEV.S(VQA_classifier_results_9!K79,VQA_classifier_results_8!K79,VQA_classifier_results_7!K79,VQA_classifier_results_6!K79,VQA_classifier_results_5!K79,VQA_classifier_results_4!K79,VQA_classifier_results_3!K79,VQA_classifier_results_2!K79,VQA_classifier_results_1!K79,VQA_classifier_results_0!K79)</f>
        <v>3.8866836781139551E-2</v>
      </c>
      <c r="U79">
        <f>_xlfn.STDEV.S(VQA_classifier_results_9!L79,VQA_classifier_results_8!L79,VQA_classifier_results_7!L79,VQA_classifier_results_6!L79,VQA_classifier_results_5!L79,VQA_classifier_results_4!L79,VQA_classifier_results_3!L79,VQA_classifier_results_2!L79,VQA_classifier_results_1!L79,VQA_classifier_results_0!L79)</f>
        <v>2.7515821389989942E-2</v>
      </c>
      <c r="V79">
        <f>_xlfn.STDEV.S(VQA_classifier_results_9!M79,VQA_classifier_results_8!M79,VQA_classifier_results_7!M79,VQA_classifier_results_6!M79,VQA_classifier_results_5!M79,VQA_classifier_results_4!M79,VQA_classifier_results_3!M79,VQA_classifier_results_2!M79,VQA_classifier_results_1!M79,VQA_classifier_results_0!M79)</f>
        <v>3.1862992295372414E-2</v>
      </c>
    </row>
    <row r="80" spans="1:22" x14ac:dyDescent="0.3">
      <c r="A80" s="5">
        <v>78</v>
      </c>
      <c r="B80" t="s">
        <v>27</v>
      </c>
      <c r="C80" t="s">
        <v>20</v>
      </c>
      <c r="D80" t="s">
        <v>15</v>
      </c>
      <c r="E80">
        <f>AVERAGE(VQA_classifier_results_9!E80,VQA_classifier_results_8!E80,VQA_classifier_results_7!E80,VQA_classifier_results_6!E80,VQA_classifier_results_5!E80,VQA_classifier_results_4!E80,VQA_classifier_results_3!E80,VQA_classifier_results_2!E80,VQA_classifier_results_1!E80,VQA_classifier_results_0!E80)</f>
        <v>592</v>
      </c>
      <c r="F80">
        <f>AVERAGE(VQA_classifier_results_9!F80,VQA_classifier_results_8!F80,VQA_classifier_results_7!F80,VQA_classifier_results_6!F80,VQA_classifier_results_5!F80,VQA_classifier_results_4!F80,VQA_classifier_results_3!F80,VQA_classifier_results_2!F80,VQA_classifier_results_1!F80,VQA_classifier_results_0!F80)</f>
        <v>608.9</v>
      </c>
      <c r="G80">
        <f>AVERAGE(VQA_classifier_results_9!G80,VQA_classifier_results_8!G80,VQA_classifier_results_7!G80,VQA_classifier_results_6!G80,VQA_classifier_results_5!G80,VQA_classifier_results_4!G80,VQA_classifier_results_3!G80,VQA_classifier_results_2!G80,VQA_classifier_results_1!G80,VQA_classifier_results_0!G80)</f>
        <v>224.1</v>
      </c>
      <c r="H80">
        <f>AVERAGE(VQA_classifier_results_9!H80,VQA_classifier_results_8!H80,VQA_classifier_results_7!H80,VQA_classifier_results_6!H80,VQA_classifier_results_5!H80,VQA_classifier_results_4!H80,VQA_classifier_results_3!H80,VQA_classifier_results_2!H80,VQA_classifier_results_1!H80,VQA_classifier_results_0!H80)</f>
        <v>241</v>
      </c>
      <c r="I80">
        <f>AVERAGE(VQA_classifier_results_9!I80,VQA_classifier_results_8!I80,VQA_classifier_results_7!I80,VQA_classifier_results_6!I80,VQA_classifier_results_5!I80,VQA_classifier_results_4!I80,VQA_classifier_results_3!I80,VQA_classifier_results_2!I80,VQA_classifier_results_1!I80,VQA_classifier_results_0!I80)</f>
        <v>0.72082833133253299</v>
      </c>
      <c r="J80">
        <f>AVERAGE(VQA_classifier_results_9!J80,VQA_classifier_results_8!J80,VQA_classifier_results_7!J80,VQA_classifier_results_6!J80,VQA_classifier_results_5!J80,VQA_classifier_results_4!J80,VQA_classifier_results_3!J80,VQA_classifier_results_2!J80,VQA_classifier_results_1!J80,VQA_classifier_results_0!J80)</f>
        <v>0.72548674328396079</v>
      </c>
      <c r="K80">
        <f>AVERAGE(VQA_classifier_results_9!K80,VQA_classifier_results_8!K80,VQA_classifier_results_7!K80,VQA_classifier_results_6!K80,VQA_classifier_results_5!K80,VQA_classifier_results_4!K80,VQA_classifier_results_3!K80,VQA_classifier_results_2!K80,VQA_classifier_results_1!K80,VQA_classifier_results_0!K80)</f>
        <v>0.71068427370948373</v>
      </c>
      <c r="L80">
        <f>AVERAGE(VQA_classifier_results_9!L80,VQA_classifier_results_8!L80,VQA_classifier_results_7!L80,VQA_classifier_results_6!L80,VQA_classifier_results_5!L80,VQA_classifier_results_4!L80,VQA_classifier_results_3!L80,VQA_classifier_results_2!L80,VQA_classifier_results_1!L80,VQA_classifier_results_0!L80)</f>
        <v>0.72242561215225187</v>
      </c>
      <c r="M80">
        <f>AVERAGE(VQA_classifier_results_9!M80,VQA_classifier_results_8!M80,VQA_classifier_results_7!M80,VQA_classifier_results_6!M80,VQA_classifier_results_5!M80,VQA_classifier_results_4!M80,VQA_classifier_results_3!M80,VQA_classifier_results_2!M80,VQA_classifier_results_1!M80,VQA_classifier_results_0!M80)</f>
        <v>0.71654237684122235</v>
      </c>
      <c r="N80">
        <f>_xlfn.STDEV.S(VQA_classifier_results_9!E80,VQA_classifier_results_8!E80,VQA_classifier_results_7!E80,VQA_classifier_results_6!E80,VQA_classifier_results_5!E80,VQA_classifier_results_4!E80,VQA_classifier_results_3!E80,VQA_classifier_results_2!E80,VQA_classifier_results_1!E80,VQA_classifier_results_0!E80)</f>
        <v>12.631530214330944</v>
      </c>
      <c r="O80">
        <f>_xlfn.STDEV.S(VQA_classifier_results_9!F80,VQA_classifier_results_8!F80,VQA_classifier_results_7!F80,VQA_classifier_results_6!F80,VQA_classifier_results_5!F80,VQA_classifier_results_4!F80,VQA_classifier_results_3!F80,VQA_classifier_results_2!F80,VQA_classifier_results_1!F80,VQA_classifier_results_0!F80)</f>
        <v>11.675710780171896</v>
      </c>
      <c r="P80">
        <f>_xlfn.STDEV.S(VQA_classifier_results_9!G80,VQA_classifier_results_8!G80,VQA_classifier_results_7!G80,VQA_classifier_results_6!G80,VQA_classifier_results_5!G80,VQA_classifier_results_4!G80,VQA_classifier_results_3!G80,VQA_classifier_results_2!G80,VQA_classifier_results_1!G80,VQA_classifier_results_0!G80)</f>
        <v>11.675710780171896</v>
      </c>
      <c r="Q80">
        <f>_xlfn.STDEV.S(VQA_classifier_results_9!H80,VQA_classifier_results_8!H80,VQA_classifier_results_7!H80,VQA_classifier_results_6!H80,VQA_classifier_results_5!H80,VQA_classifier_results_4!H80,VQA_classifier_results_3!H80,VQA_classifier_results_2!H80,VQA_classifier_results_1!H80,VQA_classifier_results_0!H80)</f>
        <v>12.631530214330944</v>
      </c>
      <c r="R80">
        <f>_xlfn.STDEV.S(VQA_classifier_results_9!I80,VQA_classifier_results_8!I80,VQA_classifier_results_7!I80,VQA_classifier_results_6!I80,VQA_classifier_results_5!I80,VQA_classifier_results_4!I80,VQA_classifier_results_3!I80,VQA_classifier_results_2!I80,VQA_classifier_results_1!I80,VQA_classifier_results_0!I80)</f>
        <v>9.8037174032036475E-3</v>
      </c>
      <c r="S80">
        <f>_xlfn.STDEV.S(VQA_classifier_results_9!J80,VQA_classifier_results_8!J80,VQA_classifier_results_7!J80,VQA_classifier_results_6!J80,VQA_classifier_results_5!J80,VQA_classifier_results_4!J80,VQA_classifier_results_3!J80,VQA_classifier_results_2!J80,VQA_classifier_results_1!J80,VQA_classifier_results_0!J80)</f>
        <v>1.0984026112427671E-2</v>
      </c>
      <c r="T80">
        <f>_xlfn.STDEV.S(VQA_classifier_results_9!K80,VQA_classifier_results_8!K80,VQA_classifier_results_7!K80,VQA_classifier_results_6!K80,VQA_classifier_results_5!K80,VQA_classifier_results_4!K80,VQA_classifier_results_3!K80,VQA_classifier_results_2!K80,VQA_classifier_results_1!K80,VQA_classifier_results_0!K80)</f>
        <v>1.5163901817924296E-2</v>
      </c>
      <c r="U80">
        <f>_xlfn.STDEV.S(VQA_classifier_results_9!L80,VQA_classifier_results_8!L80,VQA_classifier_results_7!L80,VQA_classifier_results_6!L80,VQA_classifier_results_5!L80,VQA_classifier_results_4!L80,VQA_classifier_results_3!L80,VQA_classifier_results_2!L80,VQA_classifier_results_1!L80,VQA_classifier_results_0!L80)</f>
        <v>1.0057364619770611E-2</v>
      </c>
      <c r="V80">
        <f>_xlfn.STDEV.S(VQA_classifier_results_9!M80,VQA_classifier_results_8!M80,VQA_classifier_results_7!M80,VQA_classifier_results_6!M80,VQA_classifier_results_5!M80,VQA_classifier_results_4!M80,VQA_classifier_results_3!M80,VQA_classifier_results_2!M80,VQA_classifier_results_1!M80,VQA_classifier_results_0!M80)</f>
        <v>1.1054220468126352E-2</v>
      </c>
    </row>
    <row r="81" spans="1:22" x14ac:dyDescent="0.3">
      <c r="A81" s="5">
        <v>79</v>
      </c>
      <c r="B81" t="s">
        <v>27</v>
      </c>
      <c r="C81" t="s">
        <v>20</v>
      </c>
      <c r="D81" t="s">
        <v>16</v>
      </c>
      <c r="E81">
        <f>AVERAGE(VQA_classifier_results_9!E81,VQA_classifier_results_8!E81,VQA_classifier_results_7!E81,VQA_classifier_results_6!E81,VQA_classifier_results_5!E81,VQA_classifier_results_4!E81,VQA_classifier_results_3!E81,VQA_classifier_results_2!E81,VQA_classifier_results_1!E81,VQA_classifier_results_0!E81)</f>
        <v>639</v>
      </c>
      <c r="F81">
        <f>AVERAGE(VQA_classifier_results_9!F81,VQA_classifier_results_8!F81,VQA_classifier_results_7!F81,VQA_classifier_results_6!F81,VQA_classifier_results_5!F81,VQA_classifier_results_4!F81,VQA_classifier_results_3!F81,VQA_classifier_results_2!F81,VQA_classifier_results_1!F81,VQA_classifier_results_0!F81)</f>
        <v>662.6</v>
      </c>
      <c r="G81">
        <f>AVERAGE(VQA_classifier_results_9!G81,VQA_classifier_results_8!G81,VQA_classifier_results_7!G81,VQA_classifier_results_6!G81,VQA_classifier_results_5!G81,VQA_classifier_results_4!G81,VQA_classifier_results_3!G81,VQA_classifier_results_2!G81,VQA_classifier_results_1!G81,VQA_classifier_results_0!G81)</f>
        <v>170.4</v>
      </c>
      <c r="H81">
        <f>AVERAGE(VQA_classifier_results_9!H81,VQA_classifier_results_8!H81,VQA_classifier_results_7!H81,VQA_classifier_results_6!H81,VQA_classifier_results_5!H81,VQA_classifier_results_4!H81,VQA_classifier_results_3!H81,VQA_classifier_results_2!H81,VQA_classifier_results_1!H81,VQA_classifier_results_0!H81)</f>
        <v>194</v>
      </c>
      <c r="I81">
        <f>AVERAGE(VQA_classifier_results_9!I81,VQA_classifier_results_8!I81,VQA_classifier_results_7!I81,VQA_classifier_results_6!I81,VQA_classifier_results_5!I81,VQA_classifier_results_4!I81,VQA_classifier_results_3!I81,VQA_classifier_results_2!I81,VQA_classifier_results_1!I81,VQA_classifier_results_0!I81)</f>
        <v>0.78127250900360135</v>
      </c>
      <c r="J81">
        <f>AVERAGE(VQA_classifier_results_9!J81,VQA_classifier_results_8!J81,VQA_classifier_results_7!J81,VQA_classifier_results_6!J81,VQA_classifier_results_5!J81,VQA_classifier_results_4!J81,VQA_classifier_results_3!J81,VQA_classifier_results_2!J81,VQA_classifier_results_1!J81,VQA_classifier_results_0!J81)</f>
        <v>0.78961617544475526</v>
      </c>
      <c r="K81">
        <f>AVERAGE(VQA_classifier_results_9!K81,VQA_classifier_results_8!K81,VQA_classifier_results_7!K81,VQA_classifier_results_6!K81,VQA_classifier_results_5!K81,VQA_classifier_results_4!K81,VQA_classifier_results_3!K81,VQA_classifier_results_2!K81,VQA_classifier_results_1!K81,VQA_classifier_results_0!K81)</f>
        <v>0.76710684273709473</v>
      </c>
      <c r="L81">
        <f>AVERAGE(VQA_classifier_results_9!L81,VQA_classifier_results_8!L81,VQA_classifier_results_7!L81,VQA_classifier_results_6!L81,VQA_classifier_results_5!L81,VQA_classifier_results_4!L81,VQA_classifier_results_3!L81,VQA_classifier_results_2!L81,VQA_classifier_results_1!L81,VQA_classifier_results_0!L81)</f>
        <v>0.7849196448573984</v>
      </c>
      <c r="M81">
        <f>AVERAGE(VQA_classifier_results_9!M81,VQA_classifier_results_8!M81,VQA_classifier_results_7!M81,VQA_classifier_results_6!M81,VQA_classifier_results_5!M81,VQA_classifier_results_4!M81,VQA_classifier_results_3!M81,VQA_classifier_results_2!M81,VQA_classifier_results_1!M81,VQA_classifier_results_0!M81)</f>
        <v>0.77374755395038097</v>
      </c>
      <c r="N81">
        <f>_xlfn.STDEV.S(VQA_classifier_results_9!E81,VQA_classifier_results_8!E81,VQA_classifier_results_7!E81,VQA_classifier_results_6!E81,VQA_classifier_results_5!E81,VQA_classifier_results_4!E81,VQA_classifier_results_3!E81,VQA_classifier_results_2!E81,VQA_classifier_results_1!E81,VQA_classifier_results_0!E81)</f>
        <v>15.456030825826172</v>
      </c>
      <c r="O81">
        <f>_xlfn.STDEV.S(VQA_classifier_results_9!F81,VQA_classifier_results_8!F81,VQA_classifier_results_7!F81,VQA_classifier_results_6!F81,VQA_classifier_results_5!F81,VQA_classifier_results_4!F81,VQA_classifier_results_3!F81,VQA_classifier_results_2!F81,VQA_classifier_results_1!F81,VQA_classifier_results_0!F81)</f>
        <v>12.357633718115743</v>
      </c>
      <c r="P81">
        <f>_xlfn.STDEV.S(VQA_classifier_results_9!G81,VQA_classifier_results_8!G81,VQA_classifier_results_7!G81,VQA_classifier_results_6!G81,VQA_classifier_results_5!G81,VQA_classifier_results_4!G81,VQA_classifier_results_3!G81,VQA_classifier_results_2!G81,VQA_classifier_results_1!G81,VQA_classifier_results_0!G81)</f>
        <v>12.357633718115743</v>
      </c>
      <c r="Q81">
        <f>_xlfn.STDEV.S(VQA_classifier_results_9!H81,VQA_classifier_results_8!H81,VQA_classifier_results_7!H81,VQA_classifier_results_6!H81,VQA_classifier_results_5!H81,VQA_classifier_results_4!H81,VQA_classifier_results_3!H81,VQA_classifier_results_2!H81,VQA_classifier_results_1!H81,VQA_classifier_results_0!H81)</f>
        <v>15.456030825826172</v>
      </c>
      <c r="R81">
        <f>_xlfn.STDEV.S(VQA_classifier_results_9!I81,VQA_classifier_results_8!I81,VQA_classifier_results_7!I81,VQA_classifier_results_6!I81,VQA_classifier_results_5!I81,VQA_classifier_results_4!I81,VQA_classifier_results_3!I81,VQA_classifier_results_2!I81,VQA_classifier_results_1!I81,VQA_classifier_results_0!I81)</f>
        <v>9.8515799429999135E-3</v>
      </c>
      <c r="S81">
        <f>_xlfn.STDEV.S(VQA_classifier_results_9!J81,VQA_classifier_results_8!J81,VQA_classifier_results_7!J81,VQA_classifier_results_6!J81,VQA_classifier_results_5!J81,VQA_classifier_results_4!J81,VQA_classifier_results_3!J81,VQA_classifier_results_2!J81,VQA_classifier_results_1!J81,VQA_classifier_results_0!J81)</f>
        <v>1.1303662208831017E-2</v>
      </c>
      <c r="T81">
        <f>_xlfn.STDEV.S(VQA_classifier_results_9!K81,VQA_classifier_results_8!K81,VQA_classifier_results_7!K81,VQA_classifier_results_6!K81,VQA_classifier_results_5!K81,VQA_classifier_results_4!K81,VQA_classifier_results_3!K81,VQA_classifier_results_2!K81,VQA_classifier_results_1!K81,VQA_classifier_results_0!K81)</f>
        <v>1.8554658854533224E-2</v>
      </c>
      <c r="U81">
        <f>_xlfn.STDEV.S(VQA_classifier_results_9!L81,VQA_classifier_results_8!L81,VQA_classifier_results_7!L81,VQA_classifier_results_6!L81,VQA_classifier_results_5!L81,VQA_classifier_results_4!L81,VQA_classifier_results_3!L81,VQA_classifier_results_2!L81,VQA_classifier_results_1!L81,VQA_classifier_results_0!L81)</f>
        <v>9.8458788611628361E-3</v>
      </c>
      <c r="V81">
        <f>_xlfn.STDEV.S(VQA_classifier_results_9!M81,VQA_classifier_results_8!M81,VQA_classifier_results_7!M81,VQA_classifier_results_6!M81,VQA_classifier_results_5!M81,VQA_classifier_results_4!M81,VQA_classifier_results_3!M81,VQA_classifier_results_2!M81,VQA_classifier_results_1!M81,VQA_classifier_results_0!M81)</f>
        <v>1.3210885146015351E-2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81"/>
  <sheetViews>
    <sheetView workbookViewId="0"/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1">
        <v>0</v>
      </c>
      <c r="B2" t="s">
        <v>13</v>
      </c>
      <c r="C2" t="s">
        <v>14</v>
      </c>
      <c r="D2" t="s">
        <v>15</v>
      </c>
      <c r="E2">
        <v>98</v>
      </c>
      <c r="F2">
        <v>146</v>
      </c>
      <c r="G2">
        <v>44</v>
      </c>
      <c r="H2">
        <v>92</v>
      </c>
      <c r="I2">
        <v>0.64210526315789473</v>
      </c>
      <c r="J2">
        <v>0.6901408450704225</v>
      </c>
      <c r="K2">
        <v>0.51578947368421058</v>
      </c>
      <c r="L2">
        <v>0.64643799472295504</v>
      </c>
      <c r="M2">
        <v>0.61344537815126055</v>
      </c>
    </row>
    <row r="3" spans="1:13" x14ac:dyDescent="0.3">
      <c r="A3" s="1">
        <v>1</v>
      </c>
      <c r="B3" t="s">
        <v>13</v>
      </c>
      <c r="C3" t="s">
        <v>14</v>
      </c>
      <c r="D3" t="s">
        <v>16</v>
      </c>
      <c r="E3">
        <v>101</v>
      </c>
      <c r="F3">
        <v>145</v>
      </c>
      <c r="G3">
        <v>45</v>
      </c>
      <c r="H3">
        <v>89</v>
      </c>
      <c r="I3">
        <v>0.64736842105263159</v>
      </c>
      <c r="J3">
        <v>0.69178082191780821</v>
      </c>
      <c r="K3">
        <v>0.53157894736842104</v>
      </c>
      <c r="L3">
        <v>0.65245478036175719</v>
      </c>
      <c r="M3">
        <v>0.61965811965811968</v>
      </c>
    </row>
    <row r="4" spans="1:13" x14ac:dyDescent="0.3">
      <c r="A4" s="1">
        <v>2</v>
      </c>
      <c r="B4" t="s">
        <v>13</v>
      </c>
      <c r="C4" t="s">
        <v>17</v>
      </c>
      <c r="D4" t="s">
        <v>15</v>
      </c>
      <c r="E4">
        <v>136</v>
      </c>
      <c r="F4">
        <v>163</v>
      </c>
      <c r="G4">
        <v>66</v>
      </c>
      <c r="H4">
        <v>93</v>
      </c>
      <c r="I4">
        <v>0.65283842794759828</v>
      </c>
      <c r="J4">
        <v>0.67326732673267331</v>
      </c>
      <c r="K4">
        <v>0.59388646288209612</v>
      </c>
      <c r="L4">
        <v>0.65573770491803285</v>
      </c>
      <c r="M4">
        <v>0.63671875</v>
      </c>
    </row>
    <row r="5" spans="1:13" x14ac:dyDescent="0.3">
      <c r="A5" s="1">
        <v>3</v>
      </c>
      <c r="B5" t="s">
        <v>13</v>
      </c>
      <c r="C5" t="s">
        <v>17</v>
      </c>
      <c r="D5" t="s">
        <v>16</v>
      </c>
      <c r="E5">
        <v>139</v>
      </c>
      <c r="F5">
        <v>161</v>
      </c>
      <c r="G5">
        <v>68</v>
      </c>
      <c r="H5">
        <v>90</v>
      </c>
      <c r="I5">
        <v>0.65502183406113534</v>
      </c>
      <c r="J5">
        <v>0.67149758454106279</v>
      </c>
      <c r="K5">
        <v>0.60698689956331875</v>
      </c>
      <c r="L5">
        <v>0.65752128666035936</v>
      </c>
      <c r="M5">
        <v>0.64143426294820716</v>
      </c>
    </row>
    <row r="6" spans="1:13" x14ac:dyDescent="0.3">
      <c r="A6" s="1">
        <v>4</v>
      </c>
      <c r="B6" t="s">
        <v>13</v>
      </c>
      <c r="C6" t="s">
        <v>18</v>
      </c>
      <c r="D6" t="s">
        <v>15</v>
      </c>
      <c r="E6">
        <v>128</v>
      </c>
      <c r="F6">
        <v>171</v>
      </c>
      <c r="G6">
        <v>62</v>
      </c>
      <c r="H6">
        <v>105</v>
      </c>
      <c r="I6">
        <v>0.64163090128755362</v>
      </c>
      <c r="J6">
        <v>0.67368421052631577</v>
      </c>
      <c r="K6">
        <v>0.54935622317596566</v>
      </c>
      <c r="L6">
        <v>0.64451158106747231</v>
      </c>
      <c r="M6">
        <v>0.61956521739130432</v>
      </c>
    </row>
    <row r="7" spans="1:13" x14ac:dyDescent="0.3">
      <c r="A7" s="1">
        <v>5</v>
      </c>
      <c r="B7" t="s">
        <v>13</v>
      </c>
      <c r="C7" t="s">
        <v>18</v>
      </c>
      <c r="D7" t="s">
        <v>16</v>
      </c>
      <c r="E7">
        <v>126</v>
      </c>
      <c r="F7">
        <v>173</v>
      </c>
      <c r="G7">
        <v>60</v>
      </c>
      <c r="H7">
        <v>107</v>
      </c>
      <c r="I7">
        <v>0.64163090128755362</v>
      </c>
      <c r="J7">
        <v>0.67741935483870963</v>
      </c>
      <c r="K7">
        <v>0.54077253218884125</v>
      </c>
      <c r="L7">
        <v>0.64483111566018425</v>
      </c>
      <c r="M7">
        <v>0.61785714285714288</v>
      </c>
    </row>
    <row r="8" spans="1:13" x14ac:dyDescent="0.3">
      <c r="A8" s="1">
        <v>6</v>
      </c>
      <c r="B8" t="s">
        <v>13</v>
      </c>
      <c r="C8" t="s">
        <v>19</v>
      </c>
      <c r="D8" t="s">
        <v>15</v>
      </c>
      <c r="E8">
        <v>103</v>
      </c>
      <c r="F8">
        <v>127</v>
      </c>
      <c r="G8">
        <v>53</v>
      </c>
      <c r="H8">
        <v>77</v>
      </c>
      <c r="I8">
        <v>0.63888888888888884</v>
      </c>
      <c r="J8">
        <v>0.66025641025641024</v>
      </c>
      <c r="K8">
        <v>0.57222222222222219</v>
      </c>
      <c r="L8">
        <v>0.64054726368159198</v>
      </c>
      <c r="M8">
        <v>0.62254901960784315</v>
      </c>
    </row>
    <row r="9" spans="1:13" x14ac:dyDescent="0.3">
      <c r="A9" s="1">
        <v>7</v>
      </c>
      <c r="B9" t="s">
        <v>13</v>
      </c>
      <c r="C9" t="s">
        <v>19</v>
      </c>
      <c r="D9" t="s">
        <v>16</v>
      </c>
      <c r="E9">
        <v>105</v>
      </c>
      <c r="F9">
        <v>127</v>
      </c>
      <c r="G9">
        <v>53</v>
      </c>
      <c r="H9">
        <v>75</v>
      </c>
      <c r="I9">
        <v>0.64444444444444449</v>
      </c>
      <c r="J9">
        <v>0.66455696202531644</v>
      </c>
      <c r="K9">
        <v>0.58333333333333337</v>
      </c>
      <c r="L9">
        <v>0.64655172413793105</v>
      </c>
      <c r="M9">
        <v>0.62871287128712872</v>
      </c>
    </row>
    <row r="10" spans="1:13" x14ac:dyDescent="0.3">
      <c r="A10" s="1">
        <v>8</v>
      </c>
      <c r="B10" t="s">
        <v>13</v>
      </c>
      <c r="C10" t="s">
        <v>20</v>
      </c>
      <c r="D10" t="s">
        <v>15</v>
      </c>
      <c r="E10">
        <v>445</v>
      </c>
      <c r="F10">
        <v>602</v>
      </c>
      <c r="G10">
        <v>231</v>
      </c>
      <c r="H10">
        <v>388</v>
      </c>
      <c r="I10">
        <v>0.62845138055222094</v>
      </c>
      <c r="J10">
        <v>0.65828402366863903</v>
      </c>
      <c r="K10">
        <v>0.53421368547418968</v>
      </c>
      <c r="L10">
        <v>0.6290641786824992</v>
      </c>
      <c r="M10">
        <v>0.60808080808080811</v>
      </c>
    </row>
    <row r="11" spans="1:13" x14ac:dyDescent="0.3">
      <c r="A11" s="1">
        <v>9</v>
      </c>
      <c r="B11" t="s">
        <v>13</v>
      </c>
      <c r="C11" t="s">
        <v>20</v>
      </c>
      <c r="D11" t="s">
        <v>16</v>
      </c>
      <c r="E11">
        <v>448</v>
      </c>
      <c r="F11">
        <v>588</v>
      </c>
      <c r="G11">
        <v>245</v>
      </c>
      <c r="H11">
        <v>385</v>
      </c>
      <c r="I11">
        <v>0.62184873949579833</v>
      </c>
      <c r="J11">
        <v>0.64646464646464652</v>
      </c>
      <c r="K11">
        <v>0.53781512605042014</v>
      </c>
      <c r="L11">
        <v>0.62135922330097082</v>
      </c>
      <c r="M11">
        <v>0.60431654676258995</v>
      </c>
    </row>
    <row r="12" spans="1:13" x14ac:dyDescent="0.3">
      <c r="A12" s="1">
        <v>10</v>
      </c>
      <c r="B12" t="s">
        <v>21</v>
      </c>
      <c r="C12" t="s">
        <v>14</v>
      </c>
      <c r="D12" t="s">
        <v>15</v>
      </c>
      <c r="E12">
        <v>91</v>
      </c>
      <c r="F12">
        <v>167</v>
      </c>
      <c r="G12">
        <v>23</v>
      </c>
      <c r="H12">
        <v>99</v>
      </c>
      <c r="I12">
        <v>0.67894736842105263</v>
      </c>
      <c r="J12">
        <v>0.79824561403508776</v>
      </c>
      <c r="K12">
        <v>0.47894736842105262</v>
      </c>
      <c r="L12">
        <v>0.70433436532507732</v>
      </c>
      <c r="M12">
        <v>0.6278195488721805</v>
      </c>
    </row>
    <row r="13" spans="1:13" x14ac:dyDescent="0.3">
      <c r="A13" s="1">
        <v>11</v>
      </c>
      <c r="B13" t="s">
        <v>21</v>
      </c>
      <c r="C13" t="s">
        <v>14</v>
      </c>
      <c r="D13" t="s">
        <v>16</v>
      </c>
      <c r="E13">
        <v>105</v>
      </c>
      <c r="F13">
        <v>162</v>
      </c>
      <c r="G13">
        <v>28</v>
      </c>
      <c r="H13">
        <v>85</v>
      </c>
      <c r="I13">
        <v>0.70263157894736838</v>
      </c>
      <c r="J13">
        <v>0.78947368421052633</v>
      </c>
      <c r="K13">
        <v>0.55263157894736847</v>
      </c>
      <c r="L13">
        <v>0.72714681440443218</v>
      </c>
      <c r="M13">
        <v>0.65587044534412953</v>
      </c>
    </row>
    <row r="14" spans="1:13" x14ac:dyDescent="0.3">
      <c r="A14" s="1">
        <v>12</v>
      </c>
      <c r="B14" t="s">
        <v>21</v>
      </c>
      <c r="C14" t="s">
        <v>17</v>
      </c>
      <c r="D14" t="s">
        <v>15</v>
      </c>
      <c r="E14">
        <v>131</v>
      </c>
      <c r="F14">
        <v>188</v>
      </c>
      <c r="G14">
        <v>41</v>
      </c>
      <c r="H14">
        <v>98</v>
      </c>
      <c r="I14">
        <v>0.69650655021834063</v>
      </c>
      <c r="J14">
        <v>0.76162790697674421</v>
      </c>
      <c r="K14">
        <v>0.57205240174672489</v>
      </c>
      <c r="L14">
        <v>0.7142857142857143</v>
      </c>
      <c r="M14">
        <v>0.65734265734265729</v>
      </c>
    </row>
    <row r="15" spans="1:13" x14ac:dyDescent="0.3">
      <c r="A15" s="1">
        <v>13</v>
      </c>
      <c r="B15" t="s">
        <v>21</v>
      </c>
      <c r="C15" t="s">
        <v>17</v>
      </c>
      <c r="D15" t="s">
        <v>16</v>
      </c>
      <c r="E15">
        <v>136</v>
      </c>
      <c r="F15">
        <v>184</v>
      </c>
      <c r="G15">
        <v>45</v>
      </c>
      <c r="H15">
        <v>93</v>
      </c>
      <c r="I15">
        <v>0.69868995633187769</v>
      </c>
      <c r="J15">
        <v>0.75138121546961323</v>
      </c>
      <c r="K15">
        <v>0.59388646288209612</v>
      </c>
      <c r="L15">
        <v>0.71353620146904506</v>
      </c>
      <c r="M15">
        <v>0.66425992779783394</v>
      </c>
    </row>
    <row r="16" spans="1:13" x14ac:dyDescent="0.3">
      <c r="A16" s="1">
        <v>14</v>
      </c>
      <c r="B16" t="s">
        <v>21</v>
      </c>
      <c r="C16" t="s">
        <v>18</v>
      </c>
      <c r="D16" t="s">
        <v>15</v>
      </c>
      <c r="E16">
        <v>123</v>
      </c>
      <c r="F16">
        <v>191</v>
      </c>
      <c r="G16">
        <v>42</v>
      </c>
      <c r="H16">
        <v>110</v>
      </c>
      <c r="I16">
        <v>0.67381974248927035</v>
      </c>
      <c r="J16">
        <v>0.74545454545454548</v>
      </c>
      <c r="K16">
        <v>0.52789699570815452</v>
      </c>
      <c r="L16">
        <v>0.68868980963045912</v>
      </c>
      <c r="M16">
        <v>0.63455149501661134</v>
      </c>
    </row>
    <row r="17" spans="1:13" x14ac:dyDescent="0.3">
      <c r="A17" s="1">
        <v>15</v>
      </c>
      <c r="B17" t="s">
        <v>21</v>
      </c>
      <c r="C17" t="s">
        <v>18</v>
      </c>
      <c r="D17" t="s">
        <v>16</v>
      </c>
      <c r="E17">
        <v>121</v>
      </c>
      <c r="F17">
        <v>191</v>
      </c>
      <c r="G17">
        <v>42</v>
      </c>
      <c r="H17">
        <v>112</v>
      </c>
      <c r="I17">
        <v>0.66952789699570814</v>
      </c>
      <c r="J17">
        <v>0.74233128834355833</v>
      </c>
      <c r="K17">
        <v>0.51931330472102999</v>
      </c>
      <c r="L17">
        <v>0.68361581920903958</v>
      </c>
      <c r="M17">
        <v>0.63036303630363033</v>
      </c>
    </row>
    <row r="18" spans="1:13" x14ac:dyDescent="0.3">
      <c r="A18" s="1">
        <v>16</v>
      </c>
      <c r="B18" t="s">
        <v>21</v>
      </c>
      <c r="C18" t="s">
        <v>19</v>
      </c>
      <c r="D18" t="s">
        <v>15</v>
      </c>
      <c r="E18">
        <v>86</v>
      </c>
      <c r="F18">
        <v>135</v>
      </c>
      <c r="G18">
        <v>45</v>
      </c>
      <c r="H18">
        <v>94</v>
      </c>
      <c r="I18">
        <v>0.61388888888888893</v>
      </c>
      <c r="J18">
        <v>0.65648854961832059</v>
      </c>
      <c r="K18">
        <v>0.4777777777777778</v>
      </c>
      <c r="L18">
        <v>0.61079545454545459</v>
      </c>
      <c r="M18">
        <v>0.58951965065502188</v>
      </c>
    </row>
    <row r="19" spans="1:13" x14ac:dyDescent="0.3">
      <c r="A19" s="1">
        <v>17</v>
      </c>
      <c r="B19" t="s">
        <v>21</v>
      </c>
      <c r="C19" t="s">
        <v>19</v>
      </c>
      <c r="D19" t="s">
        <v>16</v>
      </c>
      <c r="E19">
        <v>86</v>
      </c>
      <c r="F19">
        <v>137</v>
      </c>
      <c r="G19">
        <v>43</v>
      </c>
      <c r="H19">
        <v>94</v>
      </c>
      <c r="I19">
        <v>0.61944444444444446</v>
      </c>
      <c r="J19">
        <v>0.66666666666666663</v>
      </c>
      <c r="K19">
        <v>0.4777777777777778</v>
      </c>
      <c r="L19">
        <v>0.61781609195402298</v>
      </c>
      <c r="M19">
        <v>0.59307359307359309</v>
      </c>
    </row>
    <row r="20" spans="1:13" x14ac:dyDescent="0.3">
      <c r="A20" s="1">
        <v>18</v>
      </c>
      <c r="B20" t="s">
        <v>21</v>
      </c>
      <c r="C20" t="s">
        <v>20</v>
      </c>
      <c r="D20" t="s">
        <v>15</v>
      </c>
      <c r="E20">
        <v>445</v>
      </c>
      <c r="F20">
        <v>681</v>
      </c>
      <c r="G20">
        <v>152</v>
      </c>
      <c r="H20">
        <v>388</v>
      </c>
      <c r="I20">
        <v>0.67587034813925573</v>
      </c>
      <c r="J20">
        <v>0.74539363484087107</v>
      </c>
      <c r="K20">
        <v>0.53421368547418968</v>
      </c>
      <c r="L20">
        <v>0.69077926109903764</v>
      </c>
      <c r="M20">
        <v>0.637043966323667</v>
      </c>
    </row>
    <row r="21" spans="1:13" x14ac:dyDescent="0.3">
      <c r="A21" s="1">
        <v>19</v>
      </c>
      <c r="B21" t="s">
        <v>21</v>
      </c>
      <c r="C21" t="s">
        <v>20</v>
      </c>
      <c r="D21" t="s">
        <v>16</v>
      </c>
      <c r="E21">
        <v>437</v>
      </c>
      <c r="F21">
        <v>684</v>
      </c>
      <c r="G21">
        <v>149</v>
      </c>
      <c r="H21">
        <v>396</v>
      </c>
      <c r="I21">
        <v>0.67286914765906358</v>
      </c>
      <c r="J21">
        <v>0.74573378839590443</v>
      </c>
      <c r="K21">
        <v>0.52460984393757504</v>
      </c>
      <c r="L21">
        <v>0.68775574441296816</v>
      </c>
      <c r="M21">
        <v>0.6333333333333333</v>
      </c>
    </row>
    <row r="22" spans="1:13" x14ac:dyDescent="0.3">
      <c r="A22" s="1">
        <v>20</v>
      </c>
      <c r="B22" t="s">
        <v>22</v>
      </c>
      <c r="C22" t="s">
        <v>14</v>
      </c>
      <c r="D22" t="s">
        <v>15</v>
      </c>
      <c r="E22">
        <v>91</v>
      </c>
      <c r="F22">
        <v>162</v>
      </c>
      <c r="G22">
        <v>28</v>
      </c>
      <c r="H22">
        <v>99</v>
      </c>
      <c r="I22">
        <v>0.66578947368421049</v>
      </c>
      <c r="J22">
        <v>0.76470588235294112</v>
      </c>
      <c r="K22">
        <v>0.47894736842105262</v>
      </c>
      <c r="L22">
        <v>0.68318318318318316</v>
      </c>
      <c r="M22">
        <v>0.62068965517241381</v>
      </c>
    </row>
    <row r="23" spans="1:13" x14ac:dyDescent="0.3">
      <c r="A23" s="1">
        <v>21</v>
      </c>
      <c r="B23" t="s">
        <v>22</v>
      </c>
      <c r="C23" t="s">
        <v>14</v>
      </c>
      <c r="D23" t="s">
        <v>16</v>
      </c>
      <c r="E23">
        <v>104</v>
      </c>
      <c r="F23">
        <v>155</v>
      </c>
      <c r="G23">
        <v>35</v>
      </c>
      <c r="H23">
        <v>86</v>
      </c>
      <c r="I23">
        <v>0.68157894736842106</v>
      </c>
      <c r="J23">
        <v>0.74820143884892087</v>
      </c>
      <c r="K23">
        <v>0.54736842105263162</v>
      </c>
      <c r="L23">
        <v>0.69705093833780163</v>
      </c>
      <c r="M23">
        <v>0.6431535269709544</v>
      </c>
    </row>
    <row r="24" spans="1:13" x14ac:dyDescent="0.3">
      <c r="A24" s="1">
        <v>22</v>
      </c>
      <c r="B24" t="s">
        <v>22</v>
      </c>
      <c r="C24" t="s">
        <v>17</v>
      </c>
      <c r="D24" t="s">
        <v>15</v>
      </c>
      <c r="E24">
        <v>132</v>
      </c>
      <c r="F24">
        <v>178</v>
      </c>
      <c r="G24">
        <v>51</v>
      </c>
      <c r="H24">
        <v>97</v>
      </c>
      <c r="I24">
        <v>0.67685589519650657</v>
      </c>
      <c r="J24">
        <v>0.72131147540983609</v>
      </c>
      <c r="K24">
        <v>0.57641921397379914</v>
      </c>
      <c r="L24">
        <v>0.6867845993756504</v>
      </c>
      <c r="M24">
        <v>0.64727272727272722</v>
      </c>
    </row>
    <row r="25" spans="1:13" x14ac:dyDescent="0.3">
      <c r="A25" s="1">
        <v>23</v>
      </c>
      <c r="B25" t="s">
        <v>22</v>
      </c>
      <c r="C25" t="s">
        <v>17</v>
      </c>
      <c r="D25" t="s">
        <v>16</v>
      </c>
      <c r="E25">
        <v>136</v>
      </c>
      <c r="F25">
        <v>174</v>
      </c>
      <c r="G25">
        <v>55</v>
      </c>
      <c r="H25">
        <v>93</v>
      </c>
      <c r="I25">
        <v>0.67685589519650657</v>
      </c>
      <c r="J25">
        <v>0.7120418848167539</v>
      </c>
      <c r="K25">
        <v>0.59388646288209612</v>
      </c>
      <c r="L25">
        <v>0.68479355488418936</v>
      </c>
      <c r="M25">
        <v>0.651685393258427</v>
      </c>
    </row>
    <row r="26" spans="1:13" x14ac:dyDescent="0.3">
      <c r="A26" s="1">
        <v>24</v>
      </c>
      <c r="B26" t="s">
        <v>22</v>
      </c>
      <c r="C26" t="s">
        <v>18</v>
      </c>
      <c r="D26" t="s">
        <v>15</v>
      </c>
      <c r="E26">
        <v>124</v>
      </c>
      <c r="F26">
        <v>178</v>
      </c>
      <c r="G26">
        <v>55</v>
      </c>
      <c r="H26">
        <v>109</v>
      </c>
      <c r="I26">
        <v>0.64806866952789699</v>
      </c>
      <c r="J26">
        <v>0.69273743016759781</v>
      </c>
      <c r="K26">
        <v>0.53218884120171672</v>
      </c>
      <c r="L26">
        <v>0.65331928345626988</v>
      </c>
      <c r="M26">
        <v>0.62020905923344949</v>
      </c>
    </row>
    <row r="27" spans="1:13" x14ac:dyDescent="0.3">
      <c r="A27" s="1">
        <v>25</v>
      </c>
      <c r="B27" t="s">
        <v>22</v>
      </c>
      <c r="C27" t="s">
        <v>18</v>
      </c>
      <c r="D27" t="s">
        <v>16</v>
      </c>
      <c r="E27">
        <v>125</v>
      </c>
      <c r="F27">
        <v>177</v>
      </c>
      <c r="G27">
        <v>56</v>
      </c>
      <c r="H27">
        <v>108</v>
      </c>
      <c r="I27">
        <v>0.64806866952789699</v>
      </c>
      <c r="J27">
        <v>0.69060773480662985</v>
      </c>
      <c r="K27">
        <v>0.53648068669527893</v>
      </c>
      <c r="L27">
        <v>0.65308254963427381</v>
      </c>
      <c r="M27">
        <v>0.62105263157894741</v>
      </c>
    </row>
    <row r="28" spans="1:13" x14ac:dyDescent="0.3">
      <c r="A28" s="1">
        <v>26</v>
      </c>
      <c r="B28" t="s">
        <v>22</v>
      </c>
      <c r="C28" t="s">
        <v>19</v>
      </c>
      <c r="D28" t="s">
        <v>15</v>
      </c>
      <c r="E28">
        <v>99</v>
      </c>
      <c r="F28">
        <v>133</v>
      </c>
      <c r="G28">
        <v>47</v>
      </c>
      <c r="H28">
        <v>81</v>
      </c>
      <c r="I28">
        <v>0.64444444444444449</v>
      </c>
      <c r="J28">
        <v>0.67808219178082196</v>
      </c>
      <c r="K28">
        <v>0.55000000000000004</v>
      </c>
      <c r="L28">
        <v>0.64790575916230364</v>
      </c>
      <c r="M28">
        <v>0.62149532710280375</v>
      </c>
    </row>
    <row r="29" spans="1:13" x14ac:dyDescent="0.3">
      <c r="A29" s="1">
        <v>27</v>
      </c>
      <c r="B29" t="s">
        <v>22</v>
      </c>
      <c r="C29" t="s">
        <v>19</v>
      </c>
      <c r="D29" t="s">
        <v>16</v>
      </c>
      <c r="E29">
        <v>99</v>
      </c>
      <c r="F29">
        <v>133</v>
      </c>
      <c r="G29">
        <v>47</v>
      </c>
      <c r="H29">
        <v>81</v>
      </c>
      <c r="I29">
        <v>0.64444444444444449</v>
      </c>
      <c r="J29">
        <v>0.67808219178082196</v>
      </c>
      <c r="K29">
        <v>0.55000000000000004</v>
      </c>
      <c r="L29">
        <v>0.64790575916230364</v>
      </c>
      <c r="M29">
        <v>0.62149532710280375</v>
      </c>
    </row>
    <row r="30" spans="1:13" x14ac:dyDescent="0.3">
      <c r="A30" s="1">
        <v>28</v>
      </c>
      <c r="B30" t="s">
        <v>22</v>
      </c>
      <c r="C30" t="s">
        <v>20</v>
      </c>
      <c r="D30" t="s">
        <v>15</v>
      </c>
      <c r="E30">
        <v>429</v>
      </c>
      <c r="F30">
        <v>662</v>
      </c>
      <c r="G30">
        <v>171</v>
      </c>
      <c r="H30">
        <v>404</v>
      </c>
      <c r="I30">
        <v>0.65486194477791115</v>
      </c>
      <c r="J30">
        <v>0.71499999999999997</v>
      </c>
      <c r="K30">
        <v>0.51500600240096039</v>
      </c>
      <c r="L30">
        <v>0.66347046087225492</v>
      </c>
      <c r="M30">
        <v>0.62101313320825513</v>
      </c>
    </row>
    <row r="31" spans="1:13" x14ac:dyDescent="0.3">
      <c r="A31" s="1">
        <v>29</v>
      </c>
      <c r="B31" t="s">
        <v>22</v>
      </c>
      <c r="C31" t="s">
        <v>20</v>
      </c>
      <c r="D31" t="s">
        <v>16</v>
      </c>
      <c r="E31">
        <v>448</v>
      </c>
      <c r="F31">
        <v>643</v>
      </c>
      <c r="G31">
        <v>190</v>
      </c>
      <c r="H31">
        <v>385</v>
      </c>
      <c r="I31">
        <v>0.65486194477791115</v>
      </c>
      <c r="J31">
        <v>0.70219435736677116</v>
      </c>
      <c r="K31">
        <v>0.53781512605042014</v>
      </c>
      <c r="L31">
        <v>0.66174298375184637</v>
      </c>
      <c r="M31">
        <v>0.6254863813229572</v>
      </c>
    </row>
    <row r="32" spans="1:13" x14ac:dyDescent="0.3">
      <c r="A32" s="1">
        <v>30</v>
      </c>
      <c r="B32" t="s">
        <v>23</v>
      </c>
      <c r="C32" t="s">
        <v>14</v>
      </c>
      <c r="D32" t="s">
        <v>15</v>
      </c>
      <c r="E32">
        <v>131</v>
      </c>
      <c r="F32">
        <v>125</v>
      </c>
      <c r="G32">
        <v>65</v>
      </c>
      <c r="H32">
        <v>59</v>
      </c>
      <c r="I32">
        <v>0.67368421052631577</v>
      </c>
      <c r="J32">
        <v>0.66836734693877553</v>
      </c>
      <c r="K32">
        <v>0.68947368421052635</v>
      </c>
      <c r="L32">
        <v>0.67248459958932238</v>
      </c>
      <c r="M32">
        <v>0.67934782608695654</v>
      </c>
    </row>
    <row r="33" spans="1:13" x14ac:dyDescent="0.3">
      <c r="A33" s="1">
        <v>31</v>
      </c>
      <c r="B33" t="s">
        <v>23</v>
      </c>
      <c r="C33" t="s">
        <v>14</v>
      </c>
      <c r="D33" t="s">
        <v>16</v>
      </c>
      <c r="E33">
        <v>134</v>
      </c>
      <c r="F33">
        <v>122</v>
      </c>
      <c r="G33">
        <v>68</v>
      </c>
      <c r="H33">
        <v>56</v>
      </c>
      <c r="I33">
        <v>0.67368421052631577</v>
      </c>
      <c r="J33">
        <v>0.6633663366336634</v>
      </c>
      <c r="K33">
        <v>0.70526315789473681</v>
      </c>
      <c r="L33">
        <v>0.67134268537074149</v>
      </c>
      <c r="M33">
        <v>0.6853932584269663</v>
      </c>
    </row>
    <row r="34" spans="1:13" x14ac:dyDescent="0.3">
      <c r="A34" s="1">
        <v>32</v>
      </c>
      <c r="B34" t="s">
        <v>23</v>
      </c>
      <c r="C34" t="s">
        <v>17</v>
      </c>
      <c r="D34" t="s">
        <v>15</v>
      </c>
      <c r="E34">
        <v>182</v>
      </c>
      <c r="F34">
        <v>160</v>
      </c>
      <c r="G34">
        <v>69</v>
      </c>
      <c r="H34">
        <v>47</v>
      </c>
      <c r="I34">
        <v>0.74672489082969429</v>
      </c>
      <c r="J34">
        <v>0.72509960159362552</v>
      </c>
      <c r="K34">
        <v>0.79475982532751088</v>
      </c>
      <c r="L34">
        <v>0.7380373073803731</v>
      </c>
      <c r="M34">
        <v>0.77294685990338163</v>
      </c>
    </row>
    <row r="35" spans="1:13" x14ac:dyDescent="0.3">
      <c r="A35" s="1">
        <v>33</v>
      </c>
      <c r="B35" t="s">
        <v>23</v>
      </c>
      <c r="C35" t="s">
        <v>17</v>
      </c>
      <c r="D35" t="s">
        <v>16</v>
      </c>
      <c r="E35">
        <v>181</v>
      </c>
      <c r="F35">
        <v>161</v>
      </c>
      <c r="G35">
        <v>68</v>
      </c>
      <c r="H35">
        <v>48</v>
      </c>
      <c r="I35">
        <v>0.74672489082969429</v>
      </c>
      <c r="J35">
        <v>0.7269076305220884</v>
      </c>
      <c r="K35">
        <v>0.79039301310043664</v>
      </c>
      <c r="L35">
        <v>0.73877551020408161</v>
      </c>
      <c r="M35">
        <v>0.77033492822966509</v>
      </c>
    </row>
    <row r="36" spans="1:13" x14ac:dyDescent="0.3">
      <c r="A36" s="1">
        <v>34</v>
      </c>
      <c r="B36" t="s">
        <v>23</v>
      </c>
      <c r="C36" t="s">
        <v>18</v>
      </c>
      <c r="D36" t="s">
        <v>15</v>
      </c>
      <c r="E36">
        <v>153</v>
      </c>
      <c r="F36">
        <v>143</v>
      </c>
      <c r="G36">
        <v>90</v>
      </c>
      <c r="H36">
        <v>80</v>
      </c>
      <c r="I36">
        <v>0.63519313304721026</v>
      </c>
      <c r="J36">
        <v>0.62962962962962965</v>
      </c>
      <c r="K36">
        <v>0.6566523605150214</v>
      </c>
      <c r="L36">
        <v>0.63485477178423233</v>
      </c>
      <c r="M36">
        <v>0.64125560538116588</v>
      </c>
    </row>
    <row r="37" spans="1:13" x14ac:dyDescent="0.3">
      <c r="A37" s="1">
        <v>35</v>
      </c>
      <c r="B37" t="s">
        <v>23</v>
      </c>
      <c r="C37" t="s">
        <v>18</v>
      </c>
      <c r="D37" t="s">
        <v>16</v>
      </c>
      <c r="E37">
        <v>154</v>
      </c>
      <c r="F37">
        <v>143</v>
      </c>
      <c r="G37">
        <v>90</v>
      </c>
      <c r="H37">
        <v>79</v>
      </c>
      <c r="I37">
        <v>0.63733905579399142</v>
      </c>
      <c r="J37">
        <v>0.63114754098360659</v>
      </c>
      <c r="K37">
        <v>0.66094420600858372</v>
      </c>
      <c r="L37">
        <v>0.63688999172870142</v>
      </c>
      <c r="M37">
        <v>0.64414414414414412</v>
      </c>
    </row>
    <row r="38" spans="1:13" x14ac:dyDescent="0.3">
      <c r="A38" s="1">
        <v>36</v>
      </c>
      <c r="B38" t="s">
        <v>23</v>
      </c>
      <c r="C38" t="s">
        <v>19</v>
      </c>
      <c r="D38" t="s">
        <v>15</v>
      </c>
      <c r="E38">
        <v>122</v>
      </c>
      <c r="F38">
        <v>107</v>
      </c>
      <c r="G38">
        <v>73</v>
      </c>
      <c r="H38">
        <v>58</v>
      </c>
      <c r="I38">
        <v>0.63611111111111107</v>
      </c>
      <c r="J38">
        <v>0.62564102564102564</v>
      </c>
      <c r="K38">
        <v>0.67777777777777781</v>
      </c>
      <c r="L38">
        <v>0.63541666666666674</v>
      </c>
      <c r="M38">
        <v>0.64848484848484844</v>
      </c>
    </row>
    <row r="39" spans="1:13" x14ac:dyDescent="0.3">
      <c r="A39" s="1">
        <v>37</v>
      </c>
      <c r="B39" t="s">
        <v>23</v>
      </c>
      <c r="C39" t="s">
        <v>19</v>
      </c>
      <c r="D39" t="s">
        <v>16</v>
      </c>
      <c r="E39">
        <v>122</v>
      </c>
      <c r="F39">
        <v>109</v>
      </c>
      <c r="G39">
        <v>71</v>
      </c>
      <c r="H39">
        <v>58</v>
      </c>
      <c r="I39">
        <v>0.64166666666666672</v>
      </c>
      <c r="J39">
        <v>0.63212435233160624</v>
      </c>
      <c r="K39">
        <v>0.67777777777777781</v>
      </c>
      <c r="L39">
        <v>0.64075630252100846</v>
      </c>
      <c r="M39">
        <v>0.65269461077844315</v>
      </c>
    </row>
    <row r="40" spans="1:13" x14ac:dyDescent="0.3">
      <c r="A40" s="1">
        <v>38</v>
      </c>
      <c r="B40" t="s">
        <v>23</v>
      </c>
      <c r="C40" t="s">
        <v>20</v>
      </c>
      <c r="D40" t="s">
        <v>15</v>
      </c>
      <c r="E40">
        <v>600</v>
      </c>
      <c r="F40">
        <v>535</v>
      </c>
      <c r="G40">
        <v>298</v>
      </c>
      <c r="H40">
        <v>233</v>
      </c>
      <c r="I40">
        <v>0.68127250900360148</v>
      </c>
      <c r="J40">
        <v>0.66815144766146994</v>
      </c>
      <c r="K40">
        <v>0.72028811524609848</v>
      </c>
      <c r="L40">
        <v>0.67796610169491522</v>
      </c>
      <c r="M40">
        <v>0.69661458333333337</v>
      </c>
    </row>
    <row r="41" spans="1:13" x14ac:dyDescent="0.3">
      <c r="A41" s="1">
        <v>39</v>
      </c>
      <c r="B41" t="s">
        <v>23</v>
      </c>
      <c r="C41" t="s">
        <v>20</v>
      </c>
      <c r="D41" t="s">
        <v>16</v>
      </c>
      <c r="E41">
        <v>599</v>
      </c>
      <c r="F41">
        <v>547</v>
      </c>
      <c r="G41">
        <v>286</v>
      </c>
      <c r="H41">
        <v>234</v>
      </c>
      <c r="I41">
        <v>0.68787515006002398</v>
      </c>
      <c r="J41">
        <v>0.67683615819209042</v>
      </c>
      <c r="K41">
        <v>0.71908763505402162</v>
      </c>
      <c r="L41">
        <v>0.68488451863709132</v>
      </c>
      <c r="M41">
        <v>0.70038412291933416</v>
      </c>
    </row>
    <row r="42" spans="1:13" x14ac:dyDescent="0.3">
      <c r="A42" s="1">
        <v>40</v>
      </c>
      <c r="B42" t="s">
        <v>24</v>
      </c>
      <c r="C42" t="s">
        <v>14</v>
      </c>
      <c r="D42" t="s">
        <v>15</v>
      </c>
      <c r="E42">
        <v>129</v>
      </c>
      <c r="F42">
        <v>147</v>
      </c>
      <c r="G42">
        <v>43</v>
      </c>
      <c r="H42">
        <v>61</v>
      </c>
      <c r="I42">
        <v>0.72631578947368425</v>
      </c>
      <c r="J42">
        <v>0.75</v>
      </c>
      <c r="K42">
        <v>0.67894736842105263</v>
      </c>
      <c r="L42">
        <v>0.73462414578587698</v>
      </c>
      <c r="M42">
        <v>0.70673076923076927</v>
      </c>
    </row>
    <row r="43" spans="1:13" x14ac:dyDescent="0.3">
      <c r="A43" s="1">
        <v>41</v>
      </c>
      <c r="B43" t="s">
        <v>24</v>
      </c>
      <c r="C43" t="s">
        <v>14</v>
      </c>
      <c r="D43" t="s">
        <v>16</v>
      </c>
      <c r="E43">
        <v>125</v>
      </c>
      <c r="F43">
        <v>149</v>
      </c>
      <c r="G43">
        <v>41</v>
      </c>
      <c r="H43">
        <v>65</v>
      </c>
      <c r="I43">
        <v>0.72105263157894739</v>
      </c>
      <c r="J43">
        <v>0.75301204819277112</v>
      </c>
      <c r="K43">
        <v>0.65789473684210531</v>
      </c>
      <c r="L43">
        <v>0.73185011709601877</v>
      </c>
      <c r="M43">
        <v>0.69626168224299068</v>
      </c>
    </row>
    <row r="44" spans="1:13" x14ac:dyDescent="0.3">
      <c r="A44" s="1">
        <v>42</v>
      </c>
      <c r="B44" t="s">
        <v>24</v>
      </c>
      <c r="C44" t="s">
        <v>17</v>
      </c>
      <c r="D44" t="s">
        <v>15</v>
      </c>
      <c r="E44">
        <v>182</v>
      </c>
      <c r="F44">
        <v>158</v>
      </c>
      <c r="G44">
        <v>71</v>
      </c>
      <c r="H44">
        <v>47</v>
      </c>
      <c r="I44">
        <v>0.74235807860262004</v>
      </c>
      <c r="J44">
        <v>0.71936758893280628</v>
      </c>
      <c r="K44">
        <v>0.79475982532751088</v>
      </c>
      <c r="L44">
        <v>0.73327961321514901</v>
      </c>
      <c r="M44">
        <v>0.77073170731707319</v>
      </c>
    </row>
    <row r="45" spans="1:13" x14ac:dyDescent="0.3">
      <c r="A45" s="1">
        <v>43</v>
      </c>
      <c r="B45" t="s">
        <v>24</v>
      </c>
      <c r="C45" t="s">
        <v>17</v>
      </c>
      <c r="D45" t="s">
        <v>16</v>
      </c>
      <c r="E45">
        <v>180</v>
      </c>
      <c r="F45">
        <v>171</v>
      </c>
      <c r="G45">
        <v>58</v>
      </c>
      <c r="H45">
        <v>49</v>
      </c>
      <c r="I45">
        <v>0.76637554585152834</v>
      </c>
      <c r="J45">
        <v>0.75630252100840334</v>
      </c>
      <c r="K45">
        <v>0.78602620087336239</v>
      </c>
      <c r="L45">
        <v>0.76206604572396264</v>
      </c>
      <c r="M45">
        <v>0.77727272727272723</v>
      </c>
    </row>
    <row r="46" spans="1:13" x14ac:dyDescent="0.3">
      <c r="A46" s="1">
        <v>44</v>
      </c>
      <c r="B46" t="s">
        <v>24</v>
      </c>
      <c r="C46" t="s">
        <v>18</v>
      </c>
      <c r="D46" t="s">
        <v>15</v>
      </c>
      <c r="E46">
        <v>158</v>
      </c>
      <c r="F46">
        <v>161</v>
      </c>
      <c r="G46">
        <v>72</v>
      </c>
      <c r="H46">
        <v>75</v>
      </c>
      <c r="I46">
        <v>0.68454935622317592</v>
      </c>
      <c r="J46">
        <v>0.68695652173913047</v>
      </c>
      <c r="K46">
        <v>0.67811158798283266</v>
      </c>
      <c r="L46">
        <v>0.68516912402428454</v>
      </c>
      <c r="M46">
        <v>0.68220338983050843</v>
      </c>
    </row>
    <row r="47" spans="1:13" x14ac:dyDescent="0.3">
      <c r="A47" s="1">
        <v>45</v>
      </c>
      <c r="B47" t="s">
        <v>24</v>
      </c>
      <c r="C47" t="s">
        <v>18</v>
      </c>
      <c r="D47" t="s">
        <v>16</v>
      </c>
      <c r="E47">
        <v>135</v>
      </c>
      <c r="F47">
        <v>194</v>
      </c>
      <c r="G47">
        <v>39</v>
      </c>
      <c r="H47">
        <v>98</v>
      </c>
      <c r="I47">
        <v>0.70600858369098718</v>
      </c>
      <c r="J47">
        <v>0.77586206896551724</v>
      </c>
      <c r="K47">
        <v>0.57939914163090134</v>
      </c>
      <c r="L47">
        <v>0.72658772874058131</v>
      </c>
      <c r="M47">
        <v>0.66438356164383561</v>
      </c>
    </row>
    <row r="48" spans="1:13" x14ac:dyDescent="0.3">
      <c r="A48" s="1">
        <v>46</v>
      </c>
      <c r="B48" t="s">
        <v>24</v>
      </c>
      <c r="C48" t="s">
        <v>19</v>
      </c>
      <c r="D48" t="s">
        <v>15</v>
      </c>
      <c r="E48">
        <v>119</v>
      </c>
      <c r="F48">
        <v>119</v>
      </c>
      <c r="G48">
        <v>61</v>
      </c>
      <c r="H48">
        <v>61</v>
      </c>
      <c r="I48">
        <v>0.66111111111111109</v>
      </c>
      <c r="J48">
        <v>0.66111111111111109</v>
      </c>
      <c r="K48">
        <v>0.66111111111111109</v>
      </c>
      <c r="L48">
        <v>0.6611111111111112</v>
      </c>
      <c r="M48">
        <v>0.66111111111111109</v>
      </c>
    </row>
    <row r="49" spans="1:13" x14ac:dyDescent="0.3">
      <c r="A49" s="1">
        <v>47</v>
      </c>
      <c r="B49" t="s">
        <v>24</v>
      </c>
      <c r="C49" t="s">
        <v>19</v>
      </c>
      <c r="D49" t="s">
        <v>16</v>
      </c>
      <c r="E49">
        <v>108</v>
      </c>
      <c r="F49">
        <v>136</v>
      </c>
      <c r="G49">
        <v>44</v>
      </c>
      <c r="H49">
        <v>72</v>
      </c>
      <c r="I49">
        <v>0.67777777777777781</v>
      </c>
      <c r="J49">
        <v>0.71052631578947367</v>
      </c>
      <c r="K49">
        <v>0.6</v>
      </c>
      <c r="L49">
        <v>0.68527918781725894</v>
      </c>
      <c r="M49">
        <v>0.65384615384615385</v>
      </c>
    </row>
    <row r="50" spans="1:13" x14ac:dyDescent="0.3">
      <c r="A50" s="1">
        <v>48</v>
      </c>
      <c r="B50" t="s">
        <v>24</v>
      </c>
      <c r="C50" t="s">
        <v>20</v>
      </c>
      <c r="D50" t="s">
        <v>15</v>
      </c>
      <c r="E50">
        <v>580</v>
      </c>
      <c r="F50">
        <v>571</v>
      </c>
      <c r="G50">
        <v>262</v>
      </c>
      <c r="H50">
        <v>253</v>
      </c>
      <c r="I50">
        <v>0.69087635054021612</v>
      </c>
      <c r="J50">
        <v>0.6888361045130641</v>
      </c>
      <c r="K50">
        <v>0.69627851140456187</v>
      </c>
      <c r="L50">
        <v>0.69031183051654355</v>
      </c>
      <c r="M50">
        <v>0.69296116504854366</v>
      </c>
    </row>
    <row r="51" spans="1:13" x14ac:dyDescent="0.3">
      <c r="A51" s="1">
        <v>49</v>
      </c>
      <c r="B51" t="s">
        <v>24</v>
      </c>
      <c r="C51" t="s">
        <v>20</v>
      </c>
      <c r="D51" t="s">
        <v>16</v>
      </c>
      <c r="E51">
        <v>506</v>
      </c>
      <c r="F51">
        <v>661</v>
      </c>
      <c r="G51">
        <v>172</v>
      </c>
      <c r="H51">
        <v>327</v>
      </c>
      <c r="I51">
        <v>0.70048019207683077</v>
      </c>
      <c r="J51">
        <v>0.74631268436578169</v>
      </c>
      <c r="K51">
        <v>0.60744297719087637</v>
      </c>
      <c r="L51">
        <v>0.71368124118476717</v>
      </c>
      <c r="M51">
        <v>0.66902834008097167</v>
      </c>
    </row>
    <row r="52" spans="1:13" x14ac:dyDescent="0.3">
      <c r="A52" s="1">
        <v>50</v>
      </c>
      <c r="B52" t="s">
        <v>25</v>
      </c>
      <c r="C52" t="s">
        <v>14</v>
      </c>
      <c r="D52" t="s">
        <v>15</v>
      </c>
      <c r="E52">
        <v>133</v>
      </c>
      <c r="F52">
        <v>139</v>
      </c>
      <c r="G52">
        <v>51</v>
      </c>
      <c r="H52">
        <v>57</v>
      </c>
      <c r="I52">
        <v>0.71578947368421053</v>
      </c>
      <c r="J52">
        <v>0.72282608695652173</v>
      </c>
      <c r="K52">
        <v>0.7</v>
      </c>
      <c r="L52">
        <v>0.71814254859611237</v>
      </c>
      <c r="M52">
        <v>0.70918367346938771</v>
      </c>
    </row>
    <row r="53" spans="1:13" x14ac:dyDescent="0.3">
      <c r="A53" s="1">
        <v>51</v>
      </c>
      <c r="B53" t="s">
        <v>25</v>
      </c>
      <c r="C53" t="s">
        <v>14</v>
      </c>
      <c r="D53" t="s">
        <v>16</v>
      </c>
      <c r="E53">
        <v>144</v>
      </c>
      <c r="F53">
        <v>137</v>
      </c>
      <c r="G53">
        <v>53</v>
      </c>
      <c r="H53">
        <v>46</v>
      </c>
      <c r="I53">
        <v>0.73947368421052628</v>
      </c>
      <c r="J53">
        <v>0.73096446700507611</v>
      </c>
      <c r="K53">
        <v>0.75789473684210529</v>
      </c>
      <c r="L53">
        <v>0.73619631901840499</v>
      </c>
      <c r="M53">
        <v>0.74863387978142082</v>
      </c>
    </row>
    <row r="54" spans="1:13" x14ac:dyDescent="0.3">
      <c r="A54" s="1">
        <v>52</v>
      </c>
      <c r="B54" t="s">
        <v>25</v>
      </c>
      <c r="C54" t="s">
        <v>17</v>
      </c>
      <c r="D54" t="s">
        <v>15</v>
      </c>
      <c r="E54">
        <v>184</v>
      </c>
      <c r="F54">
        <v>165</v>
      </c>
      <c r="G54">
        <v>64</v>
      </c>
      <c r="H54">
        <v>45</v>
      </c>
      <c r="I54">
        <v>0.76200873362445409</v>
      </c>
      <c r="J54">
        <v>0.74193548387096775</v>
      </c>
      <c r="K54">
        <v>0.80349344978165937</v>
      </c>
      <c r="L54">
        <v>0.75348075348075361</v>
      </c>
      <c r="M54">
        <v>0.7857142857142857</v>
      </c>
    </row>
    <row r="55" spans="1:13" x14ac:dyDescent="0.3">
      <c r="A55" s="1">
        <v>53</v>
      </c>
      <c r="B55" t="s">
        <v>25</v>
      </c>
      <c r="C55" t="s">
        <v>17</v>
      </c>
      <c r="D55" t="s">
        <v>16</v>
      </c>
      <c r="E55">
        <v>190</v>
      </c>
      <c r="F55">
        <v>182</v>
      </c>
      <c r="G55">
        <v>47</v>
      </c>
      <c r="H55">
        <v>39</v>
      </c>
      <c r="I55">
        <v>0.81222707423580787</v>
      </c>
      <c r="J55">
        <v>0.80168776371308015</v>
      </c>
      <c r="K55">
        <v>0.82969432314410485</v>
      </c>
      <c r="L55">
        <v>0.80713678844519965</v>
      </c>
      <c r="M55">
        <v>0.82352941176470584</v>
      </c>
    </row>
    <row r="56" spans="1:13" x14ac:dyDescent="0.3">
      <c r="A56" s="1">
        <v>54</v>
      </c>
      <c r="B56" t="s">
        <v>25</v>
      </c>
      <c r="C56" t="s">
        <v>18</v>
      </c>
      <c r="D56" t="s">
        <v>15</v>
      </c>
      <c r="E56">
        <v>166</v>
      </c>
      <c r="F56">
        <v>151</v>
      </c>
      <c r="G56">
        <v>82</v>
      </c>
      <c r="H56">
        <v>67</v>
      </c>
      <c r="I56">
        <v>0.68025751072961371</v>
      </c>
      <c r="J56">
        <v>0.66935483870967738</v>
      </c>
      <c r="K56">
        <v>0.71244635193133043</v>
      </c>
      <c r="L56">
        <v>0.67755102040816317</v>
      </c>
      <c r="M56">
        <v>0.69266055045871555</v>
      </c>
    </row>
    <row r="57" spans="1:13" x14ac:dyDescent="0.3">
      <c r="A57" s="1">
        <v>55</v>
      </c>
      <c r="B57" t="s">
        <v>25</v>
      </c>
      <c r="C57" t="s">
        <v>18</v>
      </c>
      <c r="D57" t="s">
        <v>16</v>
      </c>
      <c r="E57">
        <v>164</v>
      </c>
      <c r="F57">
        <v>174</v>
      </c>
      <c r="G57">
        <v>59</v>
      </c>
      <c r="H57">
        <v>69</v>
      </c>
      <c r="I57">
        <v>0.72532188841201717</v>
      </c>
      <c r="J57">
        <v>0.73542600896860988</v>
      </c>
      <c r="K57">
        <v>0.70386266094420602</v>
      </c>
      <c r="L57">
        <v>0.72888888888888892</v>
      </c>
      <c r="M57">
        <v>0.71604938271604934</v>
      </c>
    </row>
    <row r="58" spans="1:13" x14ac:dyDescent="0.3">
      <c r="A58" s="1">
        <v>56</v>
      </c>
      <c r="B58" t="s">
        <v>25</v>
      </c>
      <c r="C58" t="s">
        <v>19</v>
      </c>
      <c r="D58" t="s">
        <v>15</v>
      </c>
      <c r="E58">
        <v>129</v>
      </c>
      <c r="F58">
        <v>123</v>
      </c>
      <c r="G58">
        <v>57</v>
      </c>
      <c r="H58">
        <v>51</v>
      </c>
      <c r="I58">
        <v>0.7</v>
      </c>
      <c r="J58">
        <v>0.69354838709677424</v>
      </c>
      <c r="K58">
        <v>0.71666666666666667</v>
      </c>
      <c r="L58">
        <v>0.69805194805194803</v>
      </c>
      <c r="M58">
        <v>0.7068965517241379</v>
      </c>
    </row>
    <row r="59" spans="1:13" x14ac:dyDescent="0.3">
      <c r="A59" s="1">
        <v>57</v>
      </c>
      <c r="B59" t="s">
        <v>25</v>
      </c>
      <c r="C59" t="s">
        <v>19</v>
      </c>
      <c r="D59" t="s">
        <v>16</v>
      </c>
      <c r="E59">
        <v>119</v>
      </c>
      <c r="F59">
        <v>149</v>
      </c>
      <c r="G59">
        <v>31</v>
      </c>
      <c r="H59">
        <v>61</v>
      </c>
      <c r="I59">
        <v>0.74444444444444446</v>
      </c>
      <c r="J59">
        <v>0.79333333333333333</v>
      </c>
      <c r="K59">
        <v>0.66111111111111109</v>
      </c>
      <c r="L59">
        <v>0.76282051282051277</v>
      </c>
      <c r="M59">
        <v>0.70952380952380956</v>
      </c>
    </row>
    <row r="60" spans="1:13" x14ac:dyDescent="0.3">
      <c r="A60" s="1">
        <v>58</v>
      </c>
      <c r="B60" t="s">
        <v>25</v>
      </c>
      <c r="C60" t="s">
        <v>20</v>
      </c>
      <c r="D60" t="s">
        <v>15</v>
      </c>
      <c r="E60">
        <v>581</v>
      </c>
      <c r="F60">
        <v>564</v>
      </c>
      <c r="G60">
        <v>269</v>
      </c>
      <c r="H60">
        <v>252</v>
      </c>
      <c r="I60">
        <v>0.68727490996398555</v>
      </c>
      <c r="J60">
        <v>0.68352941176470583</v>
      </c>
      <c r="K60">
        <v>0.69747899159663862</v>
      </c>
      <c r="L60">
        <v>0.68627450980392157</v>
      </c>
      <c r="M60">
        <v>0.69117647058823528</v>
      </c>
    </row>
    <row r="61" spans="1:13" x14ac:dyDescent="0.3">
      <c r="A61" s="1">
        <v>59</v>
      </c>
      <c r="B61" t="s">
        <v>25</v>
      </c>
      <c r="C61" t="s">
        <v>20</v>
      </c>
      <c r="D61" t="s">
        <v>16</v>
      </c>
      <c r="E61">
        <v>558</v>
      </c>
      <c r="F61">
        <v>653</v>
      </c>
      <c r="G61">
        <v>180</v>
      </c>
      <c r="H61">
        <v>275</v>
      </c>
      <c r="I61">
        <v>0.72689075630252098</v>
      </c>
      <c r="J61">
        <v>0.75609756097560976</v>
      </c>
      <c r="K61">
        <v>0.66986794717887155</v>
      </c>
      <c r="L61">
        <v>0.7371202113606341</v>
      </c>
      <c r="M61">
        <v>0.70366379310344829</v>
      </c>
    </row>
    <row r="62" spans="1:13" x14ac:dyDescent="0.3">
      <c r="A62" s="1">
        <v>60</v>
      </c>
      <c r="B62" t="s">
        <v>26</v>
      </c>
      <c r="C62" t="s">
        <v>14</v>
      </c>
      <c r="D62" t="s">
        <v>15</v>
      </c>
      <c r="E62">
        <v>136</v>
      </c>
      <c r="F62">
        <v>143</v>
      </c>
      <c r="G62">
        <v>47</v>
      </c>
      <c r="H62">
        <v>54</v>
      </c>
      <c r="I62">
        <v>0.73421052631578942</v>
      </c>
      <c r="J62">
        <v>0.74316939890710387</v>
      </c>
      <c r="K62">
        <v>0.71578947368421053</v>
      </c>
      <c r="L62">
        <v>0.73752711496746204</v>
      </c>
      <c r="M62">
        <v>0.7258883248730964</v>
      </c>
    </row>
    <row r="63" spans="1:13" x14ac:dyDescent="0.3">
      <c r="A63" s="1">
        <v>61</v>
      </c>
      <c r="B63" t="s">
        <v>26</v>
      </c>
      <c r="C63" t="s">
        <v>14</v>
      </c>
      <c r="D63" t="s">
        <v>16</v>
      </c>
      <c r="E63">
        <v>142</v>
      </c>
      <c r="F63">
        <v>141</v>
      </c>
      <c r="G63">
        <v>49</v>
      </c>
      <c r="H63">
        <v>48</v>
      </c>
      <c r="I63">
        <v>0.74473684210526314</v>
      </c>
      <c r="J63">
        <v>0.74345549738219896</v>
      </c>
      <c r="K63">
        <v>0.74736842105263157</v>
      </c>
      <c r="L63">
        <v>0.7442348008385743</v>
      </c>
      <c r="M63">
        <v>0.74603174603174605</v>
      </c>
    </row>
    <row r="64" spans="1:13" x14ac:dyDescent="0.3">
      <c r="A64" s="1">
        <v>62</v>
      </c>
      <c r="B64" t="s">
        <v>26</v>
      </c>
      <c r="C64" t="s">
        <v>17</v>
      </c>
      <c r="D64" t="s">
        <v>15</v>
      </c>
      <c r="E64">
        <v>182</v>
      </c>
      <c r="F64">
        <v>168</v>
      </c>
      <c r="G64">
        <v>61</v>
      </c>
      <c r="H64">
        <v>47</v>
      </c>
      <c r="I64">
        <v>0.76419213973799127</v>
      </c>
      <c r="J64">
        <v>0.74897119341563789</v>
      </c>
      <c r="K64">
        <v>0.79475982532751088</v>
      </c>
      <c r="L64">
        <v>0.75770191507077445</v>
      </c>
      <c r="M64">
        <v>0.78139534883720929</v>
      </c>
    </row>
    <row r="65" spans="1:13" x14ac:dyDescent="0.3">
      <c r="A65" s="1">
        <v>63</v>
      </c>
      <c r="B65" t="s">
        <v>26</v>
      </c>
      <c r="C65" t="s">
        <v>17</v>
      </c>
      <c r="D65" t="s">
        <v>16</v>
      </c>
      <c r="E65">
        <v>188</v>
      </c>
      <c r="F65">
        <v>180</v>
      </c>
      <c r="G65">
        <v>49</v>
      </c>
      <c r="H65">
        <v>41</v>
      </c>
      <c r="I65">
        <v>0.80349344978165937</v>
      </c>
      <c r="J65">
        <v>0.7932489451476793</v>
      </c>
      <c r="K65">
        <v>0.82096069868995636</v>
      </c>
      <c r="L65">
        <v>0.79864061172472389</v>
      </c>
      <c r="M65">
        <v>0.81447963800904977</v>
      </c>
    </row>
    <row r="66" spans="1:13" x14ac:dyDescent="0.3">
      <c r="A66" s="1">
        <v>64</v>
      </c>
      <c r="B66" t="s">
        <v>26</v>
      </c>
      <c r="C66" t="s">
        <v>18</v>
      </c>
      <c r="D66" t="s">
        <v>15</v>
      </c>
      <c r="E66">
        <v>161</v>
      </c>
      <c r="F66">
        <v>160</v>
      </c>
      <c r="G66">
        <v>73</v>
      </c>
      <c r="H66">
        <v>72</v>
      </c>
      <c r="I66">
        <v>0.68884120171673824</v>
      </c>
      <c r="J66">
        <v>0.68803418803418803</v>
      </c>
      <c r="K66">
        <v>0.69098712446351929</v>
      </c>
      <c r="L66">
        <v>0.68862275449101806</v>
      </c>
      <c r="M66">
        <v>0.68965517241379315</v>
      </c>
    </row>
    <row r="67" spans="1:13" x14ac:dyDescent="0.3">
      <c r="A67" s="1">
        <v>65</v>
      </c>
      <c r="B67" t="s">
        <v>26</v>
      </c>
      <c r="C67" t="s">
        <v>18</v>
      </c>
      <c r="D67" t="s">
        <v>16</v>
      </c>
      <c r="E67">
        <v>169</v>
      </c>
      <c r="F67">
        <v>182</v>
      </c>
      <c r="G67">
        <v>51</v>
      </c>
      <c r="H67">
        <v>64</v>
      </c>
      <c r="I67">
        <v>0.75321888412017168</v>
      </c>
      <c r="J67">
        <v>0.76818181818181819</v>
      </c>
      <c r="K67">
        <v>0.72532188841201717</v>
      </c>
      <c r="L67">
        <v>0.75920934411500451</v>
      </c>
      <c r="M67">
        <v>0.73983739837398377</v>
      </c>
    </row>
    <row r="68" spans="1:13" x14ac:dyDescent="0.3">
      <c r="A68" s="1">
        <v>66</v>
      </c>
      <c r="B68" t="s">
        <v>26</v>
      </c>
      <c r="C68" t="s">
        <v>19</v>
      </c>
      <c r="D68" t="s">
        <v>15</v>
      </c>
      <c r="E68">
        <v>128</v>
      </c>
      <c r="F68">
        <v>128</v>
      </c>
      <c r="G68">
        <v>52</v>
      </c>
      <c r="H68">
        <v>52</v>
      </c>
      <c r="I68">
        <v>0.71111111111111114</v>
      </c>
      <c r="J68">
        <v>0.71111111111111114</v>
      </c>
      <c r="K68">
        <v>0.71111111111111114</v>
      </c>
      <c r="L68">
        <v>0.71111111111111103</v>
      </c>
      <c r="M68">
        <v>0.71111111111111114</v>
      </c>
    </row>
    <row r="69" spans="1:13" x14ac:dyDescent="0.3">
      <c r="A69" s="1">
        <v>67</v>
      </c>
      <c r="B69" t="s">
        <v>26</v>
      </c>
      <c r="C69" t="s">
        <v>19</v>
      </c>
      <c r="D69" t="s">
        <v>16</v>
      </c>
      <c r="E69">
        <v>121</v>
      </c>
      <c r="F69">
        <v>154</v>
      </c>
      <c r="G69">
        <v>26</v>
      </c>
      <c r="H69">
        <v>59</v>
      </c>
      <c r="I69">
        <v>0.76388888888888884</v>
      </c>
      <c r="J69">
        <v>0.8231292517006803</v>
      </c>
      <c r="K69">
        <v>0.67222222222222228</v>
      </c>
      <c r="L69">
        <v>0.78776041666666663</v>
      </c>
      <c r="M69">
        <v>0.72300469483568075</v>
      </c>
    </row>
    <row r="70" spans="1:13" x14ac:dyDescent="0.3">
      <c r="A70" s="1">
        <v>68</v>
      </c>
      <c r="B70" t="s">
        <v>26</v>
      </c>
      <c r="C70" t="s">
        <v>20</v>
      </c>
      <c r="D70" t="s">
        <v>15</v>
      </c>
      <c r="E70">
        <v>587</v>
      </c>
      <c r="F70">
        <v>583</v>
      </c>
      <c r="G70">
        <v>250</v>
      </c>
      <c r="H70">
        <v>246</v>
      </c>
      <c r="I70">
        <v>0.70228091236494594</v>
      </c>
      <c r="J70">
        <v>0.70131421744324973</v>
      </c>
      <c r="K70">
        <v>0.70468187274909966</v>
      </c>
      <c r="L70">
        <v>0.70198517101171976</v>
      </c>
      <c r="M70">
        <v>0.70325693606755124</v>
      </c>
    </row>
    <row r="71" spans="1:13" x14ac:dyDescent="0.3">
      <c r="A71" s="1">
        <v>69</v>
      </c>
      <c r="B71" t="s">
        <v>26</v>
      </c>
      <c r="C71" t="s">
        <v>20</v>
      </c>
      <c r="D71" t="s">
        <v>16</v>
      </c>
      <c r="E71">
        <v>613</v>
      </c>
      <c r="F71">
        <v>624</v>
      </c>
      <c r="G71">
        <v>209</v>
      </c>
      <c r="H71">
        <v>220</v>
      </c>
      <c r="I71">
        <v>0.7424969987995198</v>
      </c>
      <c r="J71">
        <v>0.74574209245742096</v>
      </c>
      <c r="K71">
        <v>0.73589435774309719</v>
      </c>
      <c r="L71">
        <v>0.74375151662217909</v>
      </c>
      <c r="M71">
        <v>0.73933649289099523</v>
      </c>
    </row>
    <row r="72" spans="1:13" x14ac:dyDescent="0.3">
      <c r="A72" s="1">
        <v>70</v>
      </c>
      <c r="B72" t="s">
        <v>27</v>
      </c>
      <c r="C72" t="s">
        <v>14</v>
      </c>
      <c r="D72" t="s">
        <v>15</v>
      </c>
      <c r="E72">
        <v>136</v>
      </c>
      <c r="F72">
        <v>143</v>
      </c>
      <c r="G72">
        <v>47</v>
      </c>
      <c r="H72">
        <v>54</v>
      </c>
      <c r="I72">
        <v>0.73421052631578942</v>
      </c>
      <c r="J72">
        <v>0.74316939890710387</v>
      </c>
      <c r="K72">
        <v>0.71578947368421053</v>
      </c>
      <c r="L72">
        <v>0.73752711496746204</v>
      </c>
      <c r="M72">
        <v>0.7258883248730964</v>
      </c>
    </row>
    <row r="73" spans="1:13" x14ac:dyDescent="0.3">
      <c r="A73" s="1">
        <v>71</v>
      </c>
      <c r="B73" t="s">
        <v>27</v>
      </c>
      <c r="C73" t="s">
        <v>14</v>
      </c>
      <c r="D73" t="s">
        <v>16</v>
      </c>
      <c r="E73">
        <v>137</v>
      </c>
      <c r="F73">
        <v>145</v>
      </c>
      <c r="G73">
        <v>45</v>
      </c>
      <c r="H73">
        <v>53</v>
      </c>
      <c r="I73">
        <v>0.74210526315789471</v>
      </c>
      <c r="J73">
        <v>0.75274725274725274</v>
      </c>
      <c r="K73">
        <v>0.72105263157894739</v>
      </c>
      <c r="L73">
        <v>0.74618736383442275</v>
      </c>
      <c r="M73">
        <v>0.73232323232323238</v>
      </c>
    </row>
    <row r="74" spans="1:13" x14ac:dyDescent="0.3">
      <c r="A74" s="1">
        <v>72</v>
      </c>
      <c r="B74" t="s">
        <v>27</v>
      </c>
      <c r="C74" t="s">
        <v>17</v>
      </c>
      <c r="D74" t="s">
        <v>15</v>
      </c>
      <c r="E74">
        <v>181</v>
      </c>
      <c r="F74">
        <v>168</v>
      </c>
      <c r="G74">
        <v>61</v>
      </c>
      <c r="H74">
        <v>48</v>
      </c>
      <c r="I74">
        <v>0.76200873362445409</v>
      </c>
      <c r="J74">
        <v>0.74793388429752061</v>
      </c>
      <c r="K74">
        <v>0.79039301310043664</v>
      </c>
      <c r="L74">
        <v>0.75605680868838754</v>
      </c>
      <c r="M74">
        <v>0.77777777777777779</v>
      </c>
    </row>
    <row r="75" spans="1:13" x14ac:dyDescent="0.3">
      <c r="A75" s="1">
        <v>73</v>
      </c>
      <c r="B75" t="s">
        <v>27</v>
      </c>
      <c r="C75" t="s">
        <v>17</v>
      </c>
      <c r="D75" t="s">
        <v>16</v>
      </c>
      <c r="E75">
        <v>193</v>
      </c>
      <c r="F75">
        <v>176</v>
      </c>
      <c r="G75">
        <v>53</v>
      </c>
      <c r="H75">
        <v>36</v>
      </c>
      <c r="I75">
        <v>0.80567685589519655</v>
      </c>
      <c r="J75">
        <v>0.78455284552845528</v>
      </c>
      <c r="K75">
        <v>0.84279475982532748</v>
      </c>
      <c r="L75">
        <v>0.79554822753503696</v>
      </c>
      <c r="M75">
        <v>0.83018867924528306</v>
      </c>
    </row>
    <row r="76" spans="1:13" x14ac:dyDescent="0.3">
      <c r="A76" s="1">
        <v>74</v>
      </c>
      <c r="B76" t="s">
        <v>27</v>
      </c>
      <c r="C76" t="s">
        <v>18</v>
      </c>
      <c r="D76" t="s">
        <v>15</v>
      </c>
      <c r="E76">
        <v>156</v>
      </c>
      <c r="F76">
        <v>158</v>
      </c>
      <c r="G76">
        <v>75</v>
      </c>
      <c r="H76">
        <v>77</v>
      </c>
      <c r="I76">
        <v>0.67381974248927035</v>
      </c>
      <c r="J76">
        <v>0.67532467532467533</v>
      </c>
      <c r="K76">
        <v>0.66952789699570814</v>
      </c>
      <c r="L76">
        <v>0.6741573033707865</v>
      </c>
      <c r="M76">
        <v>0.67234042553191486</v>
      </c>
    </row>
    <row r="77" spans="1:13" x14ac:dyDescent="0.3">
      <c r="A77" s="1">
        <v>75</v>
      </c>
      <c r="B77" t="s">
        <v>27</v>
      </c>
      <c r="C77" t="s">
        <v>18</v>
      </c>
      <c r="D77" t="s">
        <v>16</v>
      </c>
      <c r="E77">
        <v>178</v>
      </c>
      <c r="F77">
        <v>196</v>
      </c>
      <c r="G77">
        <v>37</v>
      </c>
      <c r="H77">
        <v>55</v>
      </c>
      <c r="I77">
        <v>0.80257510729613735</v>
      </c>
      <c r="J77">
        <v>0.82790697674418601</v>
      </c>
      <c r="K77">
        <v>0.76394849785407726</v>
      </c>
      <c r="L77">
        <v>0.81427264409881051</v>
      </c>
      <c r="M77">
        <v>0.78087649402390436</v>
      </c>
    </row>
    <row r="78" spans="1:13" x14ac:dyDescent="0.3">
      <c r="A78" s="1">
        <v>76</v>
      </c>
      <c r="B78" t="s">
        <v>27</v>
      </c>
      <c r="C78" t="s">
        <v>19</v>
      </c>
      <c r="D78" t="s">
        <v>15</v>
      </c>
      <c r="E78">
        <v>125</v>
      </c>
      <c r="F78">
        <v>126</v>
      </c>
      <c r="G78">
        <v>54</v>
      </c>
      <c r="H78">
        <v>55</v>
      </c>
      <c r="I78">
        <v>0.69722222222222219</v>
      </c>
      <c r="J78">
        <v>0.6983240223463687</v>
      </c>
      <c r="K78">
        <v>0.69444444444444442</v>
      </c>
      <c r="L78">
        <v>0.69754464285714279</v>
      </c>
      <c r="M78">
        <v>0.69613259668508287</v>
      </c>
    </row>
    <row r="79" spans="1:13" x14ac:dyDescent="0.3">
      <c r="A79" s="1">
        <v>77</v>
      </c>
      <c r="B79" t="s">
        <v>27</v>
      </c>
      <c r="C79" t="s">
        <v>19</v>
      </c>
      <c r="D79" t="s">
        <v>16</v>
      </c>
      <c r="E79">
        <v>135</v>
      </c>
      <c r="F79">
        <v>148</v>
      </c>
      <c r="G79">
        <v>32</v>
      </c>
      <c r="H79">
        <v>45</v>
      </c>
      <c r="I79">
        <v>0.78611111111111109</v>
      </c>
      <c r="J79">
        <v>0.80838323353293418</v>
      </c>
      <c r="K79">
        <v>0.75</v>
      </c>
      <c r="L79">
        <v>0.79599056603773566</v>
      </c>
      <c r="M79">
        <v>0.76683937823834192</v>
      </c>
    </row>
    <row r="80" spans="1:13" x14ac:dyDescent="0.3">
      <c r="A80" s="1">
        <v>78</v>
      </c>
      <c r="B80" t="s">
        <v>27</v>
      </c>
      <c r="C80" t="s">
        <v>20</v>
      </c>
      <c r="D80" t="s">
        <v>15</v>
      </c>
      <c r="E80">
        <v>578</v>
      </c>
      <c r="F80">
        <v>599</v>
      </c>
      <c r="G80">
        <v>234</v>
      </c>
      <c r="H80">
        <v>255</v>
      </c>
      <c r="I80">
        <v>0.70648259303721483</v>
      </c>
      <c r="J80">
        <v>0.71182266009852213</v>
      </c>
      <c r="K80">
        <v>0.69387755102040816</v>
      </c>
      <c r="L80">
        <v>0.70815976476353826</v>
      </c>
      <c r="M80">
        <v>0.70140515222482436</v>
      </c>
    </row>
    <row r="81" spans="1:13" x14ac:dyDescent="0.3">
      <c r="A81" s="1">
        <v>79</v>
      </c>
      <c r="B81" t="s">
        <v>27</v>
      </c>
      <c r="C81" t="s">
        <v>20</v>
      </c>
      <c r="D81" t="s">
        <v>16</v>
      </c>
      <c r="E81">
        <v>627</v>
      </c>
      <c r="F81">
        <v>658</v>
      </c>
      <c r="G81">
        <v>175</v>
      </c>
      <c r="H81">
        <v>206</v>
      </c>
      <c r="I81">
        <v>0.77130852340936373</v>
      </c>
      <c r="J81">
        <v>0.78179551122194513</v>
      </c>
      <c r="K81">
        <v>0.75270108043217288</v>
      </c>
      <c r="L81">
        <v>0.77579806978470678</v>
      </c>
      <c r="M81">
        <v>0.76157407407407407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81"/>
  <sheetViews>
    <sheetView workbookViewId="0"/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1">
        <v>0</v>
      </c>
      <c r="B2" t="s">
        <v>13</v>
      </c>
      <c r="C2" t="s">
        <v>14</v>
      </c>
      <c r="D2" t="s">
        <v>15</v>
      </c>
      <c r="E2">
        <v>110</v>
      </c>
      <c r="F2">
        <v>145</v>
      </c>
      <c r="G2">
        <v>45</v>
      </c>
      <c r="H2">
        <v>80</v>
      </c>
      <c r="I2">
        <v>0.67105263157894735</v>
      </c>
      <c r="J2">
        <v>0.70967741935483875</v>
      </c>
      <c r="K2">
        <v>0.57894736842105265</v>
      </c>
      <c r="L2">
        <v>0.67901234567901225</v>
      </c>
      <c r="M2">
        <v>0.64444444444444449</v>
      </c>
    </row>
    <row r="3" spans="1:13" x14ac:dyDescent="0.3">
      <c r="A3" s="1">
        <v>1</v>
      </c>
      <c r="B3" t="s">
        <v>13</v>
      </c>
      <c r="C3" t="s">
        <v>14</v>
      </c>
      <c r="D3" t="s">
        <v>16</v>
      </c>
      <c r="E3">
        <v>111</v>
      </c>
      <c r="F3">
        <v>143</v>
      </c>
      <c r="G3">
        <v>47</v>
      </c>
      <c r="H3">
        <v>79</v>
      </c>
      <c r="I3">
        <v>0.66842105263157892</v>
      </c>
      <c r="J3">
        <v>0.70253164556962022</v>
      </c>
      <c r="K3">
        <v>0.58421052631578951</v>
      </c>
      <c r="L3">
        <v>0.67518248175182471</v>
      </c>
      <c r="M3">
        <v>0.64414414414414412</v>
      </c>
    </row>
    <row r="4" spans="1:13" x14ac:dyDescent="0.3">
      <c r="A4" s="1">
        <v>2</v>
      </c>
      <c r="B4" t="s">
        <v>13</v>
      </c>
      <c r="C4" t="s">
        <v>17</v>
      </c>
      <c r="D4" t="s">
        <v>15</v>
      </c>
      <c r="E4">
        <v>107</v>
      </c>
      <c r="F4">
        <v>173</v>
      </c>
      <c r="G4">
        <v>56</v>
      </c>
      <c r="H4">
        <v>122</v>
      </c>
      <c r="I4">
        <v>0.611353711790393</v>
      </c>
      <c r="J4">
        <v>0.65644171779141103</v>
      </c>
      <c r="K4">
        <v>0.46724890829694321</v>
      </c>
      <c r="L4">
        <v>0.60726447219069246</v>
      </c>
      <c r="M4">
        <v>0.58644067796610166</v>
      </c>
    </row>
    <row r="5" spans="1:13" x14ac:dyDescent="0.3">
      <c r="A5" s="1">
        <v>3</v>
      </c>
      <c r="B5" t="s">
        <v>13</v>
      </c>
      <c r="C5" t="s">
        <v>17</v>
      </c>
      <c r="D5" t="s">
        <v>16</v>
      </c>
      <c r="E5">
        <v>109</v>
      </c>
      <c r="F5">
        <v>171</v>
      </c>
      <c r="G5">
        <v>58</v>
      </c>
      <c r="H5">
        <v>120</v>
      </c>
      <c r="I5">
        <v>0.611353711790393</v>
      </c>
      <c r="J5">
        <v>0.65269461077844315</v>
      </c>
      <c r="K5">
        <v>0.4759825327510917</v>
      </c>
      <c r="L5">
        <v>0.60758082497212929</v>
      </c>
      <c r="M5">
        <v>0.58762886597938147</v>
      </c>
    </row>
    <row r="6" spans="1:13" x14ac:dyDescent="0.3">
      <c r="A6" s="1">
        <v>4</v>
      </c>
      <c r="B6" t="s">
        <v>13</v>
      </c>
      <c r="C6" t="s">
        <v>18</v>
      </c>
      <c r="D6" t="s">
        <v>15</v>
      </c>
      <c r="E6">
        <v>113</v>
      </c>
      <c r="F6">
        <v>173</v>
      </c>
      <c r="G6">
        <v>60</v>
      </c>
      <c r="H6">
        <v>120</v>
      </c>
      <c r="I6">
        <v>0.61373390557939911</v>
      </c>
      <c r="J6">
        <v>0.65317919075144504</v>
      </c>
      <c r="K6">
        <v>0.48497854077253211</v>
      </c>
      <c r="L6">
        <v>0.61081081081081079</v>
      </c>
      <c r="M6">
        <v>0.59044368600682595</v>
      </c>
    </row>
    <row r="7" spans="1:13" x14ac:dyDescent="0.3">
      <c r="A7" s="1">
        <v>5</v>
      </c>
      <c r="B7" t="s">
        <v>13</v>
      </c>
      <c r="C7" t="s">
        <v>18</v>
      </c>
      <c r="D7" t="s">
        <v>16</v>
      </c>
      <c r="E7">
        <v>114</v>
      </c>
      <c r="F7">
        <v>173</v>
      </c>
      <c r="G7">
        <v>60</v>
      </c>
      <c r="H7">
        <v>119</v>
      </c>
      <c r="I7">
        <v>0.61587982832618027</v>
      </c>
      <c r="J7">
        <v>0.65517241379310343</v>
      </c>
      <c r="K7">
        <v>0.48927038626609443</v>
      </c>
      <c r="L7">
        <v>0.6135629709364907</v>
      </c>
      <c r="M7">
        <v>0.59246575342465757</v>
      </c>
    </row>
    <row r="8" spans="1:13" x14ac:dyDescent="0.3">
      <c r="A8" s="1">
        <v>6</v>
      </c>
      <c r="B8" t="s">
        <v>13</v>
      </c>
      <c r="C8" t="s">
        <v>19</v>
      </c>
      <c r="D8" t="s">
        <v>15</v>
      </c>
      <c r="E8">
        <v>108</v>
      </c>
      <c r="F8">
        <v>126</v>
      </c>
      <c r="G8">
        <v>54</v>
      </c>
      <c r="H8">
        <v>72</v>
      </c>
      <c r="I8">
        <v>0.65</v>
      </c>
      <c r="J8">
        <v>0.66666666666666663</v>
      </c>
      <c r="K8">
        <v>0.6</v>
      </c>
      <c r="L8">
        <v>0.65217391304347827</v>
      </c>
      <c r="M8">
        <v>0.63636363636363635</v>
      </c>
    </row>
    <row r="9" spans="1:13" x14ac:dyDescent="0.3">
      <c r="A9" s="1">
        <v>7</v>
      </c>
      <c r="B9" t="s">
        <v>13</v>
      </c>
      <c r="C9" t="s">
        <v>19</v>
      </c>
      <c r="D9" t="s">
        <v>16</v>
      </c>
      <c r="E9">
        <v>107</v>
      </c>
      <c r="F9">
        <v>126</v>
      </c>
      <c r="G9">
        <v>54</v>
      </c>
      <c r="H9">
        <v>73</v>
      </c>
      <c r="I9">
        <v>0.64722222222222225</v>
      </c>
      <c r="J9">
        <v>0.6645962732919255</v>
      </c>
      <c r="K9">
        <v>0.59444444444444444</v>
      </c>
      <c r="L9">
        <v>0.64927184466019416</v>
      </c>
      <c r="M9">
        <v>0.63316582914572861</v>
      </c>
    </row>
    <row r="10" spans="1:13" x14ac:dyDescent="0.3">
      <c r="A10" s="1">
        <v>8</v>
      </c>
      <c r="B10" t="s">
        <v>13</v>
      </c>
      <c r="C10" t="s">
        <v>20</v>
      </c>
      <c r="D10" t="s">
        <v>15</v>
      </c>
      <c r="E10">
        <v>445</v>
      </c>
      <c r="F10">
        <v>613</v>
      </c>
      <c r="G10">
        <v>220</v>
      </c>
      <c r="H10">
        <v>388</v>
      </c>
      <c r="I10">
        <v>0.63505402160864344</v>
      </c>
      <c r="J10">
        <v>0.66917293233082709</v>
      </c>
      <c r="K10">
        <v>0.53421368547418968</v>
      </c>
      <c r="L10">
        <v>0.63698826223876326</v>
      </c>
      <c r="M10">
        <v>0.61238761238761241</v>
      </c>
    </row>
    <row r="11" spans="1:13" x14ac:dyDescent="0.3">
      <c r="A11" s="1">
        <v>9</v>
      </c>
      <c r="B11" t="s">
        <v>13</v>
      </c>
      <c r="C11" t="s">
        <v>20</v>
      </c>
      <c r="D11" t="s">
        <v>16</v>
      </c>
      <c r="E11">
        <v>473</v>
      </c>
      <c r="F11">
        <v>583</v>
      </c>
      <c r="G11">
        <v>250</v>
      </c>
      <c r="H11">
        <v>360</v>
      </c>
      <c r="I11">
        <v>0.63385354141656658</v>
      </c>
      <c r="J11">
        <v>0.65421853388658369</v>
      </c>
      <c r="K11">
        <v>0.56782713085234093</v>
      </c>
      <c r="L11">
        <v>0.63489932885906042</v>
      </c>
      <c r="M11">
        <v>0.61823966065747615</v>
      </c>
    </row>
    <row r="12" spans="1:13" x14ac:dyDescent="0.3">
      <c r="A12" s="1">
        <v>10</v>
      </c>
      <c r="B12" t="s">
        <v>21</v>
      </c>
      <c r="C12" t="s">
        <v>14</v>
      </c>
      <c r="D12" t="s">
        <v>15</v>
      </c>
      <c r="E12">
        <v>100</v>
      </c>
      <c r="F12">
        <v>172</v>
      </c>
      <c r="G12">
        <v>18</v>
      </c>
      <c r="H12">
        <v>90</v>
      </c>
      <c r="I12">
        <v>0.71578947368421053</v>
      </c>
      <c r="J12">
        <v>0.84745762711864403</v>
      </c>
      <c r="K12">
        <v>0.52631578947368418</v>
      </c>
      <c r="L12">
        <v>0.75528700906344415</v>
      </c>
      <c r="M12">
        <v>0.65648854961832059</v>
      </c>
    </row>
    <row r="13" spans="1:13" x14ac:dyDescent="0.3">
      <c r="A13" s="1">
        <v>11</v>
      </c>
      <c r="B13" t="s">
        <v>21</v>
      </c>
      <c r="C13" t="s">
        <v>14</v>
      </c>
      <c r="D13" t="s">
        <v>16</v>
      </c>
      <c r="E13">
        <v>114</v>
      </c>
      <c r="F13">
        <v>165</v>
      </c>
      <c r="G13">
        <v>25</v>
      </c>
      <c r="H13">
        <v>76</v>
      </c>
      <c r="I13">
        <v>0.73421052631578942</v>
      </c>
      <c r="J13">
        <v>0.82014388489208634</v>
      </c>
      <c r="K13">
        <v>0.6</v>
      </c>
      <c r="L13">
        <v>0.76407506702412875</v>
      </c>
      <c r="M13">
        <v>0.68464730290456433</v>
      </c>
    </row>
    <row r="14" spans="1:13" x14ac:dyDescent="0.3">
      <c r="A14" s="1">
        <v>12</v>
      </c>
      <c r="B14" t="s">
        <v>21</v>
      </c>
      <c r="C14" t="s">
        <v>17</v>
      </c>
      <c r="D14" t="s">
        <v>15</v>
      </c>
      <c r="E14">
        <v>111</v>
      </c>
      <c r="F14">
        <v>195</v>
      </c>
      <c r="G14">
        <v>34</v>
      </c>
      <c r="H14">
        <v>118</v>
      </c>
      <c r="I14">
        <v>0.66812227074235808</v>
      </c>
      <c r="J14">
        <v>0.76551724137931032</v>
      </c>
      <c r="K14">
        <v>0.48471615720524019</v>
      </c>
      <c r="L14">
        <v>0.68603213844252164</v>
      </c>
      <c r="M14">
        <v>0.6230031948881789</v>
      </c>
    </row>
    <row r="15" spans="1:13" x14ac:dyDescent="0.3">
      <c r="A15" s="1">
        <v>13</v>
      </c>
      <c r="B15" t="s">
        <v>21</v>
      </c>
      <c r="C15" t="s">
        <v>17</v>
      </c>
      <c r="D15" t="s">
        <v>16</v>
      </c>
      <c r="E15">
        <v>119</v>
      </c>
      <c r="F15">
        <v>190</v>
      </c>
      <c r="G15">
        <v>39</v>
      </c>
      <c r="H15">
        <v>110</v>
      </c>
      <c r="I15">
        <v>0.6746724890829694</v>
      </c>
      <c r="J15">
        <v>0.75316455696202533</v>
      </c>
      <c r="K15">
        <v>0.51965065502183405</v>
      </c>
      <c r="L15">
        <v>0.69105691056910568</v>
      </c>
      <c r="M15">
        <v>0.6333333333333333</v>
      </c>
    </row>
    <row r="16" spans="1:13" x14ac:dyDescent="0.3">
      <c r="A16" s="1">
        <v>14</v>
      </c>
      <c r="B16" t="s">
        <v>21</v>
      </c>
      <c r="C16" t="s">
        <v>18</v>
      </c>
      <c r="D16" t="s">
        <v>15</v>
      </c>
      <c r="E16">
        <v>120</v>
      </c>
      <c r="F16">
        <v>189</v>
      </c>
      <c r="G16">
        <v>44</v>
      </c>
      <c r="H16">
        <v>113</v>
      </c>
      <c r="I16">
        <v>0.66309012875536477</v>
      </c>
      <c r="J16">
        <v>0.73170731707317072</v>
      </c>
      <c r="K16">
        <v>0.51502145922746778</v>
      </c>
      <c r="L16">
        <v>0.67491563554555678</v>
      </c>
      <c r="M16">
        <v>0.6258278145695364</v>
      </c>
    </row>
    <row r="17" spans="1:13" x14ac:dyDescent="0.3">
      <c r="A17" s="1">
        <v>15</v>
      </c>
      <c r="B17" t="s">
        <v>21</v>
      </c>
      <c r="C17" t="s">
        <v>18</v>
      </c>
      <c r="D17" t="s">
        <v>16</v>
      </c>
      <c r="E17">
        <v>125</v>
      </c>
      <c r="F17">
        <v>188</v>
      </c>
      <c r="G17">
        <v>45</v>
      </c>
      <c r="H17">
        <v>108</v>
      </c>
      <c r="I17">
        <v>0.6716738197424893</v>
      </c>
      <c r="J17">
        <v>0.73529411764705888</v>
      </c>
      <c r="K17">
        <v>0.53648068669527893</v>
      </c>
      <c r="L17">
        <v>0.68455640744797375</v>
      </c>
      <c r="M17">
        <v>0.63513513513513509</v>
      </c>
    </row>
    <row r="18" spans="1:13" x14ac:dyDescent="0.3">
      <c r="A18" s="1">
        <v>16</v>
      </c>
      <c r="B18" t="s">
        <v>21</v>
      </c>
      <c r="C18" t="s">
        <v>19</v>
      </c>
      <c r="D18" t="s">
        <v>15</v>
      </c>
      <c r="E18">
        <v>99</v>
      </c>
      <c r="F18">
        <v>135</v>
      </c>
      <c r="G18">
        <v>45</v>
      </c>
      <c r="H18">
        <v>81</v>
      </c>
      <c r="I18">
        <v>0.65</v>
      </c>
      <c r="J18">
        <v>0.6875</v>
      </c>
      <c r="K18">
        <v>0.55000000000000004</v>
      </c>
      <c r="L18">
        <v>0.65476190476190477</v>
      </c>
      <c r="M18">
        <v>0.625</v>
      </c>
    </row>
    <row r="19" spans="1:13" x14ac:dyDescent="0.3">
      <c r="A19" s="1">
        <v>17</v>
      </c>
      <c r="B19" t="s">
        <v>21</v>
      </c>
      <c r="C19" t="s">
        <v>19</v>
      </c>
      <c r="D19" t="s">
        <v>16</v>
      </c>
      <c r="E19">
        <v>89</v>
      </c>
      <c r="F19">
        <v>144</v>
      </c>
      <c r="G19">
        <v>36</v>
      </c>
      <c r="H19">
        <v>91</v>
      </c>
      <c r="I19">
        <v>0.64722222222222225</v>
      </c>
      <c r="J19">
        <v>0.71199999999999997</v>
      </c>
      <c r="K19">
        <v>0.49444444444444441</v>
      </c>
      <c r="L19">
        <v>0.65441176470588236</v>
      </c>
      <c r="M19">
        <v>0.61276595744680851</v>
      </c>
    </row>
    <row r="20" spans="1:13" x14ac:dyDescent="0.3">
      <c r="A20" s="1">
        <v>18</v>
      </c>
      <c r="B20" t="s">
        <v>21</v>
      </c>
      <c r="C20" t="s">
        <v>20</v>
      </c>
      <c r="D20" t="s">
        <v>15</v>
      </c>
      <c r="E20">
        <v>438</v>
      </c>
      <c r="F20">
        <v>686</v>
      </c>
      <c r="G20">
        <v>147</v>
      </c>
      <c r="H20">
        <v>395</v>
      </c>
      <c r="I20">
        <v>0.67466986794717887</v>
      </c>
      <c r="J20">
        <v>0.74871794871794872</v>
      </c>
      <c r="K20">
        <v>0.5258103241296519</v>
      </c>
      <c r="L20">
        <v>0.69019855026788524</v>
      </c>
      <c r="M20">
        <v>0.63459759481961142</v>
      </c>
    </row>
    <row r="21" spans="1:13" x14ac:dyDescent="0.3">
      <c r="A21" s="1">
        <v>19</v>
      </c>
      <c r="B21" t="s">
        <v>21</v>
      </c>
      <c r="C21" t="s">
        <v>20</v>
      </c>
      <c r="D21" t="s">
        <v>16</v>
      </c>
      <c r="E21">
        <v>438</v>
      </c>
      <c r="F21">
        <v>686</v>
      </c>
      <c r="G21">
        <v>147</v>
      </c>
      <c r="H21">
        <v>395</v>
      </c>
      <c r="I21">
        <v>0.67466986794717887</v>
      </c>
      <c r="J21">
        <v>0.74871794871794872</v>
      </c>
      <c r="K21">
        <v>0.5258103241296519</v>
      </c>
      <c r="L21">
        <v>0.69019855026788524</v>
      </c>
      <c r="M21">
        <v>0.63459759481961142</v>
      </c>
    </row>
    <row r="22" spans="1:13" x14ac:dyDescent="0.3">
      <c r="A22" s="1">
        <v>20</v>
      </c>
      <c r="B22" t="s">
        <v>22</v>
      </c>
      <c r="C22" t="s">
        <v>14</v>
      </c>
      <c r="D22" t="s">
        <v>15</v>
      </c>
      <c r="E22">
        <v>95</v>
      </c>
      <c r="F22">
        <v>159</v>
      </c>
      <c r="G22">
        <v>31</v>
      </c>
      <c r="H22">
        <v>95</v>
      </c>
      <c r="I22">
        <v>0.66842105263157892</v>
      </c>
      <c r="J22">
        <v>0.75396825396825395</v>
      </c>
      <c r="K22">
        <v>0.5</v>
      </c>
      <c r="L22">
        <v>0.68443804034582134</v>
      </c>
      <c r="M22">
        <v>0.62598425196850394</v>
      </c>
    </row>
    <row r="23" spans="1:13" x14ac:dyDescent="0.3">
      <c r="A23" s="1">
        <v>21</v>
      </c>
      <c r="B23" t="s">
        <v>22</v>
      </c>
      <c r="C23" t="s">
        <v>14</v>
      </c>
      <c r="D23" t="s">
        <v>16</v>
      </c>
      <c r="E23">
        <v>116</v>
      </c>
      <c r="F23">
        <v>149</v>
      </c>
      <c r="G23">
        <v>41</v>
      </c>
      <c r="H23">
        <v>74</v>
      </c>
      <c r="I23">
        <v>0.69736842105263153</v>
      </c>
      <c r="J23">
        <v>0.73885350318471332</v>
      </c>
      <c r="K23">
        <v>0.61052631578947369</v>
      </c>
      <c r="L23">
        <v>0.70904645476772621</v>
      </c>
      <c r="M23">
        <v>0.66816143497757852</v>
      </c>
    </row>
    <row r="24" spans="1:13" x14ac:dyDescent="0.3">
      <c r="A24" s="1">
        <v>22</v>
      </c>
      <c r="B24" t="s">
        <v>22</v>
      </c>
      <c r="C24" t="s">
        <v>17</v>
      </c>
      <c r="D24" t="s">
        <v>15</v>
      </c>
      <c r="E24">
        <v>106</v>
      </c>
      <c r="F24">
        <v>185</v>
      </c>
      <c r="G24">
        <v>44</v>
      </c>
      <c r="H24">
        <v>123</v>
      </c>
      <c r="I24">
        <v>0.63537117903930129</v>
      </c>
      <c r="J24">
        <v>0.70666666666666667</v>
      </c>
      <c r="K24">
        <v>0.46288209606986902</v>
      </c>
      <c r="L24">
        <v>0.63932448733413749</v>
      </c>
      <c r="M24">
        <v>0.60064935064935066</v>
      </c>
    </row>
    <row r="25" spans="1:13" x14ac:dyDescent="0.3">
      <c r="A25" s="1">
        <v>23</v>
      </c>
      <c r="B25" t="s">
        <v>22</v>
      </c>
      <c r="C25" t="s">
        <v>17</v>
      </c>
      <c r="D25" t="s">
        <v>16</v>
      </c>
      <c r="E25">
        <v>113</v>
      </c>
      <c r="F25">
        <v>182</v>
      </c>
      <c r="G25">
        <v>47</v>
      </c>
      <c r="H25">
        <v>116</v>
      </c>
      <c r="I25">
        <v>0.64410480349344978</v>
      </c>
      <c r="J25">
        <v>0.70625000000000004</v>
      </c>
      <c r="K25">
        <v>0.49344978165938858</v>
      </c>
      <c r="L25">
        <v>0.65017261219792866</v>
      </c>
      <c r="M25">
        <v>0.61073825503355705</v>
      </c>
    </row>
    <row r="26" spans="1:13" x14ac:dyDescent="0.3">
      <c r="A26" s="1">
        <v>24</v>
      </c>
      <c r="B26" t="s">
        <v>22</v>
      </c>
      <c r="C26" t="s">
        <v>18</v>
      </c>
      <c r="D26" t="s">
        <v>15</v>
      </c>
      <c r="E26">
        <v>110</v>
      </c>
      <c r="F26">
        <v>181</v>
      </c>
      <c r="G26">
        <v>52</v>
      </c>
      <c r="H26">
        <v>123</v>
      </c>
      <c r="I26">
        <v>0.62446351931330468</v>
      </c>
      <c r="J26">
        <v>0.67901234567901236</v>
      </c>
      <c r="K26">
        <v>0.47210300429184548</v>
      </c>
      <c r="L26">
        <v>0.62429057888762773</v>
      </c>
      <c r="M26">
        <v>0.59539473684210531</v>
      </c>
    </row>
    <row r="27" spans="1:13" x14ac:dyDescent="0.3">
      <c r="A27" s="1">
        <v>25</v>
      </c>
      <c r="B27" t="s">
        <v>22</v>
      </c>
      <c r="C27" t="s">
        <v>18</v>
      </c>
      <c r="D27" t="s">
        <v>16</v>
      </c>
      <c r="E27">
        <v>110</v>
      </c>
      <c r="F27">
        <v>180</v>
      </c>
      <c r="G27">
        <v>53</v>
      </c>
      <c r="H27">
        <v>123</v>
      </c>
      <c r="I27">
        <v>0.62231759656652363</v>
      </c>
      <c r="J27">
        <v>0.67484662576687116</v>
      </c>
      <c r="K27">
        <v>0.47210300429184548</v>
      </c>
      <c r="L27">
        <v>0.62146892655367236</v>
      </c>
      <c r="M27">
        <v>0.59405940594059403</v>
      </c>
    </row>
    <row r="28" spans="1:13" x14ac:dyDescent="0.3">
      <c r="A28" s="1">
        <v>26</v>
      </c>
      <c r="B28" t="s">
        <v>22</v>
      </c>
      <c r="C28" t="s">
        <v>19</v>
      </c>
      <c r="D28" t="s">
        <v>15</v>
      </c>
      <c r="E28">
        <v>105</v>
      </c>
      <c r="F28">
        <v>129</v>
      </c>
      <c r="G28">
        <v>51</v>
      </c>
      <c r="H28">
        <v>75</v>
      </c>
      <c r="I28">
        <v>0.65</v>
      </c>
      <c r="J28">
        <v>0.67307692307692313</v>
      </c>
      <c r="K28">
        <v>0.58333333333333337</v>
      </c>
      <c r="L28">
        <v>0.65298507462686584</v>
      </c>
      <c r="M28">
        <v>0.63235294117647056</v>
      </c>
    </row>
    <row r="29" spans="1:13" x14ac:dyDescent="0.3">
      <c r="A29" s="1">
        <v>27</v>
      </c>
      <c r="B29" t="s">
        <v>22</v>
      </c>
      <c r="C29" t="s">
        <v>19</v>
      </c>
      <c r="D29" t="s">
        <v>16</v>
      </c>
      <c r="E29">
        <v>102</v>
      </c>
      <c r="F29">
        <v>132</v>
      </c>
      <c r="G29">
        <v>48</v>
      </c>
      <c r="H29">
        <v>78</v>
      </c>
      <c r="I29">
        <v>0.65</v>
      </c>
      <c r="J29">
        <v>0.68</v>
      </c>
      <c r="K29">
        <v>0.56666666666666665</v>
      </c>
      <c r="L29">
        <v>0.65384615384615385</v>
      </c>
      <c r="M29">
        <v>0.62857142857142856</v>
      </c>
    </row>
    <row r="30" spans="1:13" x14ac:dyDescent="0.3">
      <c r="A30" s="1">
        <v>28</v>
      </c>
      <c r="B30" t="s">
        <v>22</v>
      </c>
      <c r="C30" t="s">
        <v>20</v>
      </c>
      <c r="D30" t="s">
        <v>15</v>
      </c>
      <c r="E30">
        <v>429</v>
      </c>
      <c r="F30">
        <v>665</v>
      </c>
      <c r="G30">
        <v>168</v>
      </c>
      <c r="H30">
        <v>404</v>
      </c>
      <c r="I30">
        <v>0.65666266506602644</v>
      </c>
      <c r="J30">
        <v>0.71859296482412061</v>
      </c>
      <c r="K30">
        <v>0.51500600240096039</v>
      </c>
      <c r="L30">
        <v>0.66594225395839801</v>
      </c>
      <c r="M30">
        <v>0.62207670720299346</v>
      </c>
    </row>
    <row r="31" spans="1:13" x14ac:dyDescent="0.3">
      <c r="A31" s="1">
        <v>29</v>
      </c>
      <c r="B31" t="s">
        <v>22</v>
      </c>
      <c r="C31" t="s">
        <v>20</v>
      </c>
      <c r="D31" t="s">
        <v>16</v>
      </c>
      <c r="E31">
        <v>446</v>
      </c>
      <c r="F31">
        <v>649</v>
      </c>
      <c r="G31">
        <v>184</v>
      </c>
      <c r="H31">
        <v>387</v>
      </c>
      <c r="I31">
        <v>0.65726290516206487</v>
      </c>
      <c r="J31">
        <v>0.70793650793650797</v>
      </c>
      <c r="K31">
        <v>0.53541416566626654</v>
      </c>
      <c r="L31">
        <v>0.66507605129734559</v>
      </c>
      <c r="M31">
        <v>0.62644787644787647</v>
      </c>
    </row>
    <row r="32" spans="1:13" x14ac:dyDescent="0.3">
      <c r="A32" s="1">
        <v>30</v>
      </c>
      <c r="B32" t="s">
        <v>23</v>
      </c>
      <c r="C32" t="s">
        <v>14</v>
      </c>
      <c r="D32" t="s">
        <v>15</v>
      </c>
      <c r="E32">
        <v>137</v>
      </c>
      <c r="F32">
        <v>124</v>
      </c>
      <c r="G32">
        <v>66</v>
      </c>
      <c r="H32">
        <v>53</v>
      </c>
      <c r="I32">
        <v>0.68684210526315792</v>
      </c>
      <c r="J32">
        <v>0.67487684729064035</v>
      </c>
      <c r="K32">
        <v>0.72105263157894739</v>
      </c>
      <c r="L32">
        <v>0.68363273453093809</v>
      </c>
      <c r="M32">
        <v>0.70056497175141241</v>
      </c>
    </row>
    <row r="33" spans="1:13" x14ac:dyDescent="0.3">
      <c r="A33" s="1">
        <v>31</v>
      </c>
      <c r="B33" t="s">
        <v>23</v>
      </c>
      <c r="C33" t="s">
        <v>14</v>
      </c>
      <c r="D33" t="s">
        <v>16</v>
      </c>
      <c r="E33">
        <v>137</v>
      </c>
      <c r="F33">
        <v>124</v>
      </c>
      <c r="G33">
        <v>66</v>
      </c>
      <c r="H33">
        <v>53</v>
      </c>
      <c r="I33">
        <v>0.68684210526315792</v>
      </c>
      <c r="J33">
        <v>0.67487684729064035</v>
      </c>
      <c r="K33">
        <v>0.72105263157894739</v>
      </c>
      <c r="L33">
        <v>0.68363273453093809</v>
      </c>
      <c r="M33">
        <v>0.70056497175141241</v>
      </c>
    </row>
    <row r="34" spans="1:13" x14ac:dyDescent="0.3">
      <c r="A34" s="1">
        <v>32</v>
      </c>
      <c r="B34" t="s">
        <v>23</v>
      </c>
      <c r="C34" t="s">
        <v>17</v>
      </c>
      <c r="D34" t="s">
        <v>15</v>
      </c>
      <c r="E34">
        <v>166</v>
      </c>
      <c r="F34">
        <v>156</v>
      </c>
      <c r="G34">
        <v>73</v>
      </c>
      <c r="H34">
        <v>63</v>
      </c>
      <c r="I34">
        <v>0.70305676855895194</v>
      </c>
      <c r="J34">
        <v>0.69456066945606698</v>
      </c>
      <c r="K34">
        <v>0.72489082969432317</v>
      </c>
      <c r="L34">
        <v>0.70042194092827015</v>
      </c>
      <c r="M34">
        <v>0.71232876712328763</v>
      </c>
    </row>
    <row r="35" spans="1:13" x14ac:dyDescent="0.3">
      <c r="A35" s="1">
        <v>33</v>
      </c>
      <c r="B35" t="s">
        <v>23</v>
      </c>
      <c r="C35" t="s">
        <v>17</v>
      </c>
      <c r="D35" t="s">
        <v>16</v>
      </c>
      <c r="E35">
        <v>166</v>
      </c>
      <c r="F35">
        <v>156</v>
      </c>
      <c r="G35">
        <v>73</v>
      </c>
      <c r="H35">
        <v>63</v>
      </c>
      <c r="I35">
        <v>0.70305676855895194</v>
      </c>
      <c r="J35">
        <v>0.69456066945606698</v>
      </c>
      <c r="K35">
        <v>0.72489082969432317</v>
      </c>
      <c r="L35">
        <v>0.70042194092827015</v>
      </c>
      <c r="M35">
        <v>0.71232876712328763</v>
      </c>
    </row>
    <row r="36" spans="1:13" x14ac:dyDescent="0.3">
      <c r="A36" s="1">
        <v>34</v>
      </c>
      <c r="B36" t="s">
        <v>23</v>
      </c>
      <c r="C36" t="s">
        <v>18</v>
      </c>
      <c r="D36" t="s">
        <v>15</v>
      </c>
      <c r="E36">
        <v>161</v>
      </c>
      <c r="F36">
        <v>138</v>
      </c>
      <c r="G36">
        <v>95</v>
      </c>
      <c r="H36">
        <v>72</v>
      </c>
      <c r="I36">
        <v>0.64163090128755362</v>
      </c>
      <c r="J36">
        <v>0.62890625</v>
      </c>
      <c r="K36">
        <v>0.69098712446351929</v>
      </c>
      <c r="L36">
        <v>0.64041368337311055</v>
      </c>
      <c r="M36">
        <v>0.65714285714285714</v>
      </c>
    </row>
    <row r="37" spans="1:13" x14ac:dyDescent="0.3">
      <c r="A37" s="1">
        <v>35</v>
      </c>
      <c r="B37" t="s">
        <v>23</v>
      </c>
      <c r="C37" t="s">
        <v>18</v>
      </c>
      <c r="D37" t="s">
        <v>16</v>
      </c>
      <c r="E37">
        <v>161</v>
      </c>
      <c r="F37">
        <v>138</v>
      </c>
      <c r="G37">
        <v>95</v>
      </c>
      <c r="H37">
        <v>72</v>
      </c>
      <c r="I37">
        <v>0.64163090128755362</v>
      </c>
      <c r="J37">
        <v>0.62890625</v>
      </c>
      <c r="K37">
        <v>0.69098712446351929</v>
      </c>
      <c r="L37">
        <v>0.64041368337311055</v>
      </c>
      <c r="M37">
        <v>0.65714285714285714</v>
      </c>
    </row>
    <row r="38" spans="1:13" x14ac:dyDescent="0.3">
      <c r="A38" s="1">
        <v>36</v>
      </c>
      <c r="B38" t="s">
        <v>23</v>
      </c>
      <c r="C38" t="s">
        <v>19</v>
      </c>
      <c r="D38" t="s">
        <v>15</v>
      </c>
      <c r="E38">
        <v>125</v>
      </c>
      <c r="F38">
        <v>104</v>
      </c>
      <c r="G38">
        <v>76</v>
      </c>
      <c r="H38">
        <v>55</v>
      </c>
      <c r="I38">
        <v>0.63611111111111107</v>
      </c>
      <c r="J38">
        <v>0.62189054726368154</v>
      </c>
      <c r="K38">
        <v>0.69444444444444442</v>
      </c>
      <c r="L38">
        <v>0.63516260162601623</v>
      </c>
      <c r="M38">
        <v>0.65408805031446537</v>
      </c>
    </row>
    <row r="39" spans="1:13" x14ac:dyDescent="0.3">
      <c r="A39" s="1">
        <v>37</v>
      </c>
      <c r="B39" t="s">
        <v>23</v>
      </c>
      <c r="C39" t="s">
        <v>19</v>
      </c>
      <c r="D39" t="s">
        <v>16</v>
      </c>
      <c r="E39">
        <v>125</v>
      </c>
      <c r="F39">
        <v>104</v>
      </c>
      <c r="G39">
        <v>76</v>
      </c>
      <c r="H39">
        <v>55</v>
      </c>
      <c r="I39">
        <v>0.63611111111111107</v>
      </c>
      <c r="J39">
        <v>0.62189054726368154</v>
      </c>
      <c r="K39">
        <v>0.69444444444444442</v>
      </c>
      <c r="L39">
        <v>0.63516260162601623</v>
      </c>
      <c r="M39">
        <v>0.65408805031446537</v>
      </c>
    </row>
    <row r="40" spans="1:13" x14ac:dyDescent="0.3">
      <c r="A40" s="1">
        <v>38</v>
      </c>
      <c r="B40" t="s">
        <v>23</v>
      </c>
      <c r="C40" t="s">
        <v>20</v>
      </c>
      <c r="D40" t="s">
        <v>15</v>
      </c>
      <c r="E40">
        <v>587</v>
      </c>
      <c r="F40">
        <v>563</v>
      </c>
      <c r="G40">
        <v>270</v>
      </c>
      <c r="H40">
        <v>246</v>
      </c>
      <c r="I40">
        <v>0.69027611044417769</v>
      </c>
      <c r="J40">
        <v>0.68494749124854137</v>
      </c>
      <c r="K40">
        <v>0.70468187274909966</v>
      </c>
      <c r="L40">
        <v>0.6888054447312838</v>
      </c>
      <c r="M40">
        <v>0.69592088998763901</v>
      </c>
    </row>
    <row r="41" spans="1:13" x14ac:dyDescent="0.3">
      <c r="A41" s="1">
        <v>39</v>
      </c>
      <c r="B41" t="s">
        <v>23</v>
      </c>
      <c r="C41" t="s">
        <v>20</v>
      </c>
      <c r="D41" t="s">
        <v>16</v>
      </c>
      <c r="E41">
        <v>587</v>
      </c>
      <c r="F41">
        <v>559</v>
      </c>
      <c r="G41">
        <v>274</v>
      </c>
      <c r="H41">
        <v>246</v>
      </c>
      <c r="I41">
        <v>0.68787515006002398</v>
      </c>
      <c r="J41">
        <v>0.6817653890824622</v>
      </c>
      <c r="K41">
        <v>0.70468187274909966</v>
      </c>
      <c r="L41">
        <v>0.68622866495206924</v>
      </c>
      <c r="M41">
        <v>0.69440993788819871</v>
      </c>
    </row>
    <row r="42" spans="1:13" x14ac:dyDescent="0.3">
      <c r="A42" s="1">
        <v>40</v>
      </c>
      <c r="B42" t="s">
        <v>24</v>
      </c>
      <c r="C42" t="s">
        <v>14</v>
      </c>
      <c r="D42" t="s">
        <v>15</v>
      </c>
      <c r="E42">
        <v>136</v>
      </c>
      <c r="F42">
        <v>131</v>
      </c>
      <c r="G42">
        <v>59</v>
      </c>
      <c r="H42">
        <v>54</v>
      </c>
      <c r="I42">
        <v>0.70263157894736838</v>
      </c>
      <c r="J42">
        <v>0.6974358974358974</v>
      </c>
      <c r="K42">
        <v>0.71578947368421053</v>
      </c>
      <c r="L42">
        <v>0.70103092783505139</v>
      </c>
      <c r="M42">
        <v>0.70810810810810809</v>
      </c>
    </row>
    <row r="43" spans="1:13" x14ac:dyDescent="0.3">
      <c r="A43" s="1">
        <v>41</v>
      </c>
      <c r="B43" t="s">
        <v>24</v>
      </c>
      <c r="C43" t="s">
        <v>14</v>
      </c>
      <c r="D43" t="s">
        <v>16</v>
      </c>
      <c r="E43">
        <v>135</v>
      </c>
      <c r="F43">
        <v>136</v>
      </c>
      <c r="G43">
        <v>54</v>
      </c>
      <c r="H43">
        <v>55</v>
      </c>
      <c r="I43">
        <v>0.7131578947368421</v>
      </c>
      <c r="J43">
        <v>0.7142857142857143</v>
      </c>
      <c r="K43">
        <v>0.71052631578947367</v>
      </c>
      <c r="L43">
        <v>0.71353065539112048</v>
      </c>
      <c r="M43">
        <v>0.7120418848167539</v>
      </c>
    </row>
    <row r="44" spans="1:13" x14ac:dyDescent="0.3">
      <c r="A44" s="1">
        <v>42</v>
      </c>
      <c r="B44" t="s">
        <v>24</v>
      </c>
      <c r="C44" t="s">
        <v>17</v>
      </c>
      <c r="D44" t="s">
        <v>15</v>
      </c>
      <c r="E44">
        <v>163</v>
      </c>
      <c r="F44">
        <v>164</v>
      </c>
      <c r="G44">
        <v>65</v>
      </c>
      <c r="H44">
        <v>66</v>
      </c>
      <c r="I44">
        <v>0.71397379912663761</v>
      </c>
      <c r="J44">
        <v>0.71491228070175439</v>
      </c>
      <c r="K44">
        <v>0.71179039301310043</v>
      </c>
      <c r="L44">
        <v>0.71428571428571441</v>
      </c>
      <c r="M44">
        <v>0.71304347826086956</v>
      </c>
    </row>
    <row r="45" spans="1:13" x14ac:dyDescent="0.3">
      <c r="A45" s="1">
        <v>43</v>
      </c>
      <c r="B45" t="s">
        <v>24</v>
      </c>
      <c r="C45" t="s">
        <v>17</v>
      </c>
      <c r="D45" t="s">
        <v>16</v>
      </c>
      <c r="E45">
        <v>158</v>
      </c>
      <c r="F45">
        <v>170</v>
      </c>
      <c r="G45">
        <v>59</v>
      </c>
      <c r="H45">
        <v>71</v>
      </c>
      <c r="I45">
        <v>0.71615720524017468</v>
      </c>
      <c r="J45">
        <v>0.72811059907834097</v>
      </c>
      <c r="K45">
        <v>0.68995633187772931</v>
      </c>
      <c r="L45">
        <v>0.72014585232452144</v>
      </c>
      <c r="M45">
        <v>0.70539419087136934</v>
      </c>
    </row>
    <row r="46" spans="1:13" x14ac:dyDescent="0.3">
      <c r="A46" s="1">
        <v>44</v>
      </c>
      <c r="B46" t="s">
        <v>24</v>
      </c>
      <c r="C46" t="s">
        <v>18</v>
      </c>
      <c r="D46" t="s">
        <v>15</v>
      </c>
      <c r="E46">
        <v>150</v>
      </c>
      <c r="F46">
        <v>160</v>
      </c>
      <c r="G46">
        <v>73</v>
      </c>
      <c r="H46">
        <v>83</v>
      </c>
      <c r="I46">
        <v>0.66523605150214593</v>
      </c>
      <c r="J46">
        <v>0.67264573991031396</v>
      </c>
      <c r="K46">
        <v>0.64377682403433478</v>
      </c>
      <c r="L46">
        <v>0.66666666666666663</v>
      </c>
      <c r="M46">
        <v>0.65843621399176955</v>
      </c>
    </row>
    <row r="47" spans="1:13" x14ac:dyDescent="0.3">
      <c r="A47" s="1">
        <v>45</v>
      </c>
      <c r="B47" t="s">
        <v>24</v>
      </c>
      <c r="C47" t="s">
        <v>18</v>
      </c>
      <c r="D47" t="s">
        <v>16</v>
      </c>
      <c r="E47">
        <v>127</v>
      </c>
      <c r="F47">
        <v>194</v>
      </c>
      <c r="G47">
        <v>39</v>
      </c>
      <c r="H47">
        <v>106</v>
      </c>
      <c r="I47">
        <v>0.68884120171673824</v>
      </c>
      <c r="J47">
        <v>0.76506024096385539</v>
      </c>
      <c r="K47">
        <v>0.54506437768240346</v>
      </c>
      <c r="L47">
        <v>0.70791527313266445</v>
      </c>
      <c r="M47">
        <v>0.64666666666666661</v>
      </c>
    </row>
    <row r="48" spans="1:13" x14ac:dyDescent="0.3">
      <c r="A48" s="1">
        <v>46</v>
      </c>
      <c r="B48" t="s">
        <v>24</v>
      </c>
      <c r="C48" t="s">
        <v>19</v>
      </c>
      <c r="D48" t="s">
        <v>15</v>
      </c>
      <c r="E48">
        <v>134</v>
      </c>
      <c r="F48">
        <v>115</v>
      </c>
      <c r="G48">
        <v>65</v>
      </c>
      <c r="H48">
        <v>46</v>
      </c>
      <c r="I48">
        <v>0.69166666666666665</v>
      </c>
      <c r="J48">
        <v>0.6733668341708543</v>
      </c>
      <c r="K48">
        <v>0.74444444444444446</v>
      </c>
      <c r="L48">
        <v>0.68647540983606559</v>
      </c>
      <c r="M48">
        <v>0.7142857142857143</v>
      </c>
    </row>
    <row r="49" spans="1:13" x14ac:dyDescent="0.3">
      <c r="A49" s="1">
        <v>47</v>
      </c>
      <c r="B49" t="s">
        <v>24</v>
      </c>
      <c r="C49" t="s">
        <v>19</v>
      </c>
      <c r="D49" t="s">
        <v>16</v>
      </c>
      <c r="E49">
        <v>122</v>
      </c>
      <c r="F49">
        <v>131</v>
      </c>
      <c r="G49">
        <v>49</v>
      </c>
      <c r="H49">
        <v>58</v>
      </c>
      <c r="I49">
        <v>0.70277777777777772</v>
      </c>
      <c r="J49">
        <v>0.71345029239766078</v>
      </c>
      <c r="K49">
        <v>0.67777777777777781</v>
      </c>
      <c r="L49">
        <v>0.70601851851851849</v>
      </c>
      <c r="M49">
        <v>0.69312169312169314</v>
      </c>
    </row>
    <row r="50" spans="1:13" x14ac:dyDescent="0.3">
      <c r="A50" s="1">
        <v>48</v>
      </c>
      <c r="B50" t="s">
        <v>24</v>
      </c>
      <c r="C50" t="s">
        <v>20</v>
      </c>
      <c r="D50" t="s">
        <v>15</v>
      </c>
      <c r="E50">
        <v>577</v>
      </c>
      <c r="F50">
        <v>582</v>
      </c>
      <c r="G50">
        <v>251</v>
      </c>
      <c r="H50">
        <v>256</v>
      </c>
      <c r="I50">
        <v>0.69567827130852344</v>
      </c>
      <c r="J50">
        <v>0.6968599033816425</v>
      </c>
      <c r="K50">
        <v>0.6926770708283313</v>
      </c>
      <c r="L50">
        <v>0.69601930036188175</v>
      </c>
      <c r="M50">
        <v>0.6945107398568019</v>
      </c>
    </row>
    <row r="51" spans="1:13" x14ac:dyDescent="0.3">
      <c r="A51" s="1">
        <v>49</v>
      </c>
      <c r="B51" t="s">
        <v>24</v>
      </c>
      <c r="C51" t="s">
        <v>20</v>
      </c>
      <c r="D51" t="s">
        <v>16</v>
      </c>
      <c r="E51">
        <v>518</v>
      </c>
      <c r="F51">
        <v>652</v>
      </c>
      <c r="G51">
        <v>181</v>
      </c>
      <c r="H51">
        <v>315</v>
      </c>
      <c r="I51">
        <v>0.70228091236494594</v>
      </c>
      <c r="J51">
        <v>0.7410586552217453</v>
      </c>
      <c r="K51">
        <v>0.62184873949579833</v>
      </c>
      <c r="L51">
        <v>0.71369523284651426</v>
      </c>
      <c r="M51">
        <v>0.67425025853154086</v>
      </c>
    </row>
    <row r="52" spans="1:13" x14ac:dyDescent="0.3">
      <c r="A52" s="1">
        <v>50</v>
      </c>
      <c r="B52" t="s">
        <v>25</v>
      </c>
      <c r="C52" t="s">
        <v>14</v>
      </c>
      <c r="D52" t="s">
        <v>15</v>
      </c>
      <c r="E52">
        <v>143</v>
      </c>
      <c r="F52">
        <v>129</v>
      </c>
      <c r="G52">
        <v>61</v>
      </c>
      <c r="H52">
        <v>47</v>
      </c>
      <c r="I52">
        <v>0.71578947368421053</v>
      </c>
      <c r="J52">
        <v>0.7009803921568627</v>
      </c>
      <c r="K52">
        <v>0.75263157894736843</v>
      </c>
      <c r="L52">
        <v>0.71073558648111335</v>
      </c>
      <c r="M52">
        <v>0.73295454545454541</v>
      </c>
    </row>
    <row r="53" spans="1:13" x14ac:dyDescent="0.3">
      <c r="A53" s="1">
        <v>51</v>
      </c>
      <c r="B53" t="s">
        <v>25</v>
      </c>
      <c r="C53" t="s">
        <v>14</v>
      </c>
      <c r="D53" t="s">
        <v>16</v>
      </c>
      <c r="E53">
        <v>152</v>
      </c>
      <c r="F53">
        <v>133</v>
      </c>
      <c r="G53">
        <v>57</v>
      </c>
      <c r="H53">
        <v>38</v>
      </c>
      <c r="I53">
        <v>0.75</v>
      </c>
      <c r="J53">
        <v>0.72727272727272729</v>
      </c>
      <c r="K53">
        <v>0.8</v>
      </c>
      <c r="L53">
        <v>0.74074074074074081</v>
      </c>
      <c r="M53">
        <v>0.77777777777777779</v>
      </c>
    </row>
    <row r="54" spans="1:13" x14ac:dyDescent="0.3">
      <c r="A54" s="1">
        <v>52</v>
      </c>
      <c r="B54" t="s">
        <v>25</v>
      </c>
      <c r="C54" t="s">
        <v>17</v>
      </c>
      <c r="D54" t="s">
        <v>15</v>
      </c>
      <c r="E54">
        <v>173</v>
      </c>
      <c r="F54">
        <v>165</v>
      </c>
      <c r="G54">
        <v>64</v>
      </c>
      <c r="H54">
        <v>56</v>
      </c>
      <c r="I54">
        <v>0.73799126637554591</v>
      </c>
      <c r="J54">
        <v>0.72995780590717296</v>
      </c>
      <c r="K54">
        <v>0.75545851528384278</v>
      </c>
      <c r="L54">
        <v>0.73491928632115544</v>
      </c>
      <c r="M54">
        <v>0.74660633484162897</v>
      </c>
    </row>
    <row r="55" spans="1:13" x14ac:dyDescent="0.3">
      <c r="A55" s="1">
        <v>53</v>
      </c>
      <c r="B55" t="s">
        <v>25</v>
      </c>
      <c r="C55" t="s">
        <v>17</v>
      </c>
      <c r="D55" t="s">
        <v>16</v>
      </c>
      <c r="E55">
        <v>175</v>
      </c>
      <c r="F55">
        <v>185</v>
      </c>
      <c r="G55">
        <v>44</v>
      </c>
      <c r="H55">
        <v>54</v>
      </c>
      <c r="I55">
        <v>0.78602620087336239</v>
      </c>
      <c r="J55">
        <v>0.79908675799086759</v>
      </c>
      <c r="K55">
        <v>0.76419213973799127</v>
      </c>
      <c r="L55">
        <v>0.79185520361990946</v>
      </c>
      <c r="M55">
        <v>0.77405857740585771</v>
      </c>
    </row>
    <row r="56" spans="1:13" x14ac:dyDescent="0.3">
      <c r="A56" s="1">
        <v>54</v>
      </c>
      <c r="B56" t="s">
        <v>25</v>
      </c>
      <c r="C56" t="s">
        <v>18</v>
      </c>
      <c r="D56" t="s">
        <v>15</v>
      </c>
      <c r="E56">
        <v>166</v>
      </c>
      <c r="F56">
        <v>135</v>
      </c>
      <c r="G56">
        <v>98</v>
      </c>
      <c r="H56">
        <v>67</v>
      </c>
      <c r="I56">
        <v>0.64592274678111583</v>
      </c>
      <c r="J56">
        <v>0.62878787878787878</v>
      </c>
      <c r="K56">
        <v>0.71244635193133043</v>
      </c>
      <c r="L56">
        <v>0.64391000775795182</v>
      </c>
      <c r="M56">
        <v>0.66831683168316836</v>
      </c>
    </row>
    <row r="57" spans="1:13" x14ac:dyDescent="0.3">
      <c r="A57" s="1">
        <v>55</v>
      </c>
      <c r="B57" t="s">
        <v>25</v>
      </c>
      <c r="C57" t="s">
        <v>18</v>
      </c>
      <c r="D57" t="s">
        <v>16</v>
      </c>
      <c r="E57">
        <v>164</v>
      </c>
      <c r="F57">
        <v>169</v>
      </c>
      <c r="G57">
        <v>64</v>
      </c>
      <c r="H57">
        <v>69</v>
      </c>
      <c r="I57">
        <v>0.71459227467811159</v>
      </c>
      <c r="J57">
        <v>0.7192982456140351</v>
      </c>
      <c r="K57">
        <v>0.70386266094420602</v>
      </c>
      <c r="L57">
        <v>0.71615720524017468</v>
      </c>
      <c r="M57">
        <v>0.71008403361344541</v>
      </c>
    </row>
    <row r="58" spans="1:13" x14ac:dyDescent="0.3">
      <c r="A58" s="1">
        <v>56</v>
      </c>
      <c r="B58" t="s">
        <v>25</v>
      </c>
      <c r="C58" t="s">
        <v>19</v>
      </c>
      <c r="D58" t="s">
        <v>15</v>
      </c>
      <c r="E58">
        <v>138</v>
      </c>
      <c r="F58">
        <v>115</v>
      </c>
      <c r="G58">
        <v>65</v>
      </c>
      <c r="H58">
        <v>42</v>
      </c>
      <c r="I58">
        <v>0.70277777777777772</v>
      </c>
      <c r="J58">
        <v>0.67980295566502458</v>
      </c>
      <c r="K58">
        <v>0.76666666666666672</v>
      </c>
      <c r="L58">
        <v>0.69556451612903214</v>
      </c>
      <c r="M58">
        <v>0.73248407643312097</v>
      </c>
    </row>
    <row r="59" spans="1:13" x14ac:dyDescent="0.3">
      <c r="A59" s="1">
        <v>57</v>
      </c>
      <c r="B59" t="s">
        <v>25</v>
      </c>
      <c r="C59" t="s">
        <v>19</v>
      </c>
      <c r="D59" t="s">
        <v>16</v>
      </c>
      <c r="E59">
        <v>129</v>
      </c>
      <c r="F59">
        <v>135</v>
      </c>
      <c r="G59">
        <v>45</v>
      </c>
      <c r="H59">
        <v>51</v>
      </c>
      <c r="I59">
        <v>0.73333333333333328</v>
      </c>
      <c r="J59">
        <v>0.74137931034482762</v>
      </c>
      <c r="K59">
        <v>0.71666666666666667</v>
      </c>
      <c r="L59">
        <v>0.73630136986301375</v>
      </c>
      <c r="M59">
        <v>0.72580645161290325</v>
      </c>
    </row>
    <row r="60" spans="1:13" x14ac:dyDescent="0.3">
      <c r="A60" s="1">
        <v>58</v>
      </c>
      <c r="B60" t="s">
        <v>25</v>
      </c>
      <c r="C60" t="s">
        <v>20</v>
      </c>
      <c r="D60" t="s">
        <v>15</v>
      </c>
      <c r="E60">
        <v>575</v>
      </c>
      <c r="F60">
        <v>569</v>
      </c>
      <c r="G60">
        <v>264</v>
      </c>
      <c r="H60">
        <v>258</v>
      </c>
      <c r="I60">
        <v>0.68667466986794723</v>
      </c>
      <c r="J60">
        <v>0.68533969010727058</v>
      </c>
      <c r="K60">
        <v>0.69027611044417769</v>
      </c>
      <c r="L60">
        <v>0.68632131773693006</v>
      </c>
      <c r="M60">
        <v>0.68802902055622728</v>
      </c>
    </row>
    <row r="61" spans="1:13" x14ac:dyDescent="0.3">
      <c r="A61" s="1">
        <v>59</v>
      </c>
      <c r="B61" t="s">
        <v>25</v>
      </c>
      <c r="C61" t="s">
        <v>20</v>
      </c>
      <c r="D61" t="s">
        <v>16</v>
      </c>
      <c r="E61">
        <v>623</v>
      </c>
      <c r="F61">
        <v>627</v>
      </c>
      <c r="G61">
        <v>206</v>
      </c>
      <c r="H61">
        <v>210</v>
      </c>
      <c r="I61">
        <v>0.75030012004801916</v>
      </c>
      <c r="J61">
        <v>0.75150784077201449</v>
      </c>
      <c r="K61">
        <v>0.74789915966386555</v>
      </c>
      <c r="L61">
        <v>0.75078332128223679</v>
      </c>
      <c r="M61">
        <v>0.74910394265232971</v>
      </c>
    </row>
    <row r="62" spans="1:13" x14ac:dyDescent="0.3">
      <c r="A62" s="1">
        <v>60</v>
      </c>
      <c r="B62" t="s">
        <v>26</v>
      </c>
      <c r="C62" t="s">
        <v>14</v>
      </c>
      <c r="D62" t="s">
        <v>15</v>
      </c>
      <c r="E62">
        <v>144</v>
      </c>
      <c r="F62">
        <v>140</v>
      </c>
      <c r="G62">
        <v>50</v>
      </c>
      <c r="H62">
        <v>46</v>
      </c>
      <c r="I62">
        <v>0.74736842105263157</v>
      </c>
      <c r="J62">
        <v>0.74226804123711343</v>
      </c>
      <c r="K62">
        <v>0.75789473684210529</v>
      </c>
      <c r="L62">
        <v>0.74534161490683226</v>
      </c>
      <c r="M62">
        <v>0.75268817204301075</v>
      </c>
    </row>
    <row r="63" spans="1:13" x14ac:dyDescent="0.3">
      <c r="A63" s="1">
        <v>61</v>
      </c>
      <c r="B63" t="s">
        <v>26</v>
      </c>
      <c r="C63" t="s">
        <v>14</v>
      </c>
      <c r="D63" t="s">
        <v>16</v>
      </c>
      <c r="E63">
        <v>140</v>
      </c>
      <c r="F63">
        <v>142</v>
      </c>
      <c r="G63">
        <v>48</v>
      </c>
      <c r="H63">
        <v>50</v>
      </c>
      <c r="I63">
        <v>0.74210526315789471</v>
      </c>
      <c r="J63">
        <v>0.74468085106382975</v>
      </c>
      <c r="K63">
        <v>0.73684210526315785</v>
      </c>
      <c r="L63">
        <v>0.74309978768577489</v>
      </c>
      <c r="M63">
        <v>0.73958333333333337</v>
      </c>
    </row>
    <row r="64" spans="1:13" x14ac:dyDescent="0.3">
      <c r="A64" s="1">
        <v>62</v>
      </c>
      <c r="B64" t="s">
        <v>26</v>
      </c>
      <c r="C64" t="s">
        <v>17</v>
      </c>
      <c r="D64" t="s">
        <v>15</v>
      </c>
      <c r="E64">
        <v>172</v>
      </c>
      <c r="F64">
        <v>172</v>
      </c>
      <c r="G64">
        <v>57</v>
      </c>
      <c r="H64">
        <v>57</v>
      </c>
      <c r="I64">
        <v>0.75109170305676853</v>
      </c>
      <c r="J64">
        <v>0.75109170305676853</v>
      </c>
      <c r="K64">
        <v>0.75109170305676853</v>
      </c>
      <c r="L64">
        <v>0.75109170305676853</v>
      </c>
      <c r="M64">
        <v>0.75109170305676853</v>
      </c>
    </row>
    <row r="65" spans="1:13" x14ac:dyDescent="0.3">
      <c r="A65" s="1">
        <v>63</v>
      </c>
      <c r="B65" t="s">
        <v>26</v>
      </c>
      <c r="C65" t="s">
        <v>17</v>
      </c>
      <c r="D65" t="s">
        <v>16</v>
      </c>
      <c r="E65">
        <v>179</v>
      </c>
      <c r="F65">
        <v>177</v>
      </c>
      <c r="G65">
        <v>52</v>
      </c>
      <c r="H65">
        <v>50</v>
      </c>
      <c r="I65">
        <v>0.77729257641921401</v>
      </c>
      <c r="J65">
        <v>0.77489177489177485</v>
      </c>
      <c r="K65">
        <v>0.78165938864628826</v>
      </c>
      <c r="L65">
        <v>0.77623590633130957</v>
      </c>
      <c r="M65">
        <v>0.77973568281938321</v>
      </c>
    </row>
    <row r="66" spans="1:13" x14ac:dyDescent="0.3">
      <c r="A66" s="1">
        <v>64</v>
      </c>
      <c r="B66" t="s">
        <v>26</v>
      </c>
      <c r="C66" t="s">
        <v>18</v>
      </c>
      <c r="D66" t="s">
        <v>15</v>
      </c>
      <c r="E66">
        <v>159</v>
      </c>
      <c r="F66">
        <v>162</v>
      </c>
      <c r="G66">
        <v>71</v>
      </c>
      <c r="H66">
        <v>74</v>
      </c>
      <c r="I66">
        <v>0.68884120171673824</v>
      </c>
      <c r="J66">
        <v>0.69130434782608696</v>
      </c>
      <c r="K66">
        <v>0.68240343347639487</v>
      </c>
      <c r="L66">
        <v>0.68950563746747617</v>
      </c>
      <c r="M66">
        <v>0.68644067796610164</v>
      </c>
    </row>
    <row r="67" spans="1:13" x14ac:dyDescent="0.3">
      <c r="A67" s="1">
        <v>65</v>
      </c>
      <c r="B67" t="s">
        <v>26</v>
      </c>
      <c r="C67" t="s">
        <v>18</v>
      </c>
      <c r="D67" t="s">
        <v>16</v>
      </c>
      <c r="E67">
        <v>167</v>
      </c>
      <c r="F67">
        <v>176</v>
      </c>
      <c r="G67">
        <v>57</v>
      </c>
      <c r="H67">
        <v>66</v>
      </c>
      <c r="I67">
        <v>0.73605150214592274</v>
      </c>
      <c r="J67">
        <v>0.7455357142857143</v>
      </c>
      <c r="K67">
        <v>0.71673819742489275</v>
      </c>
      <c r="L67">
        <v>0.73959255978742255</v>
      </c>
      <c r="M67">
        <v>0.72727272727272729</v>
      </c>
    </row>
    <row r="68" spans="1:13" x14ac:dyDescent="0.3">
      <c r="A68" s="1">
        <v>66</v>
      </c>
      <c r="B68" t="s">
        <v>26</v>
      </c>
      <c r="C68" t="s">
        <v>19</v>
      </c>
      <c r="D68" t="s">
        <v>15</v>
      </c>
      <c r="E68">
        <v>133</v>
      </c>
      <c r="F68">
        <v>115</v>
      </c>
      <c r="G68">
        <v>65</v>
      </c>
      <c r="H68">
        <v>47</v>
      </c>
      <c r="I68">
        <v>0.68888888888888888</v>
      </c>
      <c r="J68">
        <v>0.67171717171717171</v>
      </c>
      <c r="K68">
        <v>0.73888888888888893</v>
      </c>
      <c r="L68">
        <v>0.68415637860082301</v>
      </c>
      <c r="M68">
        <v>0.70987654320987659</v>
      </c>
    </row>
    <row r="69" spans="1:13" x14ac:dyDescent="0.3">
      <c r="A69" s="1">
        <v>67</v>
      </c>
      <c r="B69" t="s">
        <v>26</v>
      </c>
      <c r="C69" t="s">
        <v>19</v>
      </c>
      <c r="D69" t="s">
        <v>16</v>
      </c>
      <c r="E69">
        <v>132</v>
      </c>
      <c r="F69">
        <v>130</v>
      </c>
      <c r="G69">
        <v>50</v>
      </c>
      <c r="H69">
        <v>48</v>
      </c>
      <c r="I69">
        <v>0.72777777777777775</v>
      </c>
      <c r="J69">
        <v>0.72527472527472525</v>
      </c>
      <c r="K69">
        <v>0.73333333333333328</v>
      </c>
      <c r="L69">
        <v>0.72687224669603523</v>
      </c>
      <c r="M69">
        <v>0.7303370786516854</v>
      </c>
    </row>
    <row r="70" spans="1:13" x14ac:dyDescent="0.3">
      <c r="A70" s="1">
        <v>68</v>
      </c>
      <c r="B70" t="s">
        <v>26</v>
      </c>
      <c r="C70" t="s">
        <v>20</v>
      </c>
      <c r="D70" t="s">
        <v>15</v>
      </c>
      <c r="E70">
        <v>584</v>
      </c>
      <c r="F70">
        <v>585</v>
      </c>
      <c r="G70">
        <v>248</v>
      </c>
      <c r="H70">
        <v>249</v>
      </c>
      <c r="I70">
        <v>0.70168067226890751</v>
      </c>
      <c r="J70">
        <v>0.70192307692307687</v>
      </c>
      <c r="K70">
        <v>0.70108043217286919</v>
      </c>
      <c r="L70">
        <v>0.70175438596491235</v>
      </c>
      <c r="M70">
        <v>0.70143884892086328</v>
      </c>
    </row>
    <row r="71" spans="1:13" x14ac:dyDescent="0.3">
      <c r="A71" s="1">
        <v>69</v>
      </c>
      <c r="B71" t="s">
        <v>26</v>
      </c>
      <c r="C71" t="s">
        <v>20</v>
      </c>
      <c r="D71" t="s">
        <v>16</v>
      </c>
      <c r="E71">
        <v>641</v>
      </c>
      <c r="F71">
        <v>631</v>
      </c>
      <c r="G71">
        <v>202</v>
      </c>
      <c r="H71">
        <v>192</v>
      </c>
      <c r="I71">
        <v>0.76350540216086438</v>
      </c>
      <c r="J71">
        <v>0.76037959667852906</v>
      </c>
      <c r="K71">
        <v>0.76950780312124845</v>
      </c>
      <c r="L71">
        <v>0.76218787158145063</v>
      </c>
      <c r="M71">
        <v>0.76670716889428914</v>
      </c>
    </row>
    <row r="72" spans="1:13" x14ac:dyDescent="0.3">
      <c r="A72" s="1">
        <v>70</v>
      </c>
      <c r="B72" t="s">
        <v>27</v>
      </c>
      <c r="C72" t="s">
        <v>14</v>
      </c>
      <c r="D72" t="s">
        <v>15</v>
      </c>
      <c r="E72">
        <v>144</v>
      </c>
      <c r="F72">
        <v>140</v>
      </c>
      <c r="G72">
        <v>50</v>
      </c>
      <c r="H72">
        <v>46</v>
      </c>
      <c r="I72">
        <v>0.74736842105263157</v>
      </c>
      <c r="J72">
        <v>0.74226804123711343</v>
      </c>
      <c r="K72">
        <v>0.75789473684210529</v>
      </c>
      <c r="L72">
        <v>0.74534161490683226</v>
      </c>
      <c r="M72">
        <v>0.75268817204301075</v>
      </c>
    </row>
    <row r="73" spans="1:13" x14ac:dyDescent="0.3">
      <c r="A73" s="1">
        <v>71</v>
      </c>
      <c r="B73" t="s">
        <v>27</v>
      </c>
      <c r="C73" t="s">
        <v>14</v>
      </c>
      <c r="D73" t="s">
        <v>16</v>
      </c>
      <c r="E73">
        <v>140</v>
      </c>
      <c r="F73">
        <v>145</v>
      </c>
      <c r="G73">
        <v>45</v>
      </c>
      <c r="H73">
        <v>50</v>
      </c>
      <c r="I73">
        <v>0.75</v>
      </c>
      <c r="J73">
        <v>0.7567567567567568</v>
      </c>
      <c r="K73">
        <v>0.73684210526315785</v>
      </c>
      <c r="L73">
        <v>0.75268817204301086</v>
      </c>
      <c r="M73">
        <v>0.74358974358974361</v>
      </c>
    </row>
    <row r="74" spans="1:13" x14ac:dyDescent="0.3">
      <c r="A74" s="1">
        <v>72</v>
      </c>
      <c r="B74" t="s">
        <v>27</v>
      </c>
      <c r="C74" t="s">
        <v>17</v>
      </c>
      <c r="D74" t="s">
        <v>15</v>
      </c>
      <c r="E74">
        <v>172</v>
      </c>
      <c r="F74">
        <v>172</v>
      </c>
      <c r="G74">
        <v>57</v>
      </c>
      <c r="H74">
        <v>57</v>
      </c>
      <c r="I74">
        <v>0.75109170305676853</v>
      </c>
      <c r="J74">
        <v>0.75109170305676853</v>
      </c>
      <c r="K74">
        <v>0.75109170305676853</v>
      </c>
      <c r="L74">
        <v>0.75109170305676853</v>
      </c>
      <c r="M74">
        <v>0.75109170305676853</v>
      </c>
    </row>
    <row r="75" spans="1:13" x14ac:dyDescent="0.3">
      <c r="A75" s="1">
        <v>73</v>
      </c>
      <c r="B75" t="s">
        <v>27</v>
      </c>
      <c r="C75" t="s">
        <v>17</v>
      </c>
      <c r="D75" t="s">
        <v>16</v>
      </c>
      <c r="E75">
        <v>181</v>
      </c>
      <c r="F75">
        <v>175</v>
      </c>
      <c r="G75">
        <v>54</v>
      </c>
      <c r="H75">
        <v>48</v>
      </c>
      <c r="I75">
        <v>0.77729257641921401</v>
      </c>
      <c r="J75">
        <v>0.77021276595744681</v>
      </c>
      <c r="K75">
        <v>0.79039301310043664</v>
      </c>
      <c r="L75">
        <v>0.7741659538066723</v>
      </c>
      <c r="M75">
        <v>0.7847533632286996</v>
      </c>
    </row>
    <row r="76" spans="1:13" x14ac:dyDescent="0.3">
      <c r="A76" s="1">
        <v>74</v>
      </c>
      <c r="B76" t="s">
        <v>27</v>
      </c>
      <c r="C76" t="s">
        <v>18</v>
      </c>
      <c r="D76" t="s">
        <v>15</v>
      </c>
      <c r="E76">
        <v>160</v>
      </c>
      <c r="F76">
        <v>167</v>
      </c>
      <c r="G76">
        <v>66</v>
      </c>
      <c r="H76">
        <v>73</v>
      </c>
      <c r="I76">
        <v>0.70171673819742486</v>
      </c>
      <c r="J76">
        <v>0.70796460176991149</v>
      </c>
      <c r="K76">
        <v>0.68669527896995708</v>
      </c>
      <c r="L76">
        <v>0.70360598065083568</v>
      </c>
      <c r="M76">
        <v>0.6958333333333333</v>
      </c>
    </row>
    <row r="77" spans="1:13" x14ac:dyDescent="0.3">
      <c r="A77" s="1">
        <v>75</v>
      </c>
      <c r="B77" t="s">
        <v>27</v>
      </c>
      <c r="C77" t="s">
        <v>18</v>
      </c>
      <c r="D77" t="s">
        <v>16</v>
      </c>
      <c r="E77">
        <v>185</v>
      </c>
      <c r="F77">
        <v>185</v>
      </c>
      <c r="G77">
        <v>48</v>
      </c>
      <c r="H77">
        <v>48</v>
      </c>
      <c r="I77">
        <v>0.79399141630901282</v>
      </c>
      <c r="J77">
        <v>0.79399141630901282</v>
      </c>
      <c r="K77">
        <v>0.79399141630901282</v>
      </c>
      <c r="L77">
        <v>0.79399141630901282</v>
      </c>
      <c r="M77">
        <v>0.79399141630901282</v>
      </c>
    </row>
    <row r="78" spans="1:13" x14ac:dyDescent="0.3">
      <c r="A78" s="1">
        <v>76</v>
      </c>
      <c r="B78" t="s">
        <v>27</v>
      </c>
      <c r="C78" t="s">
        <v>19</v>
      </c>
      <c r="D78" t="s">
        <v>15</v>
      </c>
      <c r="E78">
        <v>137</v>
      </c>
      <c r="F78">
        <v>113</v>
      </c>
      <c r="G78">
        <v>67</v>
      </c>
      <c r="H78">
        <v>43</v>
      </c>
      <c r="I78">
        <v>0.69444444444444442</v>
      </c>
      <c r="J78">
        <v>0.67156862745098034</v>
      </c>
      <c r="K78">
        <v>0.76111111111111107</v>
      </c>
      <c r="L78">
        <v>0.68775100401606426</v>
      </c>
      <c r="M78">
        <v>0.72435897435897434</v>
      </c>
    </row>
    <row r="79" spans="1:13" x14ac:dyDescent="0.3">
      <c r="A79" s="1">
        <v>77</v>
      </c>
      <c r="B79" t="s">
        <v>27</v>
      </c>
      <c r="C79" t="s">
        <v>19</v>
      </c>
      <c r="D79" t="s">
        <v>16</v>
      </c>
      <c r="E79">
        <v>133</v>
      </c>
      <c r="F79">
        <v>140</v>
      </c>
      <c r="G79">
        <v>40</v>
      </c>
      <c r="H79">
        <v>47</v>
      </c>
      <c r="I79">
        <v>0.7583333333333333</v>
      </c>
      <c r="J79">
        <v>0.76878612716763006</v>
      </c>
      <c r="K79">
        <v>0.73888888888888893</v>
      </c>
      <c r="L79">
        <v>0.76261467889908252</v>
      </c>
      <c r="M79">
        <v>0.74866310160427807</v>
      </c>
    </row>
    <row r="80" spans="1:13" x14ac:dyDescent="0.3">
      <c r="A80" s="1">
        <v>78</v>
      </c>
      <c r="B80" t="s">
        <v>27</v>
      </c>
      <c r="C80" t="s">
        <v>20</v>
      </c>
      <c r="D80" t="s">
        <v>15</v>
      </c>
      <c r="E80">
        <v>581</v>
      </c>
      <c r="F80">
        <v>605</v>
      </c>
      <c r="G80">
        <v>228</v>
      </c>
      <c r="H80">
        <v>252</v>
      </c>
      <c r="I80">
        <v>0.71188475390156059</v>
      </c>
      <c r="J80">
        <v>0.71817058096415332</v>
      </c>
      <c r="K80">
        <v>0.69747899159663862</v>
      </c>
      <c r="L80">
        <v>0.71393462767264682</v>
      </c>
      <c r="M80">
        <v>0.70595099183197196</v>
      </c>
    </row>
    <row r="81" spans="1:13" x14ac:dyDescent="0.3">
      <c r="A81" s="1">
        <v>79</v>
      </c>
      <c r="B81" t="s">
        <v>27</v>
      </c>
      <c r="C81" t="s">
        <v>20</v>
      </c>
      <c r="D81" t="s">
        <v>16</v>
      </c>
      <c r="E81">
        <v>646</v>
      </c>
      <c r="F81">
        <v>643</v>
      </c>
      <c r="G81">
        <v>190</v>
      </c>
      <c r="H81">
        <v>187</v>
      </c>
      <c r="I81">
        <v>0.77370948379351745</v>
      </c>
      <c r="J81">
        <v>0.77272727272727271</v>
      </c>
      <c r="K81">
        <v>0.77551020408163263</v>
      </c>
      <c r="L81">
        <v>0.77328225999521194</v>
      </c>
      <c r="M81">
        <v>0.77469879518072293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81"/>
  <sheetViews>
    <sheetView workbookViewId="0"/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1">
        <v>0</v>
      </c>
      <c r="B2" t="s">
        <v>13</v>
      </c>
      <c r="C2" t="s">
        <v>14</v>
      </c>
      <c r="D2" t="s">
        <v>15</v>
      </c>
      <c r="E2">
        <v>100</v>
      </c>
      <c r="F2">
        <v>136</v>
      </c>
      <c r="G2">
        <v>54</v>
      </c>
      <c r="H2">
        <v>90</v>
      </c>
      <c r="I2">
        <v>0.62105263157894741</v>
      </c>
      <c r="J2">
        <v>0.64935064935064934</v>
      </c>
      <c r="K2">
        <v>0.52631578947368418</v>
      </c>
      <c r="L2">
        <v>0.6203473945409429</v>
      </c>
      <c r="M2">
        <v>0.60176991150442483</v>
      </c>
    </row>
    <row r="3" spans="1:13" x14ac:dyDescent="0.3">
      <c r="A3" s="1">
        <v>1</v>
      </c>
      <c r="B3" t="s">
        <v>13</v>
      </c>
      <c r="C3" t="s">
        <v>14</v>
      </c>
      <c r="D3" t="s">
        <v>16</v>
      </c>
      <c r="E3">
        <v>102</v>
      </c>
      <c r="F3">
        <v>132</v>
      </c>
      <c r="G3">
        <v>58</v>
      </c>
      <c r="H3">
        <v>88</v>
      </c>
      <c r="I3">
        <v>0.61578947368421055</v>
      </c>
      <c r="J3">
        <v>0.63749999999999996</v>
      </c>
      <c r="K3">
        <v>0.5368421052631579</v>
      </c>
      <c r="L3">
        <v>0.61445783132530118</v>
      </c>
      <c r="M3">
        <v>0.6</v>
      </c>
    </row>
    <row r="4" spans="1:13" x14ac:dyDescent="0.3">
      <c r="A4" s="1">
        <v>2</v>
      </c>
      <c r="B4" t="s">
        <v>13</v>
      </c>
      <c r="C4" t="s">
        <v>17</v>
      </c>
      <c r="D4" t="s">
        <v>15</v>
      </c>
      <c r="E4">
        <v>116</v>
      </c>
      <c r="F4">
        <v>173</v>
      </c>
      <c r="G4">
        <v>56</v>
      </c>
      <c r="H4">
        <v>113</v>
      </c>
      <c r="I4">
        <v>0.63100436681222705</v>
      </c>
      <c r="J4">
        <v>0.67441860465116277</v>
      </c>
      <c r="K4">
        <v>0.50655021834061131</v>
      </c>
      <c r="L4">
        <v>0.63249727371864783</v>
      </c>
      <c r="M4">
        <v>0.6048951048951049</v>
      </c>
    </row>
    <row r="5" spans="1:13" x14ac:dyDescent="0.3">
      <c r="A5" s="1">
        <v>3</v>
      </c>
      <c r="B5" t="s">
        <v>13</v>
      </c>
      <c r="C5" t="s">
        <v>17</v>
      </c>
      <c r="D5" t="s">
        <v>16</v>
      </c>
      <c r="E5">
        <v>118</v>
      </c>
      <c r="F5">
        <v>170</v>
      </c>
      <c r="G5">
        <v>59</v>
      </c>
      <c r="H5">
        <v>111</v>
      </c>
      <c r="I5">
        <v>0.62882096069868998</v>
      </c>
      <c r="J5">
        <v>0.66666666666666663</v>
      </c>
      <c r="K5">
        <v>0.51528384279475981</v>
      </c>
      <c r="L5">
        <v>0.62966915688367131</v>
      </c>
      <c r="M5">
        <v>0.604982206405694</v>
      </c>
    </row>
    <row r="6" spans="1:13" x14ac:dyDescent="0.3">
      <c r="A6" s="1">
        <v>4</v>
      </c>
      <c r="B6" t="s">
        <v>13</v>
      </c>
      <c r="C6" t="s">
        <v>18</v>
      </c>
      <c r="D6" t="s">
        <v>15</v>
      </c>
      <c r="E6">
        <v>123</v>
      </c>
      <c r="F6">
        <v>171</v>
      </c>
      <c r="G6">
        <v>62</v>
      </c>
      <c r="H6">
        <v>110</v>
      </c>
      <c r="I6">
        <v>0.63090128755364805</v>
      </c>
      <c r="J6">
        <v>0.66486486486486485</v>
      </c>
      <c r="K6">
        <v>0.52789699570815452</v>
      </c>
      <c r="L6">
        <v>0.63206577595066804</v>
      </c>
      <c r="M6">
        <v>0.60854092526690395</v>
      </c>
    </row>
    <row r="7" spans="1:13" x14ac:dyDescent="0.3">
      <c r="A7" s="1">
        <v>5</v>
      </c>
      <c r="B7" t="s">
        <v>13</v>
      </c>
      <c r="C7" t="s">
        <v>18</v>
      </c>
      <c r="D7" t="s">
        <v>16</v>
      </c>
      <c r="E7">
        <v>123</v>
      </c>
      <c r="F7">
        <v>174</v>
      </c>
      <c r="G7">
        <v>59</v>
      </c>
      <c r="H7">
        <v>110</v>
      </c>
      <c r="I7">
        <v>0.63733905579399142</v>
      </c>
      <c r="J7">
        <v>0.67582417582417587</v>
      </c>
      <c r="K7">
        <v>0.52789699570815452</v>
      </c>
      <c r="L7">
        <v>0.63995837669094691</v>
      </c>
      <c r="M7">
        <v>0.61267605633802813</v>
      </c>
    </row>
    <row r="8" spans="1:13" x14ac:dyDescent="0.3">
      <c r="A8" s="1">
        <v>6</v>
      </c>
      <c r="B8" t="s">
        <v>13</v>
      </c>
      <c r="C8" t="s">
        <v>19</v>
      </c>
      <c r="D8" t="s">
        <v>15</v>
      </c>
      <c r="E8">
        <v>97</v>
      </c>
      <c r="F8">
        <v>121</v>
      </c>
      <c r="G8">
        <v>59</v>
      </c>
      <c r="H8">
        <v>83</v>
      </c>
      <c r="I8">
        <v>0.60555555555555551</v>
      </c>
      <c r="J8">
        <v>0.62179487179487181</v>
      </c>
      <c r="K8">
        <v>0.53888888888888886</v>
      </c>
      <c r="L8">
        <v>0.6032338308457712</v>
      </c>
      <c r="M8">
        <v>0.59313725490196079</v>
      </c>
    </row>
    <row r="9" spans="1:13" x14ac:dyDescent="0.3">
      <c r="A9" s="1">
        <v>7</v>
      </c>
      <c r="B9" t="s">
        <v>13</v>
      </c>
      <c r="C9" t="s">
        <v>19</v>
      </c>
      <c r="D9" t="s">
        <v>16</v>
      </c>
      <c r="E9">
        <v>98</v>
      </c>
      <c r="F9">
        <v>120</v>
      </c>
      <c r="G9">
        <v>60</v>
      </c>
      <c r="H9">
        <v>82</v>
      </c>
      <c r="I9">
        <v>0.60555555555555551</v>
      </c>
      <c r="J9">
        <v>0.620253164556962</v>
      </c>
      <c r="K9">
        <v>0.5444444444444444</v>
      </c>
      <c r="L9">
        <v>0.60344827586206895</v>
      </c>
      <c r="M9">
        <v>0.59405940594059403</v>
      </c>
    </row>
    <row r="10" spans="1:13" x14ac:dyDescent="0.3">
      <c r="A10" s="1">
        <v>8</v>
      </c>
      <c r="B10" t="s">
        <v>13</v>
      </c>
      <c r="C10" t="s">
        <v>20</v>
      </c>
      <c r="D10" t="s">
        <v>15</v>
      </c>
      <c r="E10">
        <v>449</v>
      </c>
      <c r="F10">
        <v>615</v>
      </c>
      <c r="G10">
        <v>218</v>
      </c>
      <c r="H10">
        <v>384</v>
      </c>
      <c r="I10">
        <v>0.6386554621848739</v>
      </c>
      <c r="J10">
        <v>0.67316341829085458</v>
      </c>
      <c r="K10">
        <v>0.539015606242497</v>
      </c>
      <c r="L10">
        <v>0.64124535846900887</v>
      </c>
      <c r="M10">
        <v>0.61561561561561562</v>
      </c>
    </row>
    <row r="11" spans="1:13" x14ac:dyDescent="0.3">
      <c r="A11" s="1">
        <v>9</v>
      </c>
      <c r="B11" t="s">
        <v>13</v>
      </c>
      <c r="C11" t="s">
        <v>20</v>
      </c>
      <c r="D11" t="s">
        <v>16</v>
      </c>
      <c r="E11">
        <v>435</v>
      </c>
      <c r="F11">
        <v>634</v>
      </c>
      <c r="G11">
        <v>199</v>
      </c>
      <c r="H11">
        <v>398</v>
      </c>
      <c r="I11">
        <v>0.64165666266506605</v>
      </c>
      <c r="J11">
        <v>0.68611987381703465</v>
      </c>
      <c r="K11">
        <v>0.52220888355342132</v>
      </c>
      <c r="L11">
        <v>0.64559216384683882</v>
      </c>
      <c r="M11">
        <v>0.61434108527131781</v>
      </c>
    </row>
    <row r="12" spans="1:13" x14ac:dyDescent="0.3">
      <c r="A12" s="1">
        <v>10</v>
      </c>
      <c r="B12" t="s">
        <v>21</v>
      </c>
      <c r="C12" t="s">
        <v>14</v>
      </c>
      <c r="D12" t="s">
        <v>15</v>
      </c>
      <c r="E12">
        <v>94</v>
      </c>
      <c r="F12">
        <v>162</v>
      </c>
      <c r="G12">
        <v>28</v>
      </c>
      <c r="H12">
        <v>96</v>
      </c>
      <c r="I12">
        <v>0.67368421052631577</v>
      </c>
      <c r="J12">
        <v>0.77049180327868849</v>
      </c>
      <c r="K12">
        <v>0.49473684210526309</v>
      </c>
      <c r="L12">
        <v>0.69321533923303824</v>
      </c>
      <c r="M12">
        <v>0.62790697674418605</v>
      </c>
    </row>
    <row r="13" spans="1:13" x14ac:dyDescent="0.3">
      <c r="A13" s="1">
        <v>11</v>
      </c>
      <c r="B13" t="s">
        <v>21</v>
      </c>
      <c r="C13" t="s">
        <v>14</v>
      </c>
      <c r="D13" t="s">
        <v>16</v>
      </c>
      <c r="E13">
        <v>102</v>
      </c>
      <c r="F13">
        <v>156</v>
      </c>
      <c r="G13">
        <v>34</v>
      </c>
      <c r="H13">
        <v>88</v>
      </c>
      <c r="I13">
        <v>0.67894736842105263</v>
      </c>
      <c r="J13">
        <v>0.75</v>
      </c>
      <c r="K13">
        <v>0.5368421052631579</v>
      </c>
      <c r="L13">
        <v>0.6948228882833789</v>
      </c>
      <c r="M13">
        <v>0.63934426229508201</v>
      </c>
    </row>
    <row r="14" spans="1:13" x14ac:dyDescent="0.3">
      <c r="A14" s="1">
        <v>12</v>
      </c>
      <c r="B14" t="s">
        <v>21</v>
      </c>
      <c r="C14" t="s">
        <v>17</v>
      </c>
      <c r="D14" t="s">
        <v>15</v>
      </c>
      <c r="E14">
        <v>123</v>
      </c>
      <c r="F14">
        <v>197</v>
      </c>
      <c r="G14">
        <v>32</v>
      </c>
      <c r="H14">
        <v>106</v>
      </c>
      <c r="I14">
        <v>0.69868995633187769</v>
      </c>
      <c r="J14">
        <v>0.79354838709677422</v>
      </c>
      <c r="K14">
        <v>0.53711790393013104</v>
      </c>
      <c r="L14">
        <v>0.72438162544169615</v>
      </c>
      <c r="M14">
        <v>0.65016501650165015</v>
      </c>
    </row>
    <row r="15" spans="1:13" x14ac:dyDescent="0.3">
      <c r="A15" s="1">
        <v>13</v>
      </c>
      <c r="B15" t="s">
        <v>21</v>
      </c>
      <c r="C15" t="s">
        <v>17</v>
      </c>
      <c r="D15" t="s">
        <v>16</v>
      </c>
      <c r="E15">
        <v>127</v>
      </c>
      <c r="F15">
        <v>196</v>
      </c>
      <c r="G15">
        <v>33</v>
      </c>
      <c r="H15">
        <v>102</v>
      </c>
      <c r="I15">
        <v>0.70524017467248912</v>
      </c>
      <c r="J15">
        <v>0.79374999999999996</v>
      </c>
      <c r="K15">
        <v>0.55458515283842791</v>
      </c>
      <c r="L15">
        <v>0.73072497123130042</v>
      </c>
      <c r="M15">
        <v>0.65771812080536918</v>
      </c>
    </row>
    <row r="16" spans="1:13" x14ac:dyDescent="0.3">
      <c r="A16" s="1">
        <v>14</v>
      </c>
      <c r="B16" t="s">
        <v>21</v>
      </c>
      <c r="C16" t="s">
        <v>18</v>
      </c>
      <c r="D16" t="s">
        <v>15</v>
      </c>
      <c r="E16">
        <v>121</v>
      </c>
      <c r="F16">
        <v>179</v>
      </c>
      <c r="G16">
        <v>54</v>
      </c>
      <c r="H16">
        <v>112</v>
      </c>
      <c r="I16">
        <v>0.64377682403433478</v>
      </c>
      <c r="J16">
        <v>0.69142857142857139</v>
      </c>
      <c r="K16">
        <v>0.51931330472102999</v>
      </c>
      <c r="L16">
        <v>0.64844587352625938</v>
      </c>
      <c r="M16">
        <v>0.61512027491408938</v>
      </c>
    </row>
    <row r="17" spans="1:13" x14ac:dyDescent="0.3">
      <c r="A17" s="1">
        <v>15</v>
      </c>
      <c r="B17" t="s">
        <v>21</v>
      </c>
      <c r="C17" t="s">
        <v>18</v>
      </c>
      <c r="D17" t="s">
        <v>16</v>
      </c>
      <c r="E17">
        <v>121</v>
      </c>
      <c r="F17">
        <v>179</v>
      </c>
      <c r="G17">
        <v>54</v>
      </c>
      <c r="H17">
        <v>112</v>
      </c>
      <c r="I17">
        <v>0.64377682403433478</v>
      </c>
      <c r="J17">
        <v>0.69142857142857139</v>
      </c>
      <c r="K17">
        <v>0.51931330472102999</v>
      </c>
      <c r="L17">
        <v>0.64844587352625938</v>
      </c>
      <c r="M17">
        <v>0.61512027491408938</v>
      </c>
    </row>
    <row r="18" spans="1:13" x14ac:dyDescent="0.3">
      <c r="A18" s="1">
        <v>16</v>
      </c>
      <c r="B18" t="s">
        <v>21</v>
      </c>
      <c r="C18" t="s">
        <v>19</v>
      </c>
      <c r="D18" t="s">
        <v>15</v>
      </c>
      <c r="E18">
        <v>91</v>
      </c>
      <c r="F18">
        <v>132</v>
      </c>
      <c r="G18">
        <v>48</v>
      </c>
      <c r="H18">
        <v>89</v>
      </c>
      <c r="I18">
        <v>0.61944444444444446</v>
      </c>
      <c r="J18">
        <v>0.65467625899280579</v>
      </c>
      <c r="K18">
        <v>0.50555555555555554</v>
      </c>
      <c r="L18">
        <v>0.61820652173913049</v>
      </c>
      <c r="M18">
        <v>0.59728506787330315</v>
      </c>
    </row>
    <row r="19" spans="1:13" x14ac:dyDescent="0.3">
      <c r="A19" s="1">
        <v>17</v>
      </c>
      <c r="B19" t="s">
        <v>21</v>
      </c>
      <c r="C19" t="s">
        <v>19</v>
      </c>
      <c r="D19" t="s">
        <v>16</v>
      </c>
      <c r="E19">
        <v>90</v>
      </c>
      <c r="F19">
        <v>132</v>
      </c>
      <c r="G19">
        <v>48</v>
      </c>
      <c r="H19">
        <v>90</v>
      </c>
      <c r="I19">
        <v>0.6166666666666667</v>
      </c>
      <c r="J19">
        <v>0.65217391304347827</v>
      </c>
      <c r="K19">
        <v>0.5</v>
      </c>
      <c r="L19">
        <v>0.61475409836065575</v>
      </c>
      <c r="M19">
        <v>0.59459459459459463</v>
      </c>
    </row>
    <row r="20" spans="1:13" x14ac:dyDescent="0.3">
      <c r="A20" s="1">
        <v>18</v>
      </c>
      <c r="B20" t="s">
        <v>21</v>
      </c>
      <c r="C20" t="s">
        <v>20</v>
      </c>
      <c r="D20" t="s">
        <v>15</v>
      </c>
      <c r="E20">
        <v>450</v>
      </c>
      <c r="F20">
        <v>691</v>
      </c>
      <c r="G20">
        <v>142</v>
      </c>
      <c r="H20">
        <v>383</v>
      </c>
      <c r="I20">
        <v>0.68487394957983194</v>
      </c>
      <c r="J20">
        <v>0.76013513513513509</v>
      </c>
      <c r="K20">
        <v>0.54021608643457386</v>
      </c>
      <c r="L20">
        <v>0.70290534208059974</v>
      </c>
      <c r="M20">
        <v>0.64338919925512106</v>
      </c>
    </row>
    <row r="21" spans="1:13" x14ac:dyDescent="0.3">
      <c r="A21" s="1">
        <v>19</v>
      </c>
      <c r="B21" t="s">
        <v>21</v>
      </c>
      <c r="C21" t="s">
        <v>20</v>
      </c>
      <c r="D21" t="s">
        <v>16</v>
      </c>
      <c r="E21">
        <v>449</v>
      </c>
      <c r="F21">
        <v>692</v>
      </c>
      <c r="G21">
        <v>141</v>
      </c>
      <c r="H21">
        <v>384</v>
      </c>
      <c r="I21">
        <v>0.68487394957983194</v>
      </c>
      <c r="J21">
        <v>0.76101694915254237</v>
      </c>
      <c r="K21">
        <v>0.539015606242497</v>
      </c>
      <c r="L21">
        <v>0.70310053241465698</v>
      </c>
      <c r="M21">
        <v>0.64312267657992561</v>
      </c>
    </row>
    <row r="22" spans="1:13" x14ac:dyDescent="0.3">
      <c r="A22" s="1">
        <v>20</v>
      </c>
      <c r="B22" t="s">
        <v>22</v>
      </c>
      <c r="C22" t="s">
        <v>14</v>
      </c>
      <c r="D22" t="s">
        <v>15</v>
      </c>
      <c r="E22">
        <v>91</v>
      </c>
      <c r="F22">
        <v>152</v>
      </c>
      <c r="G22">
        <v>38</v>
      </c>
      <c r="H22">
        <v>99</v>
      </c>
      <c r="I22">
        <v>0.63947368421052631</v>
      </c>
      <c r="J22">
        <v>0.70542635658914732</v>
      </c>
      <c r="K22">
        <v>0.47894736842105262</v>
      </c>
      <c r="L22">
        <v>0.64447592067988668</v>
      </c>
      <c r="M22">
        <v>0.60557768924302791</v>
      </c>
    </row>
    <row r="23" spans="1:13" x14ac:dyDescent="0.3">
      <c r="A23" s="1">
        <v>21</v>
      </c>
      <c r="B23" t="s">
        <v>22</v>
      </c>
      <c r="C23" t="s">
        <v>14</v>
      </c>
      <c r="D23" t="s">
        <v>16</v>
      </c>
      <c r="E23">
        <v>96</v>
      </c>
      <c r="F23">
        <v>148</v>
      </c>
      <c r="G23">
        <v>42</v>
      </c>
      <c r="H23">
        <v>94</v>
      </c>
      <c r="I23">
        <v>0.64210526315789473</v>
      </c>
      <c r="J23">
        <v>0.69565217391304346</v>
      </c>
      <c r="K23">
        <v>0.50526315789473686</v>
      </c>
      <c r="L23">
        <v>0.64690026954177893</v>
      </c>
      <c r="M23">
        <v>0.61157024793388426</v>
      </c>
    </row>
    <row r="24" spans="1:13" x14ac:dyDescent="0.3">
      <c r="A24" s="1">
        <v>22</v>
      </c>
      <c r="B24" t="s">
        <v>22</v>
      </c>
      <c r="C24" t="s">
        <v>17</v>
      </c>
      <c r="D24" t="s">
        <v>15</v>
      </c>
      <c r="E24">
        <v>113</v>
      </c>
      <c r="F24">
        <v>182</v>
      </c>
      <c r="G24">
        <v>47</v>
      </c>
      <c r="H24">
        <v>116</v>
      </c>
      <c r="I24">
        <v>0.64410480349344978</v>
      </c>
      <c r="J24">
        <v>0.70625000000000004</v>
      </c>
      <c r="K24">
        <v>0.49344978165938858</v>
      </c>
      <c r="L24">
        <v>0.65017261219792866</v>
      </c>
      <c r="M24">
        <v>0.61073825503355705</v>
      </c>
    </row>
    <row r="25" spans="1:13" x14ac:dyDescent="0.3">
      <c r="A25" s="1">
        <v>23</v>
      </c>
      <c r="B25" t="s">
        <v>22</v>
      </c>
      <c r="C25" t="s">
        <v>17</v>
      </c>
      <c r="D25" t="s">
        <v>16</v>
      </c>
      <c r="E25">
        <v>115</v>
      </c>
      <c r="F25">
        <v>180</v>
      </c>
      <c r="G25">
        <v>49</v>
      </c>
      <c r="H25">
        <v>114</v>
      </c>
      <c r="I25">
        <v>0.64410480349344978</v>
      </c>
      <c r="J25">
        <v>0.70121951219512191</v>
      </c>
      <c r="K25">
        <v>0.50218340611353707</v>
      </c>
      <c r="L25">
        <v>0.64971751412429368</v>
      </c>
      <c r="M25">
        <v>0.61224489795918369</v>
      </c>
    </row>
    <row r="26" spans="1:13" x14ac:dyDescent="0.3">
      <c r="A26" s="1">
        <v>24</v>
      </c>
      <c r="B26" t="s">
        <v>22</v>
      </c>
      <c r="C26" t="s">
        <v>18</v>
      </c>
      <c r="D26" t="s">
        <v>15</v>
      </c>
      <c r="E26">
        <v>116</v>
      </c>
      <c r="F26">
        <v>178</v>
      </c>
      <c r="G26">
        <v>55</v>
      </c>
      <c r="H26">
        <v>117</v>
      </c>
      <c r="I26">
        <v>0.63090128755364805</v>
      </c>
      <c r="J26">
        <v>0.67836257309941517</v>
      </c>
      <c r="K26">
        <v>0.4978540772532189</v>
      </c>
      <c r="L26">
        <v>0.63249727371864783</v>
      </c>
      <c r="M26">
        <v>0.60338983050847461</v>
      </c>
    </row>
    <row r="27" spans="1:13" x14ac:dyDescent="0.3">
      <c r="A27" s="1">
        <v>25</v>
      </c>
      <c r="B27" t="s">
        <v>22</v>
      </c>
      <c r="C27" t="s">
        <v>18</v>
      </c>
      <c r="D27" t="s">
        <v>16</v>
      </c>
      <c r="E27">
        <v>116</v>
      </c>
      <c r="F27">
        <v>178</v>
      </c>
      <c r="G27">
        <v>55</v>
      </c>
      <c r="H27">
        <v>117</v>
      </c>
      <c r="I27">
        <v>0.63090128755364805</v>
      </c>
      <c r="J27">
        <v>0.67836257309941517</v>
      </c>
      <c r="K27">
        <v>0.4978540772532189</v>
      </c>
      <c r="L27">
        <v>0.63249727371864783</v>
      </c>
      <c r="M27">
        <v>0.60338983050847461</v>
      </c>
    </row>
    <row r="28" spans="1:13" x14ac:dyDescent="0.3">
      <c r="A28" s="1">
        <v>26</v>
      </c>
      <c r="B28" t="s">
        <v>22</v>
      </c>
      <c r="C28" t="s">
        <v>19</v>
      </c>
      <c r="D28" t="s">
        <v>15</v>
      </c>
      <c r="E28">
        <v>92</v>
      </c>
      <c r="F28">
        <v>129</v>
      </c>
      <c r="G28">
        <v>51</v>
      </c>
      <c r="H28">
        <v>88</v>
      </c>
      <c r="I28">
        <v>0.61388888888888893</v>
      </c>
      <c r="J28">
        <v>0.64335664335664333</v>
      </c>
      <c r="K28">
        <v>0.51111111111111107</v>
      </c>
      <c r="L28">
        <v>0.61170212765957444</v>
      </c>
      <c r="M28">
        <v>0.59447004608294929</v>
      </c>
    </row>
    <row r="29" spans="1:13" x14ac:dyDescent="0.3">
      <c r="A29" s="1">
        <v>27</v>
      </c>
      <c r="B29" t="s">
        <v>22</v>
      </c>
      <c r="C29" t="s">
        <v>19</v>
      </c>
      <c r="D29" t="s">
        <v>16</v>
      </c>
      <c r="E29">
        <v>93</v>
      </c>
      <c r="F29">
        <v>127</v>
      </c>
      <c r="G29">
        <v>53</v>
      </c>
      <c r="H29">
        <v>87</v>
      </c>
      <c r="I29">
        <v>0.61111111111111116</v>
      </c>
      <c r="J29">
        <v>0.63698630136986301</v>
      </c>
      <c r="K29">
        <v>0.51666666666666672</v>
      </c>
      <c r="L29">
        <v>0.6086387434554974</v>
      </c>
      <c r="M29">
        <v>0.59345794392523366</v>
      </c>
    </row>
    <row r="30" spans="1:13" x14ac:dyDescent="0.3">
      <c r="A30" s="1">
        <v>28</v>
      </c>
      <c r="B30" t="s">
        <v>22</v>
      </c>
      <c r="C30" t="s">
        <v>20</v>
      </c>
      <c r="D30" t="s">
        <v>15</v>
      </c>
      <c r="E30">
        <v>430</v>
      </c>
      <c r="F30">
        <v>667</v>
      </c>
      <c r="G30">
        <v>166</v>
      </c>
      <c r="H30">
        <v>403</v>
      </c>
      <c r="I30">
        <v>0.65846338535414162</v>
      </c>
      <c r="J30">
        <v>0.72147651006711411</v>
      </c>
      <c r="K30">
        <v>0.51620648259303725</v>
      </c>
      <c r="L30">
        <v>0.66832452595585956</v>
      </c>
      <c r="M30">
        <v>0.62336448598130845</v>
      </c>
    </row>
    <row r="31" spans="1:13" x14ac:dyDescent="0.3">
      <c r="A31" s="1">
        <v>29</v>
      </c>
      <c r="B31" t="s">
        <v>22</v>
      </c>
      <c r="C31" t="s">
        <v>20</v>
      </c>
      <c r="D31" t="s">
        <v>16</v>
      </c>
      <c r="E31">
        <v>435</v>
      </c>
      <c r="F31">
        <v>663</v>
      </c>
      <c r="G31">
        <v>170</v>
      </c>
      <c r="H31">
        <v>398</v>
      </c>
      <c r="I31">
        <v>0.65906362545018005</v>
      </c>
      <c r="J31">
        <v>0.71900826446280997</v>
      </c>
      <c r="K31">
        <v>0.52220888355342132</v>
      </c>
      <c r="L31">
        <v>0.66861358745773136</v>
      </c>
      <c r="M31">
        <v>0.6248821866163996</v>
      </c>
    </row>
    <row r="32" spans="1:13" x14ac:dyDescent="0.3">
      <c r="A32" s="1">
        <v>30</v>
      </c>
      <c r="B32" t="s">
        <v>23</v>
      </c>
      <c r="C32" t="s">
        <v>14</v>
      </c>
      <c r="D32" t="s">
        <v>15</v>
      </c>
      <c r="E32">
        <v>134</v>
      </c>
      <c r="F32">
        <v>121</v>
      </c>
      <c r="G32">
        <v>69</v>
      </c>
      <c r="H32">
        <v>56</v>
      </c>
      <c r="I32">
        <v>0.67105263157894735</v>
      </c>
      <c r="J32">
        <v>0.66009852216748766</v>
      </c>
      <c r="K32">
        <v>0.70526315789473681</v>
      </c>
      <c r="L32">
        <v>0.66866267465069862</v>
      </c>
      <c r="M32">
        <v>0.68361581920903958</v>
      </c>
    </row>
    <row r="33" spans="1:13" x14ac:dyDescent="0.3">
      <c r="A33" s="1">
        <v>31</v>
      </c>
      <c r="B33" t="s">
        <v>23</v>
      </c>
      <c r="C33" t="s">
        <v>14</v>
      </c>
      <c r="D33" t="s">
        <v>16</v>
      </c>
      <c r="E33">
        <v>134</v>
      </c>
      <c r="F33">
        <v>121</v>
      </c>
      <c r="G33">
        <v>69</v>
      </c>
      <c r="H33">
        <v>56</v>
      </c>
      <c r="I33">
        <v>0.67105263157894735</v>
      </c>
      <c r="J33">
        <v>0.66009852216748766</v>
      </c>
      <c r="K33">
        <v>0.70526315789473681</v>
      </c>
      <c r="L33">
        <v>0.66866267465069862</v>
      </c>
      <c r="M33">
        <v>0.68361581920903958</v>
      </c>
    </row>
    <row r="34" spans="1:13" x14ac:dyDescent="0.3">
      <c r="A34" s="1">
        <v>32</v>
      </c>
      <c r="B34" t="s">
        <v>23</v>
      </c>
      <c r="C34" t="s">
        <v>17</v>
      </c>
      <c r="D34" t="s">
        <v>15</v>
      </c>
      <c r="E34">
        <v>175</v>
      </c>
      <c r="F34">
        <v>153</v>
      </c>
      <c r="G34">
        <v>76</v>
      </c>
      <c r="H34">
        <v>54</v>
      </c>
      <c r="I34">
        <v>0.71615720524017468</v>
      </c>
      <c r="J34">
        <v>0.6972111553784861</v>
      </c>
      <c r="K34">
        <v>0.76419213973799127</v>
      </c>
      <c r="L34">
        <v>0.70965125709651267</v>
      </c>
      <c r="M34">
        <v>0.73913043478260865</v>
      </c>
    </row>
    <row r="35" spans="1:13" x14ac:dyDescent="0.3">
      <c r="A35" s="1">
        <v>33</v>
      </c>
      <c r="B35" t="s">
        <v>23</v>
      </c>
      <c r="C35" t="s">
        <v>17</v>
      </c>
      <c r="D35" t="s">
        <v>16</v>
      </c>
      <c r="E35">
        <v>173</v>
      </c>
      <c r="F35">
        <v>155</v>
      </c>
      <c r="G35">
        <v>74</v>
      </c>
      <c r="H35">
        <v>56</v>
      </c>
      <c r="I35">
        <v>0.71615720524017468</v>
      </c>
      <c r="J35">
        <v>0.70040485829959509</v>
      </c>
      <c r="K35">
        <v>0.75545851528384278</v>
      </c>
      <c r="L35">
        <v>0.71076417419884963</v>
      </c>
      <c r="M35">
        <v>0.7345971563981043</v>
      </c>
    </row>
    <row r="36" spans="1:13" x14ac:dyDescent="0.3">
      <c r="A36" s="1">
        <v>34</v>
      </c>
      <c r="B36" t="s">
        <v>23</v>
      </c>
      <c r="C36" t="s">
        <v>18</v>
      </c>
      <c r="D36" t="s">
        <v>15</v>
      </c>
      <c r="E36">
        <v>158</v>
      </c>
      <c r="F36">
        <v>147</v>
      </c>
      <c r="G36">
        <v>86</v>
      </c>
      <c r="H36">
        <v>75</v>
      </c>
      <c r="I36">
        <v>0.65450643776824036</v>
      </c>
      <c r="J36">
        <v>0.64754098360655743</v>
      </c>
      <c r="K36">
        <v>0.67811158798283266</v>
      </c>
      <c r="L36">
        <v>0.65343258891645994</v>
      </c>
      <c r="M36">
        <v>0.66216216216216217</v>
      </c>
    </row>
    <row r="37" spans="1:13" x14ac:dyDescent="0.3">
      <c r="A37" s="1">
        <v>35</v>
      </c>
      <c r="B37" t="s">
        <v>23</v>
      </c>
      <c r="C37" t="s">
        <v>18</v>
      </c>
      <c r="D37" t="s">
        <v>16</v>
      </c>
      <c r="E37">
        <v>159</v>
      </c>
      <c r="F37">
        <v>145</v>
      </c>
      <c r="G37">
        <v>88</v>
      </c>
      <c r="H37">
        <v>74</v>
      </c>
      <c r="I37">
        <v>0.6523605150214592</v>
      </c>
      <c r="J37">
        <v>0.64372469635627527</v>
      </c>
      <c r="K37">
        <v>0.68240343347639487</v>
      </c>
      <c r="L37">
        <v>0.651105651105651</v>
      </c>
      <c r="M37">
        <v>0.66210045662100458</v>
      </c>
    </row>
    <row r="38" spans="1:13" x14ac:dyDescent="0.3">
      <c r="A38" s="1">
        <v>36</v>
      </c>
      <c r="B38" t="s">
        <v>23</v>
      </c>
      <c r="C38" t="s">
        <v>19</v>
      </c>
      <c r="D38" t="s">
        <v>15</v>
      </c>
      <c r="E38">
        <v>120</v>
      </c>
      <c r="F38">
        <v>123</v>
      </c>
      <c r="G38">
        <v>57</v>
      </c>
      <c r="H38">
        <v>60</v>
      </c>
      <c r="I38">
        <v>0.67500000000000004</v>
      </c>
      <c r="J38">
        <v>0.67796610169491522</v>
      </c>
      <c r="K38">
        <v>0.66666666666666663</v>
      </c>
      <c r="L38">
        <v>0.67567567567567555</v>
      </c>
      <c r="M38">
        <v>0.67213114754098358</v>
      </c>
    </row>
    <row r="39" spans="1:13" x14ac:dyDescent="0.3">
      <c r="A39" s="1">
        <v>37</v>
      </c>
      <c r="B39" t="s">
        <v>23</v>
      </c>
      <c r="C39" t="s">
        <v>19</v>
      </c>
      <c r="D39" t="s">
        <v>16</v>
      </c>
      <c r="E39">
        <v>120</v>
      </c>
      <c r="F39">
        <v>124</v>
      </c>
      <c r="G39">
        <v>56</v>
      </c>
      <c r="H39">
        <v>60</v>
      </c>
      <c r="I39">
        <v>0.67777777777777781</v>
      </c>
      <c r="J39">
        <v>0.68181818181818177</v>
      </c>
      <c r="K39">
        <v>0.66666666666666663</v>
      </c>
      <c r="L39">
        <v>0.67873303167420818</v>
      </c>
      <c r="M39">
        <v>0.67391304347826086</v>
      </c>
    </row>
    <row r="40" spans="1:13" x14ac:dyDescent="0.3">
      <c r="A40" s="1">
        <v>38</v>
      </c>
      <c r="B40" t="s">
        <v>23</v>
      </c>
      <c r="C40" t="s">
        <v>20</v>
      </c>
      <c r="D40" t="s">
        <v>15</v>
      </c>
      <c r="E40">
        <v>580</v>
      </c>
      <c r="F40">
        <v>539</v>
      </c>
      <c r="G40">
        <v>294</v>
      </c>
      <c r="H40">
        <v>253</v>
      </c>
      <c r="I40">
        <v>0.67166866746698684</v>
      </c>
      <c r="J40">
        <v>0.66361556064073224</v>
      </c>
      <c r="K40">
        <v>0.69627851140456187</v>
      </c>
      <c r="L40">
        <v>0.66990066990066988</v>
      </c>
      <c r="M40">
        <v>0.68055555555555558</v>
      </c>
    </row>
    <row r="41" spans="1:13" x14ac:dyDescent="0.3">
      <c r="A41" s="1">
        <v>39</v>
      </c>
      <c r="B41" t="s">
        <v>23</v>
      </c>
      <c r="C41" t="s">
        <v>20</v>
      </c>
      <c r="D41" t="s">
        <v>16</v>
      </c>
      <c r="E41">
        <v>580</v>
      </c>
      <c r="F41">
        <v>539</v>
      </c>
      <c r="G41">
        <v>294</v>
      </c>
      <c r="H41">
        <v>253</v>
      </c>
      <c r="I41">
        <v>0.67166866746698684</v>
      </c>
      <c r="J41">
        <v>0.66361556064073224</v>
      </c>
      <c r="K41">
        <v>0.69627851140456187</v>
      </c>
      <c r="L41">
        <v>0.66990066990066988</v>
      </c>
      <c r="M41">
        <v>0.68055555555555558</v>
      </c>
    </row>
    <row r="42" spans="1:13" x14ac:dyDescent="0.3">
      <c r="A42" s="1">
        <v>40</v>
      </c>
      <c r="B42" t="s">
        <v>24</v>
      </c>
      <c r="C42" t="s">
        <v>14</v>
      </c>
      <c r="D42" t="s">
        <v>15</v>
      </c>
      <c r="E42">
        <v>125</v>
      </c>
      <c r="F42">
        <v>131</v>
      </c>
      <c r="G42">
        <v>59</v>
      </c>
      <c r="H42">
        <v>65</v>
      </c>
      <c r="I42">
        <v>0.67368421052631577</v>
      </c>
      <c r="J42">
        <v>0.67934782608695654</v>
      </c>
      <c r="K42">
        <v>0.65789473684210531</v>
      </c>
      <c r="L42">
        <v>0.67494600431965435</v>
      </c>
      <c r="M42">
        <v>0.66836734693877553</v>
      </c>
    </row>
    <row r="43" spans="1:13" x14ac:dyDescent="0.3">
      <c r="A43" s="1">
        <v>41</v>
      </c>
      <c r="B43" t="s">
        <v>24</v>
      </c>
      <c r="C43" t="s">
        <v>14</v>
      </c>
      <c r="D43" t="s">
        <v>16</v>
      </c>
      <c r="E43">
        <v>120</v>
      </c>
      <c r="F43">
        <v>142</v>
      </c>
      <c r="G43">
        <v>48</v>
      </c>
      <c r="H43">
        <v>70</v>
      </c>
      <c r="I43">
        <v>0.68947368421052635</v>
      </c>
      <c r="J43">
        <v>0.7142857142857143</v>
      </c>
      <c r="K43">
        <v>0.63157894736842102</v>
      </c>
      <c r="L43">
        <v>0.6960556844547563</v>
      </c>
      <c r="M43">
        <v>0.66981132075471694</v>
      </c>
    </row>
    <row r="44" spans="1:13" x14ac:dyDescent="0.3">
      <c r="A44" s="1">
        <v>42</v>
      </c>
      <c r="B44" t="s">
        <v>24</v>
      </c>
      <c r="C44" t="s">
        <v>17</v>
      </c>
      <c r="D44" t="s">
        <v>15</v>
      </c>
      <c r="E44">
        <v>169</v>
      </c>
      <c r="F44">
        <v>156</v>
      </c>
      <c r="G44">
        <v>73</v>
      </c>
      <c r="H44">
        <v>60</v>
      </c>
      <c r="I44">
        <v>0.70960698689956336</v>
      </c>
      <c r="J44">
        <v>0.69834710743801653</v>
      </c>
      <c r="K44">
        <v>0.73799126637554591</v>
      </c>
      <c r="L44">
        <v>0.70593149540517963</v>
      </c>
      <c r="M44">
        <v>0.72222222222222221</v>
      </c>
    </row>
    <row r="45" spans="1:13" x14ac:dyDescent="0.3">
      <c r="A45" s="1">
        <v>43</v>
      </c>
      <c r="B45" t="s">
        <v>24</v>
      </c>
      <c r="C45" t="s">
        <v>17</v>
      </c>
      <c r="D45" t="s">
        <v>16</v>
      </c>
      <c r="E45">
        <v>168</v>
      </c>
      <c r="F45">
        <v>158</v>
      </c>
      <c r="G45">
        <v>71</v>
      </c>
      <c r="H45">
        <v>61</v>
      </c>
      <c r="I45">
        <v>0.71179039301310043</v>
      </c>
      <c r="J45">
        <v>0.70292887029288698</v>
      </c>
      <c r="K45">
        <v>0.73362445414847166</v>
      </c>
      <c r="L45">
        <v>0.70886075949367089</v>
      </c>
      <c r="M45">
        <v>0.72146118721461183</v>
      </c>
    </row>
    <row r="46" spans="1:13" x14ac:dyDescent="0.3">
      <c r="A46" s="1">
        <v>44</v>
      </c>
      <c r="B46" t="s">
        <v>24</v>
      </c>
      <c r="C46" t="s">
        <v>18</v>
      </c>
      <c r="D46" t="s">
        <v>15</v>
      </c>
      <c r="E46">
        <v>151</v>
      </c>
      <c r="F46">
        <v>151</v>
      </c>
      <c r="G46">
        <v>82</v>
      </c>
      <c r="H46">
        <v>82</v>
      </c>
      <c r="I46">
        <v>0.64806866952789699</v>
      </c>
      <c r="J46">
        <v>0.64806866952789699</v>
      </c>
      <c r="K46">
        <v>0.64806866952789699</v>
      </c>
      <c r="L46">
        <v>0.64806866952789699</v>
      </c>
      <c r="M46">
        <v>0.64806866952789699</v>
      </c>
    </row>
    <row r="47" spans="1:13" x14ac:dyDescent="0.3">
      <c r="A47" s="1">
        <v>45</v>
      </c>
      <c r="B47" t="s">
        <v>24</v>
      </c>
      <c r="C47" t="s">
        <v>18</v>
      </c>
      <c r="D47" t="s">
        <v>16</v>
      </c>
      <c r="E47">
        <v>133</v>
      </c>
      <c r="F47">
        <v>181</v>
      </c>
      <c r="G47">
        <v>52</v>
      </c>
      <c r="H47">
        <v>100</v>
      </c>
      <c r="I47">
        <v>0.67381974248927035</v>
      </c>
      <c r="J47">
        <v>0.7189189189189189</v>
      </c>
      <c r="K47">
        <v>0.57081545064377681</v>
      </c>
      <c r="L47">
        <v>0.68345323741007191</v>
      </c>
      <c r="M47">
        <v>0.64412811387900359</v>
      </c>
    </row>
    <row r="48" spans="1:13" x14ac:dyDescent="0.3">
      <c r="A48" s="1">
        <v>46</v>
      </c>
      <c r="B48" t="s">
        <v>24</v>
      </c>
      <c r="C48" t="s">
        <v>19</v>
      </c>
      <c r="D48" t="s">
        <v>15</v>
      </c>
      <c r="E48">
        <v>115</v>
      </c>
      <c r="F48">
        <v>118</v>
      </c>
      <c r="G48">
        <v>62</v>
      </c>
      <c r="H48">
        <v>65</v>
      </c>
      <c r="I48">
        <v>0.64722222222222225</v>
      </c>
      <c r="J48">
        <v>0.64971751412429379</v>
      </c>
      <c r="K48">
        <v>0.63888888888888884</v>
      </c>
      <c r="L48">
        <v>0.6475225225225224</v>
      </c>
      <c r="M48">
        <v>0.64480874316939896</v>
      </c>
    </row>
    <row r="49" spans="1:13" x14ac:dyDescent="0.3">
      <c r="A49" s="1">
        <v>47</v>
      </c>
      <c r="B49" t="s">
        <v>24</v>
      </c>
      <c r="C49" t="s">
        <v>19</v>
      </c>
      <c r="D49" t="s">
        <v>16</v>
      </c>
      <c r="E49">
        <v>105</v>
      </c>
      <c r="F49">
        <v>142</v>
      </c>
      <c r="G49">
        <v>38</v>
      </c>
      <c r="H49">
        <v>75</v>
      </c>
      <c r="I49">
        <v>0.68611111111111112</v>
      </c>
      <c r="J49">
        <v>0.73426573426573427</v>
      </c>
      <c r="K49">
        <v>0.58333333333333337</v>
      </c>
      <c r="L49">
        <v>0.69813829787234039</v>
      </c>
      <c r="M49">
        <v>0.65437788018433185</v>
      </c>
    </row>
    <row r="50" spans="1:13" x14ac:dyDescent="0.3">
      <c r="A50" s="1">
        <v>48</v>
      </c>
      <c r="B50" t="s">
        <v>24</v>
      </c>
      <c r="C50" t="s">
        <v>20</v>
      </c>
      <c r="D50" t="s">
        <v>15</v>
      </c>
      <c r="E50">
        <v>594</v>
      </c>
      <c r="F50">
        <v>574</v>
      </c>
      <c r="G50">
        <v>259</v>
      </c>
      <c r="H50">
        <v>239</v>
      </c>
      <c r="I50">
        <v>0.70108043217286919</v>
      </c>
      <c r="J50">
        <v>0.69636576787807736</v>
      </c>
      <c r="K50">
        <v>0.71308523409363744</v>
      </c>
      <c r="L50">
        <v>0.69964664310954072</v>
      </c>
      <c r="M50">
        <v>0.70602706027060269</v>
      </c>
    </row>
    <row r="51" spans="1:13" x14ac:dyDescent="0.3">
      <c r="A51" s="1">
        <v>49</v>
      </c>
      <c r="B51" t="s">
        <v>24</v>
      </c>
      <c r="C51" t="s">
        <v>20</v>
      </c>
      <c r="D51" t="s">
        <v>16</v>
      </c>
      <c r="E51">
        <v>530</v>
      </c>
      <c r="F51">
        <v>668</v>
      </c>
      <c r="G51">
        <v>165</v>
      </c>
      <c r="H51">
        <v>303</v>
      </c>
      <c r="I51">
        <v>0.71908763505402162</v>
      </c>
      <c r="J51">
        <v>0.76258992805755399</v>
      </c>
      <c r="K51">
        <v>0.6362545018007203</v>
      </c>
      <c r="L51">
        <v>0.73346249654027129</v>
      </c>
      <c r="M51">
        <v>0.68795056642636454</v>
      </c>
    </row>
    <row r="52" spans="1:13" x14ac:dyDescent="0.3">
      <c r="A52" s="1">
        <v>50</v>
      </c>
      <c r="B52" t="s">
        <v>25</v>
      </c>
      <c r="C52" t="s">
        <v>14</v>
      </c>
      <c r="D52" t="s">
        <v>15</v>
      </c>
      <c r="E52">
        <v>141</v>
      </c>
      <c r="F52">
        <v>126</v>
      </c>
      <c r="G52">
        <v>64</v>
      </c>
      <c r="H52">
        <v>49</v>
      </c>
      <c r="I52">
        <v>0.70263157894736838</v>
      </c>
      <c r="J52">
        <v>0.68780487804878043</v>
      </c>
      <c r="K52">
        <v>0.74210526315789471</v>
      </c>
      <c r="L52">
        <v>0.69801980198019786</v>
      </c>
      <c r="M52">
        <v>0.72</v>
      </c>
    </row>
    <row r="53" spans="1:13" x14ac:dyDescent="0.3">
      <c r="A53" s="1">
        <v>51</v>
      </c>
      <c r="B53" t="s">
        <v>25</v>
      </c>
      <c r="C53" t="s">
        <v>14</v>
      </c>
      <c r="D53" t="s">
        <v>16</v>
      </c>
      <c r="E53">
        <v>152</v>
      </c>
      <c r="F53">
        <v>126</v>
      </c>
      <c r="G53">
        <v>64</v>
      </c>
      <c r="H53">
        <v>38</v>
      </c>
      <c r="I53">
        <v>0.73157894736842111</v>
      </c>
      <c r="J53">
        <v>0.70370370370370372</v>
      </c>
      <c r="K53">
        <v>0.8</v>
      </c>
      <c r="L53">
        <v>0.72106261859582543</v>
      </c>
      <c r="M53">
        <v>0.76829268292682928</v>
      </c>
    </row>
    <row r="54" spans="1:13" x14ac:dyDescent="0.3">
      <c r="A54" s="1">
        <v>52</v>
      </c>
      <c r="B54" t="s">
        <v>25</v>
      </c>
      <c r="C54" t="s">
        <v>17</v>
      </c>
      <c r="D54" t="s">
        <v>15</v>
      </c>
      <c r="E54">
        <v>168</v>
      </c>
      <c r="F54">
        <v>166</v>
      </c>
      <c r="G54">
        <v>63</v>
      </c>
      <c r="H54">
        <v>61</v>
      </c>
      <c r="I54">
        <v>0.72925764192139741</v>
      </c>
      <c r="J54">
        <v>0.72727272727272729</v>
      </c>
      <c r="K54">
        <v>0.73362445414847166</v>
      </c>
      <c r="L54">
        <v>0.72853425845620123</v>
      </c>
      <c r="M54">
        <v>0.7312775330396476</v>
      </c>
    </row>
    <row r="55" spans="1:13" x14ac:dyDescent="0.3">
      <c r="A55" s="1">
        <v>53</v>
      </c>
      <c r="B55" t="s">
        <v>25</v>
      </c>
      <c r="C55" t="s">
        <v>17</v>
      </c>
      <c r="D55" t="s">
        <v>16</v>
      </c>
      <c r="E55">
        <v>165</v>
      </c>
      <c r="F55">
        <v>175</v>
      </c>
      <c r="G55">
        <v>54</v>
      </c>
      <c r="H55">
        <v>64</v>
      </c>
      <c r="I55">
        <v>0.74235807860262004</v>
      </c>
      <c r="J55">
        <v>0.75342465753424659</v>
      </c>
      <c r="K55">
        <v>0.72052401746724892</v>
      </c>
      <c r="L55">
        <v>0.74660633484162908</v>
      </c>
      <c r="M55">
        <v>0.73221757322175729</v>
      </c>
    </row>
    <row r="56" spans="1:13" x14ac:dyDescent="0.3">
      <c r="A56" s="1">
        <v>54</v>
      </c>
      <c r="B56" t="s">
        <v>25</v>
      </c>
      <c r="C56" t="s">
        <v>18</v>
      </c>
      <c r="D56" t="s">
        <v>15</v>
      </c>
      <c r="E56">
        <v>158</v>
      </c>
      <c r="F56">
        <v>142</v>
      </c>
      <c r="G56">
        <v>91</v>
      </c>
      <c r="H56">
        <v>75</v>
      </c>
      <c r="I56">
        <v>0.64377682403433478</v>
      </c>
      <c r="J56">
        <v>0.63453815261044177</v>
      </c>
      <c r="K56">
        <v>0.67811158798283266</v>
      </c>
      <c r="L56">
        <v>0.64279902359641983</v>
      </c>
      <c r="M56">
        <v>0.65437788018433185</v>
      </c>
    </row>
    <row r="57" spans="1:13" x14ac:dyDescent="0.3">
      <c r="A57" s="1">
        <v>55</v>
      </c>
      <c r="B57" t="s">
        <v>25</v>
      </c>
      <c r="C57" t="s">
        <v>18</v>
      </c>
      <c r="D57" t="s">
        <v>16</v>
      </c>
      <c r="E57">
        <v>184</v>
      </c>
      <c r="F57">
        <v>162</v>
      </c>
      <c r="G57">
        <v>71</v>
      </c>
      <c r="H57">
        <v>49</v>
      </c>
      <c r="I57">
        <v>0.74248927038626611</v>
      </c>
      <c r="J57">
        <v>0.72156862745098038</v>
      </c>
      <c r="K57">
        <v>0.78969957081545061</v>
      </c>
      <c r="L57">
        <v>0.73423782920989622</v>
      </c>
      <c r="M57">
        <v>0.76777251184834128</v>
      </c>
    </row>
    <row r="58" spans="1:13" x14ac:dyDescent="0.3">
      <c r="A58" s="1">
        <v>56</v>
      </c>
      <c r="B58" t="s">
        <v>25</v>
      </c>
      <c r="C58" t="s">
        <v>19</v>
      </c>
      <c r="D58" t="s">
        <v>15</v>
      </c>
      <c r="E58">
        <v>133</v>
      </c>
      <c r="F58">
        <v>120</v>
      </c>
      <c r="G58">
        <v>60</v>
      </c>
      <c r="H58">
        <v>47</v>
      </c>
      <c r="I58">
        <v>0.70277777777777772</v>
      </c>
      <c r="J58">
        <v>0.68911917098445596</v>
      </c>
      <c r="K58">
        <v>0.73888888888888893</v>
      </c>
      <c r="L58">
        <v>0.69852941176470584</v>
      </c>
      <c r="M58">
        <v>0.71856287425149701</v>
      </c>
    </row>
    <row r="59" spans="1:13" x14ac:dyDescent="0.3">
      <c r="A59" s="1">
        <v>57</v>
      </c>
      <c r="B59" t="s">
        <v>25</v>
      </c>
      <c r="C59" t="s">
        <v>19</v>
      </c>
      <c r="D59" t="s">
        <v>16</v>
      </c>
      <c r="E59">
        <v>126</v>
      </c>
      <c r="F59">
        <v>139</v>
      </c>
      <c r="G59">
        <v>41</v>
      </c>
      <c r="H59">
        <v>54</v>
      </c>
      <c r="I59">
        <v>0.73611111111111116</v>
      </c>
      <c r="J59">
        <v>0.75449101796407181</v>
      </c>
      <c r="K59">
        <v>0.7</v>
      </c>
      <c r="L59">
        <v>0.74292452830188682</v>
      </c>
      <c r="M59">
        <v>0.72020725388601037</v>
      </c>
    </row>
    <row r="60" spans="1:13" x14ac:dyDescent="0.3">
      <c r="A60" s="1">
        <v>58</v>
      </c>
      <c r="B60" t="s">
        <v>25</v>
      </c>
      <c r="C60" t="s">
        <v>20</v>
      </c>
      <c r="D60" t="s">
        <v>15</v>
      </c>
      <c r="E60">
        <v>563</v>
      </c>
      <c r="F60">
        <v>583</v>
      </c>
      <c r="G60">
        <v>250</v>
      </c>
      <c r="H60">
        <v>270</v>
      </c>
      <c r="I60">
        <v>0.68787515006002398</v>
      </c>
      <c r="J60">
        <v>0.69249692496924964</v>
      </c>
      <c r="K60">
        <v>0.67587034813925573</v>
      </c>
      <c r="L60">
        <v>0.68910648714810274</v>
      </c>
      <c r="M60">
        <v>0.68347010550996479</v>
      </c>
    </row>
    <row r="61" spans="1:13" x14ac:dyDescent="0.3">
      <c r="A61" s="1">
        <v>59</v>
      </c>
      <c r="B61" t="s">
        <v>25</v>
      </c>
      <c r="C61" t="s">
        <v>20</v>
      </c>
      <c r="D61" t="s">
        <v>16</v>
      </c>
      <c r="E61">
        <v>605</v>
      </c>
      <c r="F61">
        <v>600</v>
      </c>
      <c r="G61">
        <v>233</v>
      </c>
      <c r="H61">
        <v>228</v>
      </c>
      <c r="I61">
        <v>0.72328931572629052</v>
      </c>
      <c r="J61">
        <v>0.72195704057279231</v>
      </c>
      <c r="K61">
        <v>0.72629051620648255</v>
      </c>
      <c r="L61">
        <v>0.72281959378733562</v>
      </c>
      <c r="M61">
        <v>0.72463768115942029</v>
      </c>
    </row>
    <row r="62" spans="1:13" x14ac:dyDescent="0.3">
      <c r="A62" s="1">
        <v>60</v>
      </c>
      <c r="B62" t="s">
        <v>26</v>
      </c>
      <c r="C62" t="s">
        <v>14</v>
      </c>
      <c r="D62" t="s">
        <v>15</v>
      </c>
      <c r="E62">
        <v>134</v>
      </c>
      <c r="F62">
        <v>125</v>
      </c>
      <c r="G62">
        <v>65</v>
      </c>
      <c r="H62">
        <v>56</v>
      </c>
      <c r="I62">
        <v>0.68157894736842106</v>
      </c>
      <c r="J62">
        <v>0.6733668341708543</v>
      </c>
      <c r="K62">
        <v>0.70526315789473681</v>
      </c>
      <c r="L62">
        <v>0.67951318458417853</v>
      </c>
      <c r="M62">
        <v>0.69060773480662985</v>
      </c>
    </row>
    <row r="63" spans="1:13" x14ac:dyDescent="0.3">
      <c r="A63" s="1">
        <v>61</v>
      </c>
      <c r="B63" t="s">
        <v>26</v>
      </c>
      <c r="C63" t="s">
        <v>14</v>
      </c>
      <c r="D63" t="s">
        <v>16</v>
      </c>
      <c r="E63">
        <v>141</v>
      </c>
      <c r="F63">
        <v>140</v>
      </c>
      <c r="G63">
        <v>50</v>
      </c>
      <c r="H63">
        <v>49</v>
      </c>
      <c r="I63">
        <v>0.73947368421052628</v>
      </c>
      <c r="J63">
        <v>0.73821989528795806</v>
      </c>
      <c r="K63">
        <v>0.74210526315789471</v>
      </c>
      <c r="L63">
        <v>0.73899371069182385</v>
      </c>
      <c r="M63">
        <v>0.7407407407407407</v>
      </c>
    </row>
    <row r="64" spans="1:13" x14ac:dyDescent="0.3">
      <c r="A64" s="1">
        <v>62</v>
      </c>
      <c r="B64" t="s">
        <v>26</v>
      </c>
      <c r="C64" t="s">
        <v>17</v>
      </c>
      <c r="D64" t="s">
        <v>15</v>
      </c>
      <c r="E64">
        <v>169</v>
      </c>
      <c r="F64">
        <v>169</v>
      </c>
      <c r="G64">
        <v>60</v>
      </c>
      <c r="H64">
        <v>60</v>
      </c>
      <c r="I64">
        <v>0.73799126637554591</v>
      </c>
      <c r="J64">
        <v>0.73799126637554591</v>
      </c>
      <c r="K64">
        <v>0.73799126637554591</v>
      </c>
      <c r="L64">
        <v>0.73799126637554591</v>
      </c>
      <c r="M64">
        <v>0.73799126637554591</v>
      </c>
    </row>
    <row r="65" spans="1:13" x14ac:dyDescent="0.3">
      <c r="A65" s="1">
        <v>63</v>
      </c>
      <c r="B65" t="s">
        <v>26</v>
      </c>
      <c r="C65" t="s">
        <v>17</v>
      </c>
      <c r="D65" t="s">
        <v>16</v>
      </c>
      <c r="E65">
        <v>170</v>
      </c>
      <c r="F65">
        <v>179</v>
      </c>
      <c r="G65">
        <v>50</v>
      </c>
      <c r="H65">
        <v>59</v>
      </c>
      <c r="I65">
        <v>0.76200873362445409</v>
      </c>
      <c r="J65">
        <v>0.77272727272727271</v>
      </c>
      <c r="K65">
        <v>0.74235807860262004</v>
      </c>
      <c r="L65">
        <v>0.76645626690712354</v>
      </c>
      <c r="M65">
        <v>0.75210084033613445</v>
      </c>
    </row>
    <row r="66" spans="1:13" x14ac:dyDescent="0.3">
      <c r="A66" s="1">
        <v>64</v>
      </c>
      <c r="B66" t="s">
        <v>26</v>
      </c>
      <c r="C66" t="s">
        <v>18</v>
      </c>
      <c r="D66" t="s">
        <v>15</v>
      </c>
      <c r="E66">
        <v>158</v>
      </c>
      <c r="F66">
        <v>155</v>
      </c>
      <c r="G66">
        <v>78</v>
      </c>
      <c r="H66">
        <v>75</v>
      </c>
      <c r="I66">
        <v>0.6716738197424893</v>
      </c>
      <c r="J66">
        <v>0.66949152542372881</v>
      </c>
      <c r="K66">
        <v>0.67811158798283266</v>
      </c>
      <c r="L66">
        <v>0.6711979609175871</v>
      </c>
      <c r="M66">
        <v>0.67391304347826086</v>
      </c>
    </row>
    <row r="67" spans="1:13" x14ac:dyDescent="0.3">
      <c r="A67" s="1">
        <v>65</v>
      </c>
      <c r="B67" t="s">
        <v>26</v>
      </c>
      <c r="C67" t="s">
        <v>18</v>
      </c>
      <c r="D67" t="s">
        <v>16</v>
      </c>
      <c r="E67">
        <v>170</v>
      </c>
      <c r="F67">
        <v>172</v>
      </c>
      <c r="G67">
        <v>61</v>
      </c>
      <c r="H67">
        <v>63</v>
      </c>
      <c r="I67">
        <v>0.73390557939914158</v>
      </c>
      <c r="J67">
        <v>0.73593073593073588</v>
      </c>
      <c r="K67">
        <v>0.72961373390557938</v>
      </c>
      <c r="L67">
        <v>0.7346585998271391</v>
      </c>
      <c r="M67">
        <v>0.73191489361702122</v>
      </c>
    </row>
    <row r="68" spans="1:13" x14ac:dyDescent="0.3">
      <c r="A68" s="1">
        <v>66</v>
      </c>
      <c r="B68" t="s">
        <v>26</v>
      </c>
      <c r="C68" t="s">
        <v>19</v>
      </c>
      <c r="D68" t="s">
        <v>15</v>
      </c>
      <c r="E68">
        <v>128</v>
      </c>
      <c r="F68">
        <v>123</v>
      </c>
      <c r="G68">
        <v>57</v>
      </c>
      <c r="H68">
        <v>52</v>
      </c>
      <c r="I68">
        <v>0.69722222222222219</v>
      </c>
      <c r="J68">
        <v>0.69189189189189193</v>
      </c>
      <c r="K68">
        <v>0.71111111111111114</v>
      </c>
      <c r="L68">
        <v>0.69565217391304357</v>
      </c>
      <c r="M68">
        <v>0.70285714285714285</v>
      </c>
    </row>
    <row r="69" spans="1:13" x14ac:dyDescent="0.3">
      <c r="A69" s="1">
        <v>67</v>
      </c>
      <c r="B69" t="s">
        <v>26</v>
      </c>
      <c r="C69" t="s">
        <v>19</v>
      </c>
      <c r="D69" t="s">
        <v>16</v>
      </c>
      <c r="E69">
        <v>126</v>
      </c>
      <c r="F69">
        <v>144</v>
      </c>
      <c r="G69">
        <v>36</v>
      </c>
      <c r="H69">
        <v>54</v>
      </c>
      <c r="I69">
        <v>0.75</v>
      </c>
      <c r="J69">
        <v>0.77777777777777779</v>
      </c>
      <c r="K69">
        <v>0.7</v>
      </c>
      <c r="L69">
        <v>0.76086956521739124</v>
      </c>
      <c r="M69">
        <v>0.72727272727272729</v>
      </c>
    </row>
    <row r="70" spans="1:13" x14ac:dyDescent="0.3">
      <c r="A70" s="1">
        <v>68</v>
      </c>
      <c r="B70" t="s">
        <v>26</v>
      </c>
      <c r="C70" t="s">
        <v>20</v>
      </c>
      <c r="D70" t="s">
        <v>15</v>
      </c>
      <c r="E70">
        <v>592</v>
      </c>
      <c r="F70">
        <v>599</v>
      </c>
      <c r="G70">
        <v>234</v>
      </c>
      <c r="H70">
        <v>241</v>
      </c>
      <c r="I70">
        <v>0.71488595438175273</v>
      </c>
      <c r="J70">
        <v>0.7167070217917676</v>
      </c>
      <c r="K70">
        <v>0.71068427370948384</v>
      </c>
      <c r="L70">
        <v>0.71549431955523335</v>
      </c>
      <c r="M70">
        <v>0.71309523809523812</v>
      </c>
    </row>
    <row r="71" spans="1:13" x14ac:dyDescent="0.3">
      <c r="A71" s="1">
        <v>69</v>
      </c>
      <c r="B71" t="s">
        <v>26</v>
      </c>
      <c r="C71" t="s">
        <v>20</v>
      </c>
      <c r="D71" t="s">
        <v>16</v>
      </c>
      <c r="E71">
        <v>598</v>
      </c>
      <c r="F71">
        <v>659</v>
      </c>
      <c r="G71">
        <v>174</v>
      </c>
      <c r="H71">
        <v>235</v>
      </c>
      <c r="I71">
        <v>0.75450180072028816</v>
      </c>
      <c r="J71">
        <v>0.77461139896373055</v>
      </c>
      <c r="K71">
        <v>0.71788715486194477</v>
      </c>
      <c r="L71">
        <v>0.76256057128283605</v>
      </c>
      <c r="M71">
        <v>0.73713646532438482</v>
      </c>
    </row>
    <row r="72" spans="1:13" x14ac:dyDescent="0.3">
      <c r="A72" s="1">
        <v>70</v>
      </c>
      <c r="B72" t="s">
        <v>27</v>
      </c>
      <c r="C72" t="s">
        <v>14</v>
      </c>
      <c r="D72" t="s">
        <v>15</v>
      </c>
      <c r="E72">
        <v>134</v>
      </c>
      <c r="F72">
        <v>125</v>
      </c>
      <c r="G72">
        <v>65</v>
      </c>
      <c r="H72">
        <v>56</v>
      </c>
      <c r="I72">
        <v>0.68157894736842106</v>
      </c>
      <c r="J72">
        <v>0.6733668341708543</v>
      </c>
      <c r="K72">
        <v>0.70526315789473681</v>
      </c>
      <c r="L72">
        <v>0.67951318458417853</v>
      </c>
      <c r="M72">
        <v>0.69060773480662985</v>
      </c>
    </row>
    <row r="73" spans="1:13" x14ac:dyDescent="0.3">
      <c r="A73" s="1">
        <v>71</v>
      </c>
      <c r="B73" t="s">
        <v>27</v>
      </c>
      <c r="C73" t="s">
        <v>14</v>
      </c>
      <c r="D73" t="s">
        <v>16</v>
      </c>
      <c r="E73">
        <v>144</v>
      </c>
      <c r="F73">
        <v>141</v>
      </c>
      <c r="G73">
        <v>49</v>
      </c>
      <c r="H73">
        <v>46</v>
      </c>
      <c r="I73">
        <v>0.75</v>
      </c>
      <c r="J73">
        <v>0.74611398963730569</v>
      </c>
      <c r="K73">
        <v>0.75789473684210529</v>
      </c>
      <c r="L73">
        <v>0.74844074844074837</v>
      </c>
      <c r="M73">
        <v>0.75401069518716579</v>
      </c>
    </row>
    <row r="74" spans="1:13" x14ac:dyDescent="0.3">
      <c r="A74" s="1">
        <v>72</v>
      </c>
      <c r="B74" t="s">
        <v>27</v>
      </c>
      <c r="C74" t="s">
        <v>17</v>
      </c>
      <c r="D74" t="s">
        <v>15</v>
      </c>
      <c r="E74">
        <v>169</v>
      </c>
      <c r="F74">
        <v>169</v>
      </c>
      <c r="G74">
        <v>60</v>
      </c>
      <c r="H74">
        <v>60</v>
      </c>
      <c r="I74">
        <v>0.73799126637554591</v>
      </c>
      <c r="J74">
        <v>0.73799126637554591</v>
      </c>
      <c r="K74">
        <v>0.73799126637554591</v>
      </c>
      <c r="L74">
        <v>0.73799126637554591</v>
      </c>
      <c r="M74">
        <v>0.73799126637554591</v>
      </c>
    </row>
    <row r="75" spans="1:13" x14ac:dyDescent="0.3">
      <c r="A75" s="1">
        <v>73</v>
      </c>
      <c r="B75" t="s">
        <v>27</v>
      </c>
      <c r="C75" t="s">
        <v>17</v>
      </c>
      <c r="D75" t="s">
        <v>16</v>
      </c>
      <c r="E75">
        <v>180</v>
      </c>
      <c r="F75">
        <v>184</v>
      </c>
      <c r="G75">
        <v>45</v>
      </c>
      <c r="H75">
        <v>49</v>
      </c>
      <c r="I75">
        <v>0.79475982532751088</v>
      </c>
      <c r="J75">
        <v>0.8</v>
      </c>
      <c r="K75">
        <v>0.78602620087336239</v>
      </c>
      <c r="L75">
        <v>0.79716563330380874</v>
      </c>
      <c r="M75">
        <v>0.78969957081545061</v>
      </c>
    </row>
    <row r="76" spans="1:13" x14ac:dyDescent="0.3">
      <c r="A76" s="1">
        <v>74</v>
      </c>
      <c r="B76" t="s">
        <v>27</v>
      </c>
      <c r="C76" t="s">
        <v>18</v>
      </c>
      <c r="D76" t="s">
        <v>15</v>
      </c>
      <c r="E76">
        <v>159</v>
      </c>
      <c r="F76">
        <v>154</v>
      </c>
      <c r="G76">
        <v>79</v>
      </c>
      <c r="H76">
        <v>74</v>
      </c>
      <c r="I76">
        <v>0.6716738197424893</v>
      </c>
      <c r="J76">
        <v>0.66806722689075626</v>
      </c>
      <c r="K76">
        <v>0.68240343347639487</v>
      </c>
      <c r="L76">
        <v>0.670886075949367</v>
      </c>
      <c r="M76">
        <v>0.67543859649122806</v>
      </c>
    </row>
    <row r="77" spans="1:13" x14ac:dyDescent="0.3">
      <c r="A77" s="1">
        <v>75</v>
      </c>
      <c r="B77" t="s">
        <v>27</v>
      </c>
      <c r="C77" t="s">
        <v>18</v>
      </c>
      <c r="D77" t="s">
        <v>16</v>
      </c>
      <c r="E77">
        <v>181</v>
      </c>
      <c r="F77">
        <v>189</v>
      </c>
      <c r="G77">
        <v>44</v>
      </c>
      <c r="H77">
        <v>52</v>
      </c>
      <c r="I77">
        <v>0.79399141630901282</v>
      </c>
      <c r="J77">
        <v>0.80444444444444441</v>
      </c>
      <c r="K77">
        <v>0.77682403433476399</v>
      </c>
      <c r="L77">
        <v>0.79876434245366279</v>
      </c>
      <c r="M77">
        <v>0.78423236514522821</v>
      </c>
    </row>
    <row r="78" spans="1:13" x14ac:dyDescent="0.3">
      <c r="A78" s="1">
        <v>76</v>
      </c>
      <c r="B78" t="s">
        <v>27</v>
      </c>
      <c r="C78" t="s">
        <v>19</v>
      </c>
      <c r="D78" t="s">
        <v>15</v>
      </c>
      <c r="E78">
        <v>125</v>
      </c>
      <c r="F78">
        <v>120</v>
      </c>
      <c r="G78">
        <v>60</v>
      </c>
      <c r="H78">
        <v>55</v>
      </c>
      <c r="I78">
        <v>0.68055555555555558</v>
      </c>
      <c r="J78">
        <v>0.67567567567567566</v>
      </c>
      <c r="K78">
        <v>0.69444444444444442</v>
      </c>
      <c r="L78">
        <v>0.67934782608695643</v>
      </c>
      <c r="M78">
        <v>0.68571428571428572</v>
      </c>
    </row>
    <row r="79" spans="1:13" x14ac:dyDescent="0.3">
      <c r="A79" s="1">
        <v>77</v>
      </c>
      <c r="B79" t="s">
        <v>27</v>
      </c>
      <c r="C79" t="s">
        <v>19</v>
      </c>
      <c r="D79" t="s">
        <v>16</v>
      </c>
      <c r="E79">
        <v>130</v>
      </c>
      <c r="F79">
        <v>144</v>
      </c>
      <c r="G79">
        <v>36</v>
      </c>
      <c r="H79">
        <v>50</v>
      </c>
      <c r="I79">
        <v>0.76111111111111107</v>
      </c>
      <c r="J79">
        <v>0.7831325301204819</v>
      </c>
      <c r="K79">
        <v>0.72222222222222221</v>
      </c>
      <c r="L79">
        <v>0.77014218009478663</v>
      </c>
      <c r="M79">
        <v>0.74226804123711343</v>
      </c>
    </row>
    <row r="80" spans="1:13" x14ac:dyDescent="0.3">
      <c r="A80" s="1">
        <v>78</v>
      </c>
      <c r="B80" t="s">
        <v>27</v>
      </c>
      <c r="C80" t="s">
        <v>20</v>
      </c>
      <c r="D80" t="s">
        <v>15</v>
      </c>
      <c r="E80">
        <v>591</v>
      </c>
      <c r="F80">
        <v>606</v>
      </c>
      <c r="G80">
        <v>227</v>
      </c>
      <c r="H80">
        <v>242</v>
      </c>
      <c r="I80">
        <v>0.71848739495798319</v>
      </c>
      <c r="J80">
        <v>0.72249388753056232</v>
      </c>
      <c r="K80">
        <v>0.70948379351740698</v>
      </c>
      <c r="L80">
        <v>0.71985383678440928</v>
      </c>
      <c r="M80">
        <v>0.714622641509434</v>
      </c>
    </row>
    <row r="81" spans="1:13" x14ac:dyDescent="0.3">
      <c r="A81" s="1">
        <v>79</v>
      </c>
      <c r="B81" t="s">
        <v>27</v>
      </c>
      <c r="C81" t="s">
        <v>20</v>
      </c>
      <c r="D81" t="s">
        <v>16</v>
      </c>
      <c r="E81">
        <v>619</v>
      </c>
      <c r="F81">
        <v>667</v>
      </c>
      <c r="G81">
        <v>166</v>
      </c>
      <c r="H81">
        <v>214</v>
      </c>
      <c r="I81">
        <v>0.77190876350540216</v>
      </c>
      <c r="J81">
        <v>0.7885350318471338</v>
      </c>
      <c r="K81">
        <v>0.74309723889555823</v>
      </c>
      <c r="L81">
        <v>0.77900830606594518</v>
      </c>
      <c r="M81">
        <v>0.75709421112372299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81"/>
  <sheetViews>
    <sheetView workbookViewId="0"/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1">
        <v>0</v>
      </c>
      <c r="B2" t="s">
        <v>13</v>
      </c>
      <c r="C2" t="s">
        <v>14</v>
      </c>
      <c r="D2" t="s">
        <v>15</v>
      </c>
      <c r="E2">
        <v>100</v>
      </c>
      <c r="F2">
        <v>138</v>
      </c>
      <c r="G2">
        <v>52</v>
      </c>
      <c r="H2">
        <v>90</v>
      </c>
      <c r="I2">
        <v>0.62631578947368416</v>
      </c>
      <c r="J2">
        <v>0.65789473684210531</v>
      </c>
      <c r="K2">
        <v>0.52631578947368418</v>
      </c>
      <c r="L2">
        <v>0.62656641604010033</v>
      </c>
      <c r="M2">
        <v>0.60526315789473684</v>
      </c>
    </row>
    <row r="3" spans="1:13" x14ac:dyDescent="0.3">
      <c r="A3" s="1">
        <v>1</v>
      </c>
      <c r="B3" t="s">
        <v>13</v>
      </c>
      <c r="C3" t="s">
        <v>14</v>
      </c>
      <c r="D3" t="s">
        <v>16</v>
      </c>
      <c r="E3">
        <v>100</v>
      </c>
      <c r="F3">
        <v>138</v>
      </c>
      <c r="G3">
        <v>52</v>
      </c>
      <c r="H3">
        <v>90</v>
      </c>
      <c r="I3">
        <v>0.62631578947368416</v>
      </c>
      <c r="J3">
        <v>0.65789473684210531</v>
      </c>
      <c r="K3">
        <v>0.52631578947368418</v>
      </c>
      <c r="L3">
        <v>0.62656641604010033</v>
      </c>
      <c r="M3">
        <v>0.60526315789473684</v>
      </c>
    </row>
    <row r="4" spans="1:13" x14ac:dyDescent="0.3">
      <c r="A4" s="1">
        <v>2</v>
      </c>
      <c r="B4" t="s">
        <v>13</v>
      </c>
      <c r="C4" t="s">
        <v>17</v>
      </c>
      <c r="D4" t="s">
        <v>15</v>
      </c>
      <c r="E4">
        <v>105</v>
      </c>
      <c r="F4">
        <v>174</v>
      </c>
      <c r="G4">
        <v>55</v>
      </c>
      <c r="H4">
        <v>124</v>
      </c>
      <c r="I4">
        <v>0.60917030567685593</v>
      </c>
      <c r="J4">
        <v>0.65625</v>
      </c>
      <c r="K4">
        <v>0.45851528384279477</v>
      </c>
      <c r="L4">
        <v>0.60414269275028765</v>
      </c>
      <c r="M4">
        <v>0.58389261744966447</v>
      </c>
    </row>
    <row r="5" spans="1:13" x14ac:dyDescent="0.3">
      <c r="A5" s="1">
        <v>3</v>
      </c>
      <c r="B5" t="s">
        <v>13</v>
      </c>
      <c r="C5" t="s">
        <v>17</v>
      </c>
      <c r="D5" t="s">
        <v>16</v>
      </c>
      <c r="E5">
        <v>105</v>
      </c>
      <c r="F5">
        <v>174</v>
      </c>
      <c r="G5">
        <v>55</v>
      </c>
      <c r="H5">
        <v>124</v>
      </c>
      <c r="I5">
        <v>0.60917030567685593</v>
      </c>
      <c r="J5">
        <v>0.65625</v>
      </c>
      <c r="K5">
        <v>0.45851528384279477</v>
      </c>
      <c r="L5">
        <v>0.60414269275028765</v>
      </c>
      <c r="M5">
        <v>0.58389261744966447</v>
      </c>
    </row>
    <row r="6" spans="1:13" x14ac:dyDescent="0.3">
      <c r="A6" s="1">
        <v>4</v>
      </c>
      <c r="B6" t="s">
        <v>13</v>
      </c>
      <c r="C6" t="s">
        <v>18</v>
      </c>
      <c r="D6" t="s">
        <v>15</v>
      </c>
      <c r="E6">
        <v>136</v>
      </c>
      <c r="F6">
        <v>167</v>
      </c>
      <c r="G6">
        <v>66</v>
      </c>
      <c r="H6">
        <v>97</v>
      </c>
      <c r="I6">
        <v>0.65021459227467815</v>
      </c>
      <c r="J6">
        <v>0.67326732673267331</v>
      </c>
      <c r="K6">
        <v>0.58369098712446355</v>
      </c>
      <c r="L6">
        <v>0.65321805955811718</v>
      </c>
      <c r="M6">
        <v>0.63257575757575757</v>
      </c>
    </row>
    <row r="7" spans="1:13" x14ac:dyDescent="0.3">
      <c r="A7" s="1">
        <v>5</v>
      </c>
      <c r="B7" t="s">
        <v>13</v>
      </c>
      <c r="C7" t="s">
        <v>18</v>
      </c>
      <c r="D7" t="s">
        <v>16</v>
      </c>
      <c r="E7">
        <v>137</v>
      </c>
      <c r="F7">
        <v>165</v>
      </c>
      <c r="G7">
        <v>68</v>
      </c>
      <c r="H7">
        <v>96</v>
      </c>
      <c r="I7">
        <v>0.64806866952789699</v>
      </c>
      <c r="J7">
        <v>0.66829268292682931</v>
      </c>
      <c r="K7">
        <v>0.58798283261802575</v>
      </c>
      <c r="L7">
        <v>0.6505223171889839</v>
      </c>
      <c r="M7">
        <v>0.63218390804597702</v>
      </c>
    </row>
    <row r="8" spans="1:13" x14ac:dyDescent="0.3">
      <c r="A8" s="1">
        <v>6</v>
      </c>
      <c r="B8" t="s">
        <v>13</v>
      </c>
      <c r="C8" t="s">
        <v>19</v>
      </c>
      <c r="D8" t="s">
        <v>15</v>
      </c>
      <c r="E8">
        <v>98</v>
      </c>
      <c r="F8">
        <v>126</v>
      </c>
      <c r="G8">
        <v>54</v>
      </c>
      <c r="H8">
        <v>82</v>
      </c>
      <c r="I8">
        <v>0.62222222222222223</v>
      </c>
      <c r="J8">
        <v>0.64473684210526316</v>
      </c>
      <c r="K8">
        <v>0.5444444444444444</v>
      </c>
      <c r="L8">
        <v>0.62182741116751261</v>
      </c>
      <c r="M8">
        <v>0.60576923076923073</v>
      </c>
    </row>
    <row r="9" spans="1:13" x14ac:dyDescent="0.3">
      <c r="A9" s="1">
        <v>7</v>
      </c>
      <c r="B9" t="s">
        <v>13</v>
      </c>
      <c r="C9" t="s">
        <v>19</v>
      </c>
      <c r="D9" t="s">
        <v>16</v>
      </c>
      <c r="E9">
        <v>99</v>
      </c>
      <c r="F9">
        <v>126</v>
      </c>
      <c r="G9">
        <v>54</v>
      </c>
      <c r="H9">
        <v>81</v>
      </c>
      <c r="I9">
        <v>0.625</v>
      </c>
      <c r="J9">
        <v>0.6470588235294118</v>
      </c>
      <c r="K9">
        <v>0.55000000000000004</v>
      </c>
      <c r="L9">
        <v>0.62500000000000011</v>
      </c>
      <c r="M9">
        <v>0.60869565217391308</v>
      </c>
    </row>
    <row r="10" spans="1:13" x14ac:dyDescent="0.3">
      <c r="A10" s="1">
        <v>8</v>
      </c>
      <c r="B10" t="s">
        <v>13</v>
      </c>
      <c r="C10" t="s">
        <v>20</v>
      </c>
      <c r="D10" t="s">
        <v>15</v>
      </c>
      <c r="E10">
        <v>451</v>
      </c>
      <c r="F10">
        <v>587</v>
      </c>
      <c r="G10">
        <v>246</v>
      </c>
      <c r="H10">
        <v>382</v>
      </c>
      <c r="I10">
        <v>0.62304921968787519</v>
      </c>
      <c r="J10">
        <v>0.6470588235294118</v>
      </c>
      <c r="K10">
        <v>0.54141656662665061</v>
      </c>
      <c r="L10">
        <v>0.62275614471140572</v>
      </c>
      <c r="M10">
        <v>0.60577915376676983</v>
      </c>
    </row>
    <row r="11" spans="1:13" x14ac:dyDescent="0.3">
      <c r="A11" s="1">
        <v>9</v>
      </c>
      <c r="B11" t="s">
        <v>13</v>
      </c>
      <c r="C11" t="s">
        <v>20</v>
      </c>
      <c r="D11" t="s">
        <v>16</v>
      </c>
      <c r="E11">
        <v>457</v>
      </c>
      <c r="F11">
        <v>581</v>
      </c>
      <c r="G11">
        <v>252</v>
      </c>
      <c r="H11">
        <v>376</v>
      </c>
      <c r="I11">
        <v>0.62304921968787519</v>
      </c>
      <c r="J11">
        <v>0.64456981664315938</v>
      </c>
      <c r="K11">
        <v>0.54861944777911165</v>
      </c>
      <c r="L11">
        <v>0.62278550013627687</v>
      </c>
      <c r="M11">
        <v>0.60710553814002088</v>
      </c>
    </row>
    <row r="12" spans="1:13" x14ac:dyDescent="0.3">
      <c r="A12" s="1">
        <v>10</v>
      </c>
      <c r="B12" t="s">
        <v>21</v>
      </c>
      <c r="C12" t="s">
        <v>14</v>
      </c>
      <c r="D12" t="s">
        <v>15</v>
      </c>
      <c r="E12">
        <v>85</v>
      </c>
      <c r="F12">
        <v>169</v>
      </c>
      <c r="G12">
        <v>21</v>
      </c>
      <c r="H12">
        <v>105</v>
      </c>
      <c r="I12">
        <v>0.66842105263157892</v>
      </c>
      <c r="J12">
        <v>0.80188679245283023</v>
      </c>
      <c r="K12">
        <v>0.44736842105263158</v>
      </c>
      <c r="L12">
        <v>0.69218241042345274</v>
      </c>
      <c r="M12">
        <v>0.61678832116788318</v>
      </c>
    </row>
    <row r="13" spans="1:13" x14ac:dyDescent="0.3">
      <c r="A13" s="1">
        <v>11</v>
      </c>
      <c r="B13" t="s">
        <v>21</v>
      </c>
      <c r="C13" t="s">
        <v>14</v>
      </c>
      <c r="D13" t="s">
        <v>16</v>
      </c>
      <c r="E13">
        <v>102</v>
      </c>
      <c r="F13">
        <v>161</v>
      </c>
      <c r="G13">
        <v>29</v>
      </c>
      <c r="H13">
        <v>88</v>
      </c>
      <c r="I13">
        <v>0.69210526315789478</v>
      </c>
      <c r="J13">
        <v>0.77862595419847325</v>
      </c>
      <c r="K13">
        <v>0.5368421052631579</v>
      </c>
      <c r="L13">
        <v>0.7142857142857143</v>
      </c>
      <c r="M13">
        <v>0.64658634538152615</v>
      </c>
    </row>
    <row r="14" spans="1:13" x14ac:dyDescent="0.3">
      <c r="A14" s="1">
        <v>12</v>
      </c>
      <c r="B14" t="s">
        <v>21</v>
      </c>
      <c r="C14" t="s">
        <v>17</v>
      </c>
      <c r="D14" t="s">
        <v>15</v>
      </c>
      <c r="E14">
        <v>112</v>
      </c>
      <c r="F14">
        <v>195</v>
      </c>
      <c r="G14">
        <v>34</v>
      </c>
      <c r="H14">
        <v>117</v>
      </c>
      <c r="I14">
        <v>0.67030567685589515</v>
      </c>
      <c r="J14">
        <v>0.76712328767123283</v>
      </c>
      <c r="K14">
        <v>0.48908296943231439</v>
      </c>
      <c r="L14">
        <v>0.6888068880688808</v>
      </c>
      <c r="M14">
        <v>0.625</v>
      </c>
    </row>
    <row r="15" spans="1:13" x14ac:dyDescent="0.3">
      <c r="A15" s="1">
        <v>13</v>
      </c>
      <c r="B15" t="s">
        <v>21</v>
      </c>
      <c r="C15" t="s">
        <v>17</v>
      </c>
      <c r="D15" t="s">
        <v>16</v>
      </c>
      <c r="E15">
        <v>120</v>
      </c>
      <c r="F15">
        <v>191</v>
      </c>
      <c r="G15">
        <v>38</v>
      </c>
      <c r="H15">
        <v>109</v>
      </c>
      <c r="I15">
        <v>0.67903930131004364</v>
      </c>
      <c r="J15">
        <v>0.759493670886076</v>
      </c>
      <c r="K15">
        <v>0.5240174672489083</v>
      </c>
      <c r="L15">
        <v>0.69686411149825789</v>
      </c>
      <c r="M15">
        <v>0.63666666666666671</v>
      </c>
    </row>
    <row r="16" spans="1:13" x14ac:dyDescent="0.3">
      <c r="A16" s="1">
        <v>14</v>
      </c>
      <c r="B16" t="s">
        <v>21</v>
      </c>
      <c r="C16" t="s">
        <v>18</v>
      </c>
      <c r="D16" t="s">
        <v>15</v>
      </c>
      <c r="E16">
        <v>139</v>
      </c>
      <c r="F16">
        <v>193</v>
      </c>
      <c r="G16">
        <v>40</v>
      </c>
      <c r="H16">
        <v>94</v>
      </c>
      <c r="I16">
        <v>0.71244635193133043</v>
      </c>
      <c r="J16">
        <v>0.77653631284916202</v>
      </c>
      <c r="K16">
        <v>0.59656652360515017</v>
      </c>
      <c r="L16">
        <v>0.73234984193888297</v>
      </c>
      <c r="M16">
        <v>0.67247386759581884</v>
      </c>
    </row>
    <row r="17" spans="1:13" x14ac:dyDescent="0.3">
      <c r="A17" s="1">
        <v>15</v>
      </c>
      <c r="B17" t="s">
        <v>21</v>
      </c>
      <c r="C17" t="s">
        <v>18</v>
      </c>
      <c r="D17" t="s">
        <v>16</v>
      </c>
      <c r="E17">
        <v>138</v>
      </c>
      <c r="F17">
        <v>194</v>
      </c>
      <c r="G17">
        <v>39</v>
      </c>
      <c r="H17">
        <v>95</v>
      </c>
      <c r="I17">
        <v>0.71244635193133043</v>
      </c>
      <c r="J17">
        <v>0.77966101694915257</v>
      </c>
      <c r="K17">
        <v>0.59227467811158796</v>
      </c>
      <c r="L17">
        <v>0.73326248671625927</v>
      </c>
      <c r="M17">
        <v>0.67128027681660896</v>
      </c>
    </row>
    <row r="18" spans="1:13" x14ac:dyDescent="0.3">
      <c r="A18" s="1">
        <v>16</v>
      </c>
      <c r="B18" t="s">
        <v>21</v>
      </c>
      <c r="C18" t="s">
        <v>19</v>
      </c>
      <c r="D18" t="s">
        <v>15</v>
      </c>
      <c r="E18">
        <v>94</v>
      </c>
      <c r="F18">
        <v>146</v>
      </c>
      <c r="G18">
        <v>34</v>
      </c>
      <c r="H18">
        <v>86</v>
      </c>
      <c r="I18">
        <v>0.66666666666666663</v>
      </c>
      <c r="J18">
        <v>0.734375</v>
      </c>
      <c r="K18">
        <v>0.52222222222222225</v>
      </c>
      <c r="L18">
        <v>0.67919075144508667</v>
      </c>
      <c r="M18">
        <v>0.62931034482758619</v>
      </c>
    </row>
    <row r="19" spans="1:13" x14ac:dyDescent="0.3">
      <c r="A19" s="1">
        <v>17</v>
      </c>
      <c r="B19" t="s">
        <v>21</v>
      </c>
      <c r="C19" t="s">
        <v>19</v>
      </c>
      <c r="D19" t="s">
        <v>16</v>
      </c>
      <c r="E19">
        <v>89</v>
      </c>
      <c r="F19">
        <v>148</v>
      </c>
      <c r="G19">
        <v>32</v>
      </c>
      <c r="H19">
        <v>91</v>
      </c>
      <c r="I19">
        <v>0.65833333333333333</v>
      </c>
      <c r="J19">
        <v>0.73553719008264462</v>
      </c>
      <c r="K19">
        <v>0.49444444444444441</v>
      </c>
      <c r="L19">
        <v>0.67018072289156627</v>
      </c>
      <c r="M19">
        <v>0.61924686192468614</v>
      </c>
    </row>
    <row r="20" spans="1:13" x14ac:dyDescent="0.3">
      <c r="A20" s="1">
        <v>18</v>
      </c>
      <c r="B20" t="s">
        <v>21</v>
      </c>
      <c r="C20" t="s">
        <v>20</v>
      </c>
      <c r="D20" t="s">
        <v>15</v>
      </c>
      <c r="E20">
        <v>465</v>
      </c>
      <c r="F20">
        <v>669</v>
      </c>
      <c r="G20">
        <v>164</v>
      </c>
      <c r="H20">
        <v>368</v>
      </c>
      <c r="I20">
        <v>0.68067226890756305</v>
      </c>
      <c r="J20">
        <v>0.73926868044515104</v>
      </c>
      <c r="K20">
        <v>0.55822328931572629</v>
      </c>
      <c r="L20">
        <v>0.69423708569722309</v>
      </c>
      <c r="M20">
        <v>0.64513018322082927</v>
      </c>
    </row>
    <row r="21" spans="1:13" x14ac:dyDescent="0.3">
      <c r="A21" s="1">
        <v>19</v>
      </c>
      <c r="B21" t="s">
        <v>21</v>
      </c>
      <c r="C21" t="s">
        <v>20</v>
      </c>
      <c r="D21" t="s">
        <v>16</v>
      </c>
      <c r="E21">
        <v>463</v>
      </c>
      <c r="F21">
        <v>670</v>
      </c>
      <c r="G21">
        <v>163</v>
      </c>
      <c r="H21">
        <v>370</v>
      </c>
      <c r="I21">
        <v>0.68007202881152462</v>
      </c>
      <c r="J21">
        <v>0.73961661341853036</v>
      </c>
      <c r="K21">
        <v>0.55582232893157268</v>
      </c>
      <c r="L21">
        <v>0.69373688942163625</v>
      </c>
      <c r="M21">
        <v>0.64423076923076927</v>
      </c>
    </row>
    <row r="22" spans="1:13" x14ac:dyDescent="0.3">
      <c r="A22" s="1">
        <v>20</v>
      </c>
      <c r="B22" t="s">
        <v>22</v>
      </c>
      <c r="C22" t="s">
        <v>14</v>
      </c>
      <c r="D22" t="s">
        <v>15</v>
      </c>
      <c r="E22">
        <v>85</v>
      </c>
      <c r="F22">
        <v>161</v>
      </c>
      <c r="G22">
        <v>29</v>
      </c>
      <c r="H22">
        <v>105</v>
      </c>
      <c r="I22">
        <v>0.64736842105263159</v>
      </c>
      <c r="J22">
        <v>0.74561403508771928</v>
      </c>
      <c r="K22">
        <v>0.44736842105263158</v>
      </c>
      <c r="L22">
        <v>0.6578947368421052</v>
      </c>
      <c r="M22">
        <v>0.60526315789473684</v>
      </c>
    </row>
    <row r="23" spans="1:13" x14ac:dyDescent="0.3">
      <c r="A23" s="1">
        <v>21</v>
      </c>
      <c r="B23" t="s">
        <v>22</v>
      </c>
      <c r="C23" t="s">
        <v>14</v>
      </c>
      <c r="D23" t="s">
        <v>16</v>
      </c>
      <c r="E23">
        <v>92</v>
      </c>
      <c r="F23">
        <v>156</v>
      </c>
      <c r="G23">
        <v>34</v>
      </c>
      <c r="H23">
        <v>98</v>
      </c>
      <c r="I23">
        <v>0.65263157894736845</v>
      </c>
      <c r="J23">
        <v>0.73015873015873012</v>
      </c>
      <c r="K23">
        <v>0.48421052631578948</v>
      </c>
      <c r="L23">
        <v>0.66282420749279536</v>
      </c>
      <c r="M23">
        <v>0.61417322834645671</v>
      </c>
    </row>
    <row r="24" spans="1:13" x14ac:dyDescent="0.3">
      <c r="A24" s="1">
        <v>22</v>
      </c>
      <c r="B24" t="s">
        <v>22</v>
      </c>
      <c r="C24" t="s">
        <v>17</v>
      </c>
      <c r="D24" t="s">
        <v>15</v>
      </c>
      <c r="E24">
        <v>107</v>
      </c>
      <c r="F24">
        <v>182</v>
      </c>
      <c r="G24">
        <v>47</v>
      </c>
      <c r="H24">
        <v>122</v>
      </c>
      <c r="I24">
        <v>0.63100436681222705</v>
      </c>
      <c r="J24">
        <v>0.69480519480519476</v>
      </c>
      <c r="K24">
        <v>0.46724890829694321</v>
      </c>
      <c r="L24">
        <v>0.63313609467455623</v>
      </c>
      <c r="M24">
        <v>0.59868421052631582</v>
      </c>
    </row>
    <row r="25" spans="1:13" x14ac:dyDescent="0.3">
      <c r="A25" s="1">
        <v>23</v>
      </c>
      <c r="B25" t="s">
        <v>22</v>
      </c>
      <c r="C25" t="s">
        <v>17</v>
      </c>
      <c r="D25" t="s">
        <v>16</v>
      </c>
      <c r="E25">
        <v>114</v>
      </c>
      <c r="F25">
        <v>178</v>
      </c>
      <c r="G25">
        <v>51</v>
      </c>
      <c r="H25">
        <v>115</v>
      </c>
      <c r="I25">
        <v>0.63755458515283847</v>
      </c>
      <c r="J25">
        <v>0.69090909090909092</v>
      </c>
      <c r="K25">
        <v>0.49781659388646288</v>
      </c>
      <c r="L25">
        <v>0.64116985376827906</v>
      </c>
      <c r="M25">
        <v>0.60750853242320824</v>
      </c>
    </row>
    <row r="26" spans="1:13" x14ac:dyDescent="0.3">
      <c r="A26" s="1">
        <v>24</v>
      </c>
      <c r="B26" t="s">
        <v>22</v>
      </c>
      <c r="C26" t="s">
        <v>18</v>
      </c>
      <c r="D26" t="s">
        <v>15</v>
      </c>
      <c r="E26">
        <v>132</v>
      </c>
      <c r="F26">
        <v>178</v>
      </c>
      <c r="G26">
        <v>55</v>
      </c>
      <c r="H26">
        <v>101</v>
      </c>
      <c r="I26">
        <v>0.66523605150214593</v>
      </c>
      <c r="J26">
        <v>0.70588235294117652</v>
      </c>
      <c r="K26">
        <v>0.5665236051502146</v>
      </c>
      <c r="L26">
        <v>0.67278287461773689</v>
      </c>
      <c r="M26">
        <v>0.63799283154121866</v>
      </c>
    </row>
    <row r="27" spans="1:13" x14ac:dyDescent="0.3">
      <c r="A27" s="1">
        <v>25</v>
      </c>
      <c r="B27" t="s">
        <v>22</v>
      </c>
      <c r="C27" t="s">
        <v>18</v>
      </c>
      <c r="D27" t="s">
        <v>16</v>
      </c>
      <c r="E27">
        <v>131</v>
      </c>
      <c r="F27">
        <v>179</v>
      </c>
      <c r="G27">
        <v>54</v>
      </c>
      <c r="H27">
        <v>102</v>
      </c>
      <c r="I27">
        <v>0.66523605150214593</v>
      </c>
      <c r="J27">
        <v>0.70810810810810809</v>
      </c>
      <c r="K27">
        <v>0.5622317596566524</v>
      </c>
      <c r="L27">
        <v>0.67317574511819112</v>
      </c>
      <c r="M27">
        <v>0.63701067615658358</v>
      </c>
    </row>
    <row r="28" spans="1:13" x14ac:dyDescent="0.3">
      <c r="A28" s="1">
        <v>26</v>
      </c>
      <c r="B28" t="s">
        <v>22</v>
      </c>
      <c r="C28" t="s">
        <v>19</v>
      </c>
      <c r="D28" t="s">
        <v>15</v>
      </c>
      <c r="E28">
        <v>98</v>
      </c>
      <c r="F28">
        <v>136</v>
      </c>
      <c r="G28">
        <v>44</v>
      </c>
      <c r="H28">
        <v>82</v>
      </c>
      <c r="I28">
        <v>0.65</v>
      </c>
      <c r="J28">
        <v>0.6901408450704225</v>
      </c>
      <c r="K28">
        <v>0.5444444444444444</v>
      </c>
      <c r="L28">
        <v>0.65508021390374327</v>
      </c>
      <c r="M28">
        <v>0.62385321100917435</v>
      </c>
    </row>
    <row r="29" spans="1:13" x14ac:dyDescent="0.3">
      <c r="A29" s="1">
        <v>27</v>
      </c>
      <c r="B29" t="s">
        <v>22</v>
      </c>
      <c r="C29" t="s">
        <v>19</v>
      </c>
      <c r="D29" t="s">
        <v>16</v>
      </c>
      <c r="E29">
        <v>97</v>
      </c>
      <c r="F29">
        <v>137</v>
      </c>
      <c r="G29">
        <v>43</v>
      </c>
      <c r="H29">
        <v>83</v>
      </c>
      <c r="I29">
        <v>0.65</v>
      </c>
      <c r="J29">
        <v>0.69285714285714284</v>
      </c>
      <c r="K29">
        <v>0.53888888888888886</v>
      </c>
      <c r="L29">
        <v>0.65540540540540537</v>
      </c>
      <c r="M29">
        <v>0.62272727272727268</v>
      </c>
    </row>
    <row r="30" spans="1:13" x14ac:dyDescent="0.3">
      <c r="A30" s="1">
        <v>28</v>
      </c>
      <c r="B30" t="s">
        <v>22</v>
      </c>
      <c r="C30" t="s">
        <v>20</v>
      </c>
      <c r="D30" t="s">
        <v>15</v>
      </c>
      <c r="E30">
        <v>450</v>
      </c>
      <c r="F30">
        <v>653</v>
      </c>
      <c r="G30">
        <v>180</v>
      </c>
      <c r="H30">
        <v>383</v>
      </c>
      <c r="I30">
        <v>0.66206482593037219</v>
      </c>
      <c r="J30">
        <v>0.7142857142857143</v>
      </c>
      <c r="K30">
        <v>0.54021608643457386</v>
      </c>
      <c r="L30">
        <v>0.67104085893229937</v>
      </c>
      <c r="M30">
        <v>0.63030888030888033</v>
      </c>
    </row>
    <row r="31" spans="1:13" x14ac:dyDescent="0.3">
      <c r="A31" s="1">
        <v>29</v>
      </c>
      <c r="B31" t="s">
        <v>22</v>
      </c>
      <c r="C31" t="s">
        <v>20</v>
      </c>
      <c r="D31" t="s">
        <v>16</v>
      </c>
      <c r="E31">
        <v>484</v>
      </c>
      <c r="F31">
        <v>615</v>
      </c>
      <c r="G31">
        <v>218</v>
      </c>
      <c r="H31">
        <v>349</v>
      </c>
      <c r="I31">
        <v>0.65966386554621848</v>
      </c>
      <c r="J31">
        <v>0.68945868945868949</v>
      </c>
      <c r="K31">
        <v>0.58103241296518604</v>
      </c>
      <c r="L31">
        <v>0.66465256797583083</v>
      </c>
      <c r="M31">
        <v>0.63796680497925307</v>
      </c>
    </row>
    <row r="32" spans="1:13" x14ac:dyDescent="0.3">
      <c r="A32" s="1">
        <v>30</v>
      </c>
      <c r="B32" t="s">
        <v>23</v>
      </c>
      <c r="C32" t="s">
        <v>14</v>
      </c>
      <c r="D32" t="s">
        <v>15</v>
      </c>
      <c r="E32">
        <v>127</v>
      </c>
      <c r="F32">
        <v>140</v>
      </c>
      <c r="G32">
        <v>50</v>
      </c>
      <c r="H32">
        <v>63</v>
      </c>
      <c r="I32">
        <v>0.70263157894736838</v>
      </c>
      <c r="J32">
        <v>0.71751412429378536</v>
      </c>
      <c r="K32">
        <v>0.66842105263157892</v>
      </c>
      <c r="L32">
        <v>0.70712694877505566</v>
      </c>
      <c r="M32">
        <v>0.68965517241379315</v>
      </c>
    </row>
    <row r="33" spans="1:13" x14ac:dyDescent="0.3">
      <c r="A33" s="1">
        <v>31</v>
      </c>
      <c r="B33" t="s">
        <v>23</v>
      </c>
      <c r="C33" t="s">
        <v>14</v>
      </c>
      <c r="D33" t="s">
        <v>16</v>
      </c>
      <c r="E33">
        <v>127</v>
      </c>
      <c r="F33">
        <v>140</v>
      </c>
      <c r="G33">
        <v>50</v>
      </c>
      <c r="H33">
        <v>63</v>
      </c>
      <c r="I33">
        <v>0.70263157894736838</v>
      </c>
      <c r="J33">
        <v>0.71751412429378536</v>
      </c>
      <c r="K33">
        <v>0.66842105263157892</v>
      </c>
      <c r="L33">
        <v>0.70712694877505566</v>
      </c>
      <c r="M33">
        <v>0.68965517241379315</v>
      </c>
    </row>
    <row r="34" spans="1:13" x14ac:dyDescent="0.3">
      <c r="A34" s="1">
        <v>32</v>
      </c>
      <c r="B34" t="s">
        <v>23</v>
      </c>
      <c r="C34" t="s">
        <v>17</v>
      </c>
      <c r="D34" t="s">
        <v>15</v>
      </c>
      <c r="E34">
        <v>172</v>
      </c>
      <c r="F34">
        <v>165</v>
      </c>
      <c r="G34">
        <v>64</v>
      </c>
      <c r="H34">
        <v>57</v>
      </c>
      <c r="I34">
        <v>0.73580786026200873</v>
      </c>
      <c r="J34">
        <v>0.72881355932203384</v>
      </c>
      <c r="K34">
        <v>0.75109170305676853</v>
      </c>
      <c r="L34">
        <v>0.73316283034953111</v>
      </c>
      <c r="M34">
        <v>0.7432432432432432</v>
      </c>
    </row>
    <row r="35" spans="1:13" x14ac:dyDescent="0.3">
      <c r="A35" s="1">
        <v>33</v>
      </c>
      <c r="B35" t="s">
        <v>23</v>
      </c>
      <c r="C35" t="s">
        <v>17</v>
      </c>
      <c r="D35" t="s">
        <v>16</v>
      </c>
      <c r="E35">
        <v>172</v>
      </c>
      <c r="F35">
        <v>165</v>
      </c>
      <c r="G35">
        <v>64</v>
      </c>
      <c r="H35">
        <v>57</v>
      </c>
      <c r="I35">
        <v>0.73580786026200873</v>
      </c>
      <c r="J35">
        <v>0.72881355932203384</v>
      </c>
      <c r="K35">
        <v>0.75109170305676853</v>
      </c>
      <c r="L35">
        <v>0.73316283034953111</v>
      </c>
      <c r="M35">
        <v>0.7432432432432432</v>
      </c>
    </row>
    <row r="36" spans="1:13" x14ac:dyDescent="0.3">
      <c r="A36" s="1">
        <v>34</v>
      </c>
      <c r="B36" t="s">
        <v>23</v>
      </c>
      <c r="C36" t="s">
        <v>18</v>
      </c>
      <c r="D36" t="s">
        <v>15</v>
      </c>
      <c r="E36">
        <v>171</v>
      </c>
      <c r="F36">
        <v>144</v>
      </c>
      <c r="G36">
        <v>89</v>
      </c>
      <c r="H36">
        <v>62</v>
      </c>
      <c r="I36">
        <v>0.67596566523605151</v>
      </c>
      <c r="J36">
        <v>0.65769230769230769</v>
      </c>
      <c r="K36">
        <v>0.73390557939914158</v>
      </c>
      <c r="L36">
        <v>0.67164179104477617</v>
      </c>
      <c r="M36">
        <v>0.69902912621359226</v>
      </c>
    </row>
    <row r="37" spans="1:13" x14ac:dyDescent="0.3">
      <c r="A37" s="1">
        <v>35</v>
      </c>
      <c r="B37" t="s">
        <v>23</v>
      </c>
      <c r="C37" t="s">
        <v>18</v>
      </c>
      <c r="D37" t="s">
        <v>16</v>
      </c>
      <c r="E37">
        <v>171</v>
      </c>
      <c r="F37">
        <v>147</v>
      </c>
      <c r="G37">
        <v>86</v>
      </c>
      <c r="H37">
        <v>62</v>
      </c>
      <c r="I37">
        <v>0.68240343347639487</v>
      </c>
      <c r="J37">
        <v>0.66536964980544744</v>
      </c>
      <c r="K37">
        <v>0.73390557939914158</v>
      </c>
      <c r="L37">
        <v>0.67803330689928631</v>
      </c>
      <c r="M37">
        <v>0.70334928229665072</v>
      </c>
    </row>
    <row r="38" spans="1:13" x14ac:dyDescent="0.3">
      <c r="A38" s="1">
        <v>36</v>
      </c>
      <c r="B38" t="s">
        <v>23</v>
      </c>
      <c r="C38" t="s">
        <v>19</v>
      </c>
      <c r="D38" t="s">
        <v>15</v>
      </c>
      <c r="E38">
        <v>127</v>
      </c>
      <c r="F38">
        <v>123</v>
      </c>
      <c r="G38">
        <v>57</v>
      </c>
      <c r="H38">
        <v>53</v>
      </c>
      <c r="I38">
        <v>0.69444444444444442</v>
      </c>
      <c r="J38">
        <v>0.69021739130434778</v>
      </c>
      <c r="K38">
        <v>0.7055555555555556</v>
      </c>
      <c r="L38">
        <v>0.69323144104803491</v>
      </c>
      <c r="M38">
        <v>0.69886363636363635</v>
      </c>
    </row>
    <row r="39" spans="1:13" x14ac:dyDescent="0.3">
      <c r="A39" s="1">
        <v>37</v>
      </c>
      <c r="B39" t="s">
        <v>23</v>
      </c>
      <c r="C39" t="s">
        <v>19</v>
      </c>
      <c r="D39" t="s">
        <v>16</v>
      </c>
      <c r="E39">
        <v>127</v>
      </c>
      <c r="F39">
        <v>124</v>
      </c>
      <c r="G39">
        <v>56</v>
      </c>
      <c r="H39">
        <v>53</v>
      </c>
      <c r="I39">
        <v>0.69722222222222219</v>
      </c>
      <c r="J39">
        <v>0.69398907103825136</v>
      </c>
      <c r="K39">
        <v>0.7055555555555556</v>
      </c>
      <c r="L39">
        <v>0.69627192982456143</v>
      </c>
      <c r="M39">
        <v>0.70056497175141241</v>
      </c>
    </row>
    <row r="40" spans="1:13" x14ac:dyDescent="0.3">
      <c r="A40" s="1">
        <v>38</v>
      </c>
      <c r="B40" t="s">
        <v>23</v>
      </c>
      <c r="C40" t="s">
        <v>20</v>
      </c>
      <c r="D40" t="s">
        <v>15</v>
      </c>
      <c r="E40">
        <v>613</v>
      </c>
      <c r="F40">
        <v>543</v>
      </c>
      <c r="G40">
        <v>290</v>
      </c>
      <c r="H40">
        <v>220</v>
      </c>
      <c r="I40">
        <v>0.69387755102040816</v>
      </c>
      <c r="J40">
        <v>0.67884828349944626</v>
      </c>
      <c r="K40">
        <v>0.73589435774309719</v>
      </c>
      <c r="L40">
        <v>0.68953880764904385</v>
      </c>
      <c r="M40">
        <v>0.71166448230668411</v>
      </c>
    </row>
    <row r="41" spans="1:13" x14ac:dyDescent="0.3">
      <c r="A41" s="1">
        <v>39</v>
      </c>
      <c r="B41" t="s">
        <v>23</v>
      </c>
      <c r="C41" t="s">
        <v>20</v>
      </c>
      <c r="D41" t="s">
        <v>16</v>
      </c>
      <c r="E41">
        <v>613</v>
      </c>
      <c r="F41">
        <v>543</v>
      </c>
      <c r="G41">
        <v>290</v>
      </c>
      <c r="H41">
        <v>220</v>
      </c>
      <c r="I41">
        <v>0.69387755102040816</v>
      </c>
      <c r="J41">
        <v>0.67884828349944626</v>
      </c>
      <c r="K41">
        <v>0.73589435774309719</v>
      </c>
      <c r="L41">
        <v>0.68953880764904385</v>
      </c>
      <c r="M41">
        <v>0.71166448230668411</v>
      </c>
    </row>
    <row r="42" spans="1:13" x14ac:dyDescent="0.3">
      <c r="A42" s="1">
        <v>40</v>
      </c>
      <c r="B42" t="s">
        <v>24</v>
      </c>
      <c r="C42" t="s">
        <v>14</v>
      </c>
      <c r="D42" t="s">
        <v>15</v>
      </c>
      <c r="E42">
        <v>128</v>
      </c>
      <c r="F42">
        <v>140</v>
      </c>
      <c r="G42">
        <v>50</v>
      </c>
      <c r="H42">
        <v>62</v>
      </c>
      <c r="I42">
        <v>0.70526315789473681</v>
      </c>
      <c r="J42">
        <v>0.7191011235955056</v>
      </c>
      <c r="K42">
        <v>0.67368421052631577</v>
      </c>
      <c r="L42">
        <v>0.70953436807095338</v>
      </c>
      <c r="M42">
        <v>0.69306930693069302</v>
      </c>
    </row>
    <row r="43" spans="1:13" x14ac:dyDescent="0.3">
      <c r="A43" s="1">
        <v>41</v>
      </c>
      <c r="B43" t="s">
        <v>24</v>
      </c>
      <c r="C43" t="s">
        <v>14</v>
      </c>
      <c r="D43" t="s">
        <v>16</v>
      </c>
      <c r="E43">
        <v>116</v>
      </c>
      <c r="F43">
        <v>153</v>
      </c>
      <c r="G43">
        <v>37</v>
      </c>
      <c r="H43">
        <v>74</v>
      </c>
      <c r="I43">
        <v>0.70789473684210524</v>
      </c>
      <c r="J43">
        <v>0.75816993464052285</v>
      </c>
      <c r="K43">
        <v>0.61052631578947369</v>
      </c>
      <c r="L43">
        <v>0.72319201995012472</v>
      </c>
      <c r="M43">
        <v>0.67400881057268724</v>
      </c>
    </row>
    <row r="44" spans="1:13" x14ac:dyDescent="0.3">
      <c r="A44" s="1">
        <v>42</v>
      </c>
      <c r="B44" t="s">
        <v>24</v>
      </c>
      <c r="C44" t="s">
        <v>17</v>
      </c>
      <c r="D44" t="s">
        <v>15</v>
      </c>
      <c r="E44">
        <v>166</v>
      </c>
      <c r="F44">
        <v>169</v>
      </c>
      <c r="G44">
        <v>60</v>
      </c>
      <c r="H44">
        <v>63</v>
      </c>
      <c r="I44">
        <v>0.73144104803493448</v>
      </c>
      <c r="J44">
        <v>0.73451327433628322</v>
      </c>
      <c r="K44">
        <v>0.72489082969432317</v>
      </c>
      <c r="L44">
        <v>0.73256840247131505</v>
      </c>
      <c r="M44">
        <v>0.72844827586206895</v>
      </c>
    </row>
    <row r="45" spans="1:13" x14ac:dyDescent="0.3">
      <c r="A45" s="1">
        <v>43</v>
      </c>
      <c r="B45" t="s">
        <v>24</v>
      </c>
      <c r="C45" t="s">
        <v>17</v>
      </c>
      <c r="D45" t="s">
        <v>16</v>
      </c>
      <c r="E45">
        <v>165</v>
      </c>
      <c r="F45">
        <v>173</v>
      </c>
      <c r="G45">
        <v>56</v>
      </c>
      <c r="H45">
        <v>64</v>
      </c>
      <c r="I45">
        <v>0.73799126637554591</v>
      </c>
      <c r="J45">
        <v>0.74660633484162897</v>
      </c>
      <c r="K45">
        <v>0.72052401746724892</v>
      </c>
      <c r="L45">
        <v>0.74123989218328845</v>
      </c>
      <c r="M45">
        <v>0.72995780590717296</v>
      </c>
    </row>
    <row r="46" spans="1:13" x14ac:dyDescent="0.3">
      <c r="A46" s="1">
        <v>44</v>
      </c>
      <c r="B46" t="s">
        <v>24</v>
      </c>
      <c r="C46" t="s">
        <v>18</v>
      </c>
      <c r="D46" t="s">
        <v>15</v>
      </c>
      <c r="E46">
        <v>168</v>
      </c>
      <c r="F46">
        <v>161</v>
      </c>
      <c r="G46">
        <v>72</v>
      </c>
      <c r="H46">
        <v>65</v>
      </c>
      <c r="I46">
        <v>0.70600858369098718</v>
      </c>
      <c r="J46">
        <v>0.7</v>
      </c>
      <c r="K46">
        <v>0.72103004291845496</v>
      </c>
      <c r="L46">
        <v>0.70410729253981563</v>
      </c>
      <c r="M46">
        <v>0.71238938053097345</v>
      </c>
    </row>
    <row r="47" spans="1:13" x14ac:dyDescent="0.3">
      <c r="A47" s="1">
        <v>45</v>
      </c>
      <c r="B47" t="s">
        <v>24</v>
      </c>
      <c r="C47" t="s">
        <v>18</v>
      </c>
      <c r="D47" t="s">
        <v>16</v>
      </c>
      <c r="E47">
        <v>154</v>
      </c>
      <c r="F47">
        <v>191</v>
      </c>
      <c r="G47">
        <v>42</v>
      </c>
      <c r="H47">
        <v>79</v>
      </c>
      <c r="I47">
        <v>0.74034334763948495</v>
      </c>
      <c r="J47">
        <v>0.7857142857142857</v>
      </c>
      <c r="K47">
        <v>0.66094420600858372</v>
      </c>
      <c r="L47">
        <v>0.75712881022615541</v>
      </c>
      <c r="M47">
        <v>0.70740740740740737</v>
      </c>
    </row>
    <row r="48" spans="1:13" x14ac:dyDescent="0.3">
      <c r="A48" s="1">
        <v>46</v>
      </c>
      <c r="B48" t="s">
        <v>24</v>
      </c>
      <c r="C48" t="s">
        <v>19</v>
      </c>
      <c r="D48" t="s">
        <v>15</v>
      </c>
      <c r="E48">
        <v>126</v>
      </c>
      <c r="F48">
        <v>136</v>
      </c>
      <c r="G48">
        <v>44</v>
      </c>
      <c r="H48">
        <v>54</v>
      </c>
      <c r="I48">
        <v>0.72777777777777775</v>
      </c>
      <c r="J48">
        <v>0.74117647058823533</v>
      </c>
      <c r="K48">
        <v>0.7</v>
      </c>
      <c r="L48">
        <v>0.73255813953488369</v>
      </c>
      <c r="M48">
        <v>0.71578947368421053</v>
      </c>
    </row>
    <row r="49" spans="1:13" x14ac:dyDescent="0.3">
      <c r="A49" s="1">
        <v>47</v>
      </c>
      <c r="B49" t="s">
        <v>24</v>
      </c>
      <c r="C49" t="s">
        <v>19</v>
      </c>
      <c r="D49" t="s">
        <v>16</v>
      </c>
      <c r="E49">
        <v>113</v>
      </c>
      <c r="F49">
        <v>159</v>
      </c>
      <c r="G49">
        <v>21</v>
      </c>
      <c r="H49">
        <v>67</v>
      </c>
      <c r="I49">
        <v>0.75555555555555554</v>
      </c>
      <c r="J49">
        <v>0.84328358208955223</v>
      </c>
      <c r="K49">
        <v>0.62777777777777777</v>
      </c>
      <c r="L49">
        <v>0.78910614525139666</v>
      </c>
      <c r="M49">
        <v>0.70353982300884954</v>
      </c>
    </row>
    <row r="50" spans="1:13" x14ac:dyDescent="0.3">
      <c r="A50" s="1">
        <v>48</v>
      </c>
      <c r="B50" t="s">
        <v>24</v>
      </c>
      <c r="C50" t="s">
        <v>20</v>
      </c>
      <c r="D50" t="s">
        <v>15</v>
      </c>
      <c r="E50">
        <v>624</v>
      </c>
      <c r="F50">
        <v>576</v>
      </c>
      <c r="G50">
        <v>257</v>
      </c>
      <c r="H50">
        <v>209</v>
      </c>
      <c r="I50">
        <v>0.72028811524609848</v>
      </c>
      <c r="J50">
        <v>0.70828603859250849</v>
      </c>
      <c r="K50">
        <v>0.74909963985594241</v>
      </c>
      <c r="L50">
        <v>0.7160890521000689</v>
      </c>
      <c r="M50">
        <v>0.73375796178343944</v>
      </c>
    </row>
    <row r="51" spans="1:13" x14ac:dyDescent="0.3">
      <c r="A51" s="1">
        <v>49</v>
      </c>
      <c r="B51" t="s">
        <v>24</v>
      </c>
      <c r="C51" t="s">
        <v>20</v>
      </c>
      <c r="D51" t="s">
        <v>16</v>
      </c>
      <c r="E51">
        <v>546</v>
      </c>
      <c r="F51">
        <v>664</v>
      </c>
      <c r="G51">
        <v>169</v>
      </c>
      <c r="H51">
        <v>287</v>
      </c>
      <c r="I51">
        <v>0.72629051620648255</v>
      </c>
      <c r="J51">
        <v>0.76363636363636367</v>
      </c>
      <c r="K51">
        <v>0.65546218487394958</v>
      </c>
      <c r="L51">
        <v>0.73923639317627954</v>
      </c>
      <c r="M51">
        <v>0.69821240799158779</v>
      </c>
    </row>
    <row r="52" spans="1:13" x14ac:dyDescent="0.3">
      <c r="A52" s="1">
        <v>50</v>
      </c>
      <c r="B52" t="s">
        <v>25</v>
      </c>
      <c r="C52" t="s">
        <v>14</v>
      </c>
      <c r="D52" t="s">
        <v>15</v>
      </c>
      <c r="E52">
        <v>135</v>
      </c>
      <c r="F52">
        <v>155</v>
      </c>
      <c r="G52">
        <v>35</v>
      </c>
      <c r="H52">
        <v>55</v>
      </c>
      <c r="I52">
        <v>0.76315789473684215</v>
      </c>
      <c r="J52">
        <v>0.79411764705882348</v>
      </c>
      <c r="K52">
        <v>0.71052631578947367</v>
      </c>
      <c r="L52">
        <v>0.77586206896551724</v>
      </c>
      <c r="M52">
        <v>0.73809523809523814</v>
      </c>
    </row>
    <row r="53" spans="1:13" x14ac:dyDescent="0.3">
      <c r="A53" s="1">
        <v>51</v>
      </c>
      <c r="B53" t="s">
        <v>25</v>
      </c>
      <c r="C53" t="s">
        <v>14</v>
      </c>
      <c r="D53" t="s">
        <v>16</v>
      </c>
      <c r="E53">
        <v>139</v>
      </c>
      <c r="F53">
        <v>150</v>
      </c>
      <c r="G53">
        <v>40</v>
      </c>
      <c r="H53">
        <v>51</v>
      </c>
      <c r="I53">
        <v>0.76052631578947372</v>
      </c>
      <c r="J53">
        <v>0.77653631284916202</v>
      </c>
      <c r="K53">
        <v>0.73157894736842111</v>
      </c>
      <c r="L53">
        <v>0.76710816777041957</v>
      </c>
      <c r="M53">
        <v>0.74626865671641796</v>
      </c>
    </row>
    <row r="54" spans="1:13" x14ac:dyDescent="0.3">
      <c r="A54" s="1">
        <v>52</v>
      </c>
      <c r="B54" t="s">
        <v>25</v>
      </c>
      <c r="C54" t="s">
        <v>17</v>
      </c>
      <c r="D54" t="s">
        <v>15</v>
      </c>
      <c r="E54">
        <v>180</v>
      </c>
      <c r="F54">
        <v>169</v>
      </c>
      <c r="G54">
        <v>60</v>
      </c>
      <c r="H54">
        <v>49</v>
      </c>
      <c r="I54">
        <v>0.76200873362445409</v>
      </c>
      <c r="J54">
        <v>0.75</v>
      </c>
      <c r="K54">
        <v>0.78602620087336239</v>
      </c>
      <c r="L54">
        <v>0.75693860386879719</v>
      </c>
      <c r="M54">
        <v>0.77522935779816515</v>
      </c>
    </row>
    <row r="55" spans="1:13" x14ac:dyDescent="0.3">
      <c r="A55" s="1">
        <v>53</v>
      </c>
      <c r="B55" t="s">
        <v>25</v>
      </c>
      <c r="C55" t="s">
        <v>17</v>
      </c>
      <c r="D55" t="s">
        <v>16</v>
      </c>
      <c r="E55">
        <v>175</v>
      </c>
      <c r="F55">
        <v>181</v>
      </c>
      <c r="G55">
        <v>48</v>
      </c>
      <c r="H55">
        <v>54</v>
      </c>
      <c r="I55">
        <v>0.77729257641921401</v>
      </c>
      <c r="J55">
        <v>0.7847533632286996</v>
      </c>
      <c r="K55">
        <v>0.76419213973799127</v>
      </c>
      <c r="L55">
        <v>0.78055307760927739</v>
      </c>
      <c r="M55">
        <v>0.77021276595744681</v>
      </c>
    </row>
    <row r="56" spans="1:13" x14ac:dyDescent="0.3">
      <c r="A56" s="1">
        <v>54</v>
      </c>
      <c r="B56" t="s">
        <v>25</v>
      </c>
      <c r="C56" t="s">
        <v>18</v>
      </c>
      <c r="D56" t="s">
        <v>15</v>
      </c>
      <c r="E56">
        <v>176</v>
      </c>
      <c r="F56">
        <v>159</v>
      </c>
      <c r="G56">
        <v>74</v>
      </c>
      <c r="H56">
        <v>57</v>
      </c>
      <c r="I56">
        <v>0.7188841201716738</v>
      </c>
      <c r="J56">
        <v>0.70399999999999996</v>
      </c>
      <c r="K56">
        <v>0.75536480686695284</v>
      </c>
      <c r="L56">
        <v>0.71370640713706401</v>
      </c>
      <c r="M56">
        <v>0.73611111111111116</v>
      </c>
    </row>
    <row r="57" spans="1:13" x14ac:dyDescent="0.3">
      <c r="A57" s="1">
        <v>55</v>
      </c>
      <c r="B57" t="s">
        <v>25</v>
      </c>
      <c r="C57" t="s">
        <v>18</v>
      </c>
      <c r="D57" t="s">
        <v>16</v>
      </c>
      <c r="E57">
        <v>189</v>
      </c>
      <c r="F57">
        <v>163</v>
      </c>
      <c r="G57">
        <v>70</v>
      </c>
      <c r="H57">
        <v>44</v>
      </c>
      <c r="I57">
        <v>0.75536480686695284</v>
      </c>
      <c r="J57">
        <v>0.72972972972972971</v>
      </c>
      <c r="K57">
        <v>0.81115879828326176</v>
      </c>
      <c r="L57">
        <v>0.74468085106382975</v>
      </c>
      <c r="M57">
        <v>0.7874396135265701</v>
      </c>
    </row>
    <row r="58" spans="1:13" x14ac:dyDescent="0.3">
      <c r="A58" s="1">
        <v>56</v>
      </c>
      <c r="B58" t="s">
        <v>25</v>
      </c>
      <c r="C58" t="s">
        <v>19</v>
      </c>
      <c r="D58" t="s">
        <v>15</v>
      </c>
      <c r="E58">
        <v>134</v>
      </c>
      <c r="F58">
        <v>131</v>
      </c>
      <c r="G58">
        <v>49</v>
      </c>
      <c r="H58">
        <v>46</v>
      </c>
      <c r="I58">
        <v>0.73611111111111116</v>
      </c>
      <c r="J58">
        <v>0.73224043715846998</v>
      </c>
      <c r="K58">
        <v>0.74444444444444446</v>
      </c>
      <c r="L58">
        <v>0.73464912280701755</v>
      </c>
      <c r="M58">
        <v>0.74011299435028244</v>
      </c>
    </row>
    <row r="59" spans="1:13" x14ac:dyDescent="0.3">
      <c r="A59" s="1">
        <v>57</v>
      </c>
      <c r="B59" t="s">
        <v>25</v>
      </c>
      <c r="C59" t="s">
        <v>19</v>
      </c>
      <c r="D59" t="s">
        <v>16</v>
      </c>
      <c r="E59">
        <v>129</v>
      </c>
      <c r="F59">
        <v>150</v>
      </c>
      <c r="G59">
        <v>30</v>
      </c>
      <c r="H59">
        <v>51</v>
      </c>
      <c r="I59">
        <v>0.77500000000000002</v>
      </c>
      <c r="J59">
        <v>0.81132075471698117</v>
      </c>
      <c r="K59">
        <v>0.71666666666666667</v>
      </c>
      <c r="L59">
        <v>0.79044117647058831</v>
      </c>
      <c r="M59">
        <v>0.74626865671641796</v>
      </c>
    </row>
    <row r="60" spans="1:13" x14ac:dyDescent="0.3">
      <c r="A60" s="1">
        <v>58</v>
      </c>
      <c r="B60" t="s">
        <v>25</v>
      </c>
      <c r="C60" t="s">
        <v>20</v>
      </c>
      <c r="D60" t="s">
        <v>15</v>
      </c>
      <c r="E60">
        <v>582</v>
      </c>
      <c r="F60">
        <v>578</v>
      </c>
      <c r="G60">
        <v>255</v>
      </c>
      <c r="H60">
        <v>251</v>
      </c>
      <c r="I60">
        <v>0.69627851140456187</v>
      </c>
      <c r="J60">
        <v>0.69534050179211471</v>
      </c>
      <c r="K60">
        <v>0.69867947178871548</v>
      </c>
      <c r="L60">
        <v>0.6960057402535279</v>
      </c>
      <c r="M60">
        <v>0.69722557297949339</v>
      </c>
    </row>
    <row r="61" spans="1:13" x14ac:dyDescent="0.3">
      <c r="A61" s="1">
        <v>59</v>
      </c>
      <c r="B61" t="s">
        <v>25</v>
      </c>
      <c r="C61" t="s">
        <v>20</v>
      </c>
      <c r="D61" t="s">
        <v>16</v>
      </c>
      <c r="E61">
        <v>666</v>
      </c>
      <c r="F61">
        <v>586</v>
      </c>
      <c r="G61">
        <v>247</v>
      </c>
      <c r="H61">
        <v>167</v>
      </c>
      <c r="I61">
        <v>0.75150060024009602</v>
      </c>
      <c r="J61">
        <v>0.72946330777656077</v>
      </c>
      <c r="K61">
        <v>0.79951980792316923</v>
      </c>
      <c r="L61">
        <v>0.74247491638795993</v>
      </c>
      <c r="M61">
        <v>0.77822045152722441</v>
      </c>
    </row>
    <row r="62" spans="1:13" x14ac:dyDescent="0.3">
      <c r="A62" s="1">
        <v>60</v>
      </c>
      <c r="B62" t="s">
        <v>26</v>
      </c>
      <c r="C62" t="s">
        <v>14</v>
      </c>
      <c r="D62" t="s">
        <v>15</v>
      </c>
      <c r="E62">
        <v>135</v>
      </c>
      <c r="F62">
        <v>154</v>
      </c>
      <c r="G62">
        <v>36</v>
      </c>
      <c r="H62">
        <v>55</v>
      </c>
      <c r="I62">
        <v>0.76052631578947372</v>
      </c>
      <c r="J62">
        <v>0.78947368421052633</v>
      </c>
      <c r="K62">
        <v>0.71052631578947367</v>
      </c>
      <c r="L62">
        <v>0.77231121281464521</v>
      </c>
      <c r="M62">
        <v>0.73684210526315785</v>
      </c>
    </row>
    <row r="63" spans="1:13" x14ac:dyDescent="0.3">
      <c r="A63" s="1">
        <v>61</v>
      </c>
      <c r="B63" t="s">
        <v>26</v>
      </c>
      <c r="C63" t="s">
        <v>14</v>
      </c>
      <c r="D63" t="s">
        <v>16</v>
      </c>
      <c r="E63">
        <v>135</v>
      </c>
      <c r="F63">
        <v>152</v>
      </c>
      <c r="G63">
        <v>38</v>
      </c>
      <c r="H63">
        <v>55</v>
      </c>
      <c r="I63">
        <v>0.75526315789473686</v>
      </c>
      <c r="J63">
        <v>0.78034682080924855</v>
      </c>
      <c r="K63">
        <v>0.71052631578947367</v>
      </c>
      <c r="L63">
        <v>0.76530612244897955</v>
      </c>
      <c r="M63">
        <v>0.7342995169082126</v>
      </c>
    </row>
    <row r="64" spans="1:13" x14ac:dyDescent="0.3">
      <c r="A64" s="1">
        <v>62</v>
      </c>
      <c r="B64" t="s">
        <v>26</v>
      </c>
      <c r="C64" t="s">
        <v>17</v>
      </c>
      <c r="D64" t="s">
        <v>15</v>
      </c>
      <c r="E64">
        <v>172</v>
      </c>
      <c r="F64">
        <v>170</v>
      </c>
      <c r="G64">
        <v>59</v>
      </c>
      <c r="H64">
        <v>57</v>
      </c>
      <c r="I64">
        <v>0.74672489082969429</v>
      </c>
      <c r="J64">
        <v>0.74458874458874458</v>
      </c>
      <c r="K64">
        <v>0.75109170305676853</v>
      </c>
      <c r="L64">
        <v>0.74588031222896789</v>
      </c>
      <c r="M64">
        <v>0.74889867841409696</v>
      </c>
    </row>
    <row r="65" spans="1:13" x14ac:dyDescent="0.3">
      <c r="A65" s="1">
        <v>63</v>
      </c>
      <c r="B65" t="s">
        <v>26</v>
      </c>
      <c r="C65" t="s">
        <v>17</v>
      </c>
      <c r="D65" t="s">
        <v>16</v>
      </c>
      <c r="E65">
        <v>180</v>
      </c>
      <c r="F65">
        <v>183</v>
      </c>
      <c r="G65">
        <v>46</v>
      </c>
      <c r="H65">
        <v>49</v>
      </c>
      <c r="I65">
        <v>0.79257641921397382</v>
      </c>
      <c r="J65">
        <v>0.79646017699115046</v>
      </c>
      <c r="K65">
        <v>0.78602620087336239</v>
      </c>
      <c r="L65">
        <v>0.79435127978817299</v>
      </c>
      <c r="M65">
        <v>0.78879310344827591</v>
      </c>
    </row>
    <row r="66" spans="1:13" x14ac:dyDescent="0.3">
      <c r="A66" s="1">
        <v>64</v>
      </c>
      <c r="B66" t="s">
        <v>26</v>
      </c>
      <c r="C66" t="s">
        <v>18</v>
      </c>
      <c r="D66" t="s">
        <v>15</v>
      </c>
      <c r="E66">
        <v>169</v>
      </c>
      <c r="F66">
        <v>173</v>
      </c>
      <c r="G66">
        <v>60</v>
      </c>
      <c r="H66">
        <v>64</v>
      </c>
      <c r="I66">
        <v>0.73390557939914158</v>
      </c>
      <c r="J66">
        <v>0.73799126637554591</v>
      </c>
      <c r="K66">
        <v>0.72532188841201717</v>
      </c>
      <c r="L66">
        <v>0.73542210617928638</v>
      </c>
      <c r="M66">
        <v>0.72995780590717296</v>
      </c>
    </row>
    <row r="67" spans="1:13" x14ac:dyDescent="0.3">
      <c r="A67" s="1">
        <v>65</v>
      </c>
      <c r="B67" t="s">
        <v>26</v>
      </c>
      <c r="C67" t="s">
        <v>18</v>
      </c>
      <c r="D67" t="s">
        <v>16</v>
      </c>
      <c r="E67">
        <v>173</v>
      </c>
      <c r="F67">
        <v>184</v>
      </c>
      <c r="G67">
        <v>49</v>
      </c>
      <c r="H67">
        <v>60</v>
      </c>
      <c r="I67">
        <v>0.76609442060085842</v>
      </c>
      <c r="J67">
        <v>0.77927927927927931</v>
      </c>
      <c r="K67">
        <v>0.74248927038626611</v>
      </c>
      <c r="L67">
        <v>0.77163247100802856</v>
      </c>
      <c r="M67">
        <v>0.75409836065573765</v>
      </c>
    </row>
    <row r="68" spans="1:13" x14ac:dyDescent="0.3">
      <c r="A68" s="1">
        <v>66</v>
      </c>
      <c r="B68" t="s">
        <v>26</v>
      </c>
      <c r="C68" t="s">
        <v>19</v>
      </c>
      <c r="D68" t="s">
        <v>15</v>
      </c>
      <c r="E68">
        <v>132</v>
      </c>
      <c r="F68">
        <v>137</v>
      </c>
      <c r="G68">
        <v>43</v>
      </c>
      <c r="H68">
        <v>48</v>
      </c>
      <c r="I68">
        <v>0.74722222222222223</v>
      </c>
      <c r="J68">
        <v>0.75428571428571434</v>
      </c>
      <c r="K68">
        <v>0.73333333333333328</v>
      </c>
      <c r="L68">
        <v>0.75000000000000011</v>
      </c>
      <c r="M68">
        <v>0.74054054054054053</v>
      </c>
    </row>
    <row r="69" spans="1:13" x14ac:dyDescent="0.3">
      <c r="A69" s="1">
        <v>67</v>
      </c>
      <c r="B69" t="s">
        <v>26</v>
      </c>
      <c r="C69" t="s">
        <v>19</v>
      </c>
      <c r="D69" t="s">
        <v>16</v>
      </c>
      <c r="E69">
        <v>129</v>
      </c>
      <c r="F69">
        <v>154</v>
      </c>
      <c r="G69">
        <v>26</v>
      </c>
      <c r="H69">
        <v>51</v>
      </c>
      <c r="I69">
        <v>0.78611111111111109</v>
      </c>
      <c r="J69">
        <v>0.83225806451612905</v>
      </c>
      <c r="K69">
        <v>0.71666666666666667</v>
      </c>
      <c r="L69">
        <v>0.80625000000000002</v>
      </c>
      <c r="M69">
        <v>0.75121951219512195</v>
      </c>
    </row>
    <row r="70" spans="1:13" x14ac:dyDescent="0.3">
      <c r="A70" s="1">
        <v>68</v>
      </c>
      <c r="B70" t="s">
        <v>26</v>
      </c>
      <c r="C70" t="s">
        <v>20</v>
      </c>
      <c r="D70" t="s">
        <v>15</v>
      </c>
      <c r="E70">
        <v>609</v>
      </c>
      <c r="F70">
        <v>596</v>
      </c>
      <c r="G70">
        <v>237</v>
      </c>
      <c r="H70">
        <v>224</v>
      </c>
      <c r="I70">
        <v>0.72328931572629052</v>
      </c>
      <c r="J70">
        <v>0.71985815602836878</v>
      </c>
      <c r="K70">
        <v>0.73109243697478987</v>
      </c>
      <c r="L70">
        <v>0.72207730614180698</v>
      </c>
      <c r="M70">
        <v>0.72682926829268291</v>
      </c>
    </row>
    <row r="71" spans="1:13" x14ac:dyDescent="0.3">
      <c r="A71" s="1">
        <v>69</v>
      </c>
      <c r="B71" t="s">
        <v>26</v>
      </c>
      <c r="C71" t="s">
        <v>20</v>
      </c>
      <c r="D71" t="s">
        <v>16</v>
      </c>
      <c r="E71">
        <v>625</v>
      </c>
      <c r="F71">
        <v>647</v>
      </c>
      <c r="G71">
        <v>186</v>
      </c>
      <c r="H71">
        <v>208</v>
      </c>
      <c r="I71">
        <v>0.76350540216086438</v>
      </c>
      <c r="J71">
        <v>0.7706535141800247</v>
      </c>
      <c r="K71">
        <v>0.75030012004801916</v>
      </c>
      <c r="L71">
        <v>0.76649497179298509</v>
      </c>
      <c r="M71">
        <v>0.75672514619883036</v>
      </c>
    </row>
    <row r="72" spans="1:13" x14ac:dyDescent="0.3">
      <c r="A72" s="1">
        <v>70</v>
      </c>
      <c r="B72" t="s">
        <v>27</v>
      </c>
      <c r="C72" t="s">
        <v>14</v>
      </c>
      <c r="D72" t="s">
        <v>15</v>
      </c>
      <c r="E72">
        <v>135</v>
      </c>
      <c r="F72">
        <v>154</v>
      </c>
      <c r="G72">
        <v>36</v>
      </c>
      <c r="H72">
        <v>55</v>
      </c>
      <c r="I72">
        <v>0.76052631578947372</v>
      </c>
      <c r="J72">
        <v>0.78947368421052633</v>
      </c>
      <c r="K72">
        <v>0.71052631578947367</v>
      </c>
      <c r="L72">
        <v>0.77231121281464521</v>
      </c>
      <c r="M72">
        <v>0.73684210526315785</v>
      </c>
    </row>
    <row r="73" spans="1:13" x14ac:dyDescent="0.3">
      <c r="A73" s="1">
        <v>71</v>
      </c>
      <c r="B73" t="s">
        <v>27</v>
      </c>
      <c r="C73" t="s">
        <v>14</v>
      </c>
      <c r="D73" t="s">
        <v>16</v>
      </c>
      <c r="E73">
        <v>134</v>
      </c>
      <c r="F73">
        <v>152</v>
      </c>
      <c r="G73">
        <v>38</v>
      </c>
      <c r="H73">
        <v>56</v>
      </c>
      <c r="I73">
        <v>0.75263157894736843</v>
      </c>
      <c r="J73">
        <v>0.77906976744186052</v>
      </c>
      <c r="K73">
        <v>0.70526315789473681</v>
      </c>
      <c r="L73">
        <v>0.76309794988610491</v>
      </c>
      <c r="M73">
        <v>0.73076923076923073</v>
      </c>
    </row>
    <row r="74" spans="1:13" x14ac:dyDescent="0.3">
      <c r="A74" s="1">
        <v>72</v>
      </c>
      <c r="B74" t="s">
        <v>27</v>
      </c>
      <c r="C74" t="s">
        <v>17</v>
      </c>
      <c r="D74" t="s">
        <v>15</v>
      </c>
      <c r="E74">
        <v>172</v>
      </c>
      <c r="F74">
        <v>172</v>
      </c>
      <c r="G74">
        <v>57</v>
      </c>
      <c r="H74">
        <v>57</v>
      </c>
      <c r="I74">
        <v>0.75109170305676853</v>
      </c>
      <c r="J74">
        <v>0.75109170305676853</v>
      </c>
      <c r="K74">
        <v>0.75109170305676853</v>
      </c>
      <c r="L74">
        <v>0.75109170305676853</v>
      </c>
      <c r="M74">
        <v>0.75109170305676853</v>
      </c>
    </row>
    <row r="75" spans="1:13" x14ac:dyDescent="0.3">
      <c r="A75" s="1">
        <v>73</v>
      </c>
      <c r="B75" t="s">
        <v>27</v>
      </c>
      <c r="C75" t="s">
        <v>17</v>
      </c>
      <c r="D75" t="s">
        <v>16</v>
      </c>
      <c r="E75">
        <v>175</v>
      </c>
      <c r="F75">
        <v>185</v>
      </c>
      <c r="G75">
        <v>44</v>
      </c>
      <c r="H75">
        <v>54</v>
      </c>
      <c r="I75">
        <v>0.78602620087336239</v>
      </c>
      <c r="J75">
        <v>0.79908675799086759</v>
      </c>
      <c r="K75">
        <v>0.76419213973799127</v>
      </c>
      <c r="L75">
        <v>0.79185520361990946</v>
      </c>
      <c r="M75">
        <v>0.77405857740585771</v>
      </c>
    </row>
    <row r="76" spans="1:13" x14ac:dyDescent="0.3">
      <c r="A76" s="1">
        <v>74</v>
      </c>
      <c r="B76" t="s">
        <v>27</v>
      </c>
      <c r="C76" t="s">
        <v>18</v>
      </c>
      <c r="D76" t="s">
        <v>15</v>
      </c>
      <c r="E76">
        <v>173</v>
      </c>
      <c r="F76">
        <v>181</v>
      </c>
      <c r="G76">
        <v>52</v>
      </c>
      <c r="H76">
        <v>60</v>
      </c>
      <c r="I76">
        <v>0.75965665236051505</v>
      </c>
      <c r="J76">
        <v>0.76888888888888884</v>
      </c>
      <c r="K76">
        <v>0.74248927038626611</v>
      </c>
      <c r="L76">
        <v>0.76345984112974397</v>
      </c>
      <c r="M76">
        <v>0.75103734439834025</v>
      </c>
    </row>
    <row r="77" spans="1:13" x14ac:dyDescent="0.3">
      <c r="A77" s="1">
        <v>75</v>
      </c>
      <c r="B77" t="s">
        <v>27</v>
      </c>
      <c r="C77" t="s">
        <v>18</v>
      </c>
      <c r="D77" t="s">
        <v>16</v>
      </c>
      <c r="E77">
        <v>185</v>
      </c>
      <c r="F77">
        <v>189</v>
      </c>
      <c r="G77">
        <v>44</v>
      </c>
      <c r="H77">
        <v>48</v>
      </c>
      <c r="I77">
        <v>0.80257510729613735</v>
      </c>
      <c r="J77">
        <v>0.80786026200873362</v>
      </c>
      <c r="K77">
        <v>0.79399141630901282</v>
      </c>
      <c r="L77">
        <v>0.80504786771105308</v>
      </c>
      <c r="M77">
        <v>0.79746835443037978</v>
      </c>
    </row>
    <row r="78" spans="1:13" x14ac:dyDescent="0.3">
      <c r="A78" s="1">
        <v>76</v>
      </c>
      <c r="B78" t="s">
        <v>27</v>
      </c>
      <c r="C78" t="s">
        <v>19</v>
      </c>
      <c r="D78" t="s">
        <v>15</v>
      </c>
      <c r="E78">
        <v>132</v>
      </c>
      <c r="F78">
        <v>136</v>
      </c>
      <c r="G78">
        <v>44</v>
      </c>
      <c r="H78">
        <v>48</v>
      </c>
      <c r="I78">
        <v>0.74444444444444446</v>
      </c>
      <c r="J78">
        <v>0.75</v>
      </c>
      <c r="K78">
        <v>0.73333333333333328</v>
      </c>
      <c r="L78">
        <v>0.74660633484162886</v>
      </c>
      <c r="M78">
        <v>0.73913043478260865</v>
      </c>
    </row>
    <row r="79" spans="1:13" x14ac:dyDescent="0.3">
      <c r="A79" s="1">
        <v>77</v>
      </c>
      <c r="B79" t="s">
        <v>27</v>
      </c>
      <c r="C79" t="s">
        <v>19</v>
      </c>
      <c r="D79" t="s">
        <v>16</v>
      </c>
      <c r="E79">
        <v>140</v>
      </c>
      <c r="F79">
        <v>152</v>
      </c>
      <c r="G79">
        <v>28</v>
      </c>
      <c r="H79">
        <v>40</v>
      </c>
      <c r="I79">
        <v>0.81111111111111112</v>
      </c>
      <c r="J79">
        <v>0.83333333333333337</v>
      </c>
      <c r="K79">
        <v>0.77777777777777779</v>
      </c>
      <c r="L79">
        <v>0.82159624413145527</v>
      </c>
      <c r="M79">
        <v>0.79166666666666663</v>
      </c>
    </row>
    <row r="80" spans="1:13" x14ac:dyDescent="0.3">
      <c r="A80" s="1">
        <v>78</v>
      </c>
      <c r="B80" t="s">
        <v>27</v>
      </c>
      <c r="C80" t="s">
        <v>20</v>
      </c>
      <c r="D80" t="s">
        <v>15</v>
      </c>
      <c r="E80">
        <v>605</v>
      </c>
      <c r="F80">
        <v>603</v>
      </c>
      <c r="G80">
        <v>230</v>
      </c>
      <c r="H80">
        <v>228</v>
      </c>
      <c r="I80">
        <v>0.7250900360144058</v>
      </c>
      <c r="J80">
        <v>0.72455089820359286</v>
      </c>
      <c r="K80">
        <v>0.72629051620648255</v>
      </c>
      <c r="L80">
        <v>0.72489815480469688</v>
      </c>
      <c r="M80">
        <v>0.72563176895306858</v>
      </c>
    </row>
    <row r="81" spans="1:13" x14ac:dyDescent="0.3">
      <c r="A81" s="1">
        <v>79</v>
      </c>
      <c r="B81" t="s">
        <v>27</v>
      </c>
      <c r="C81" t="s">
        <v>20</v>
      </c>
      <c r="D81" t="s">
        <v>16</v>
      </c>
      <c r="E81">
        <v>659</v>
      </c>
      <c r="F81">
        <v>644</v>
      </c>
      <c r="G81">
        <v>189</v>
      </c>
      <c r="H81">
        <v>174</v>
      </c>
      <c r="I81">
        <v>0.78211284513805523</v>
      </c>
      <c r="J81">
        <v>0.777122641509434</v>
      </c>
      <c r="K81">
        <v>0.79111644657863145</v>
      </c>
      <c r="L81">
        <v>0.77988165680473376</v>
      </c>
      <c r="M81">
        <v>0.78728606356968212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B1D4C-0357-468D-8110-77AFE9D1206B}">
  <dimension ref="A2:C49"/>
  <sheetViews>
    <sheetView workbookViewId="0">
      <selection activeCell="B6" sqref="B6"/>
    </sheetView>
  </sheetViews>
  <sheetFormatPr defaultRowHeight="14.4" x14ac:dyDescent="0.3"/>
  <cols>
    <col min="1" max="1" width="16.33203125" bestFit="1" customWidth="1"/>
    <col min="2" max="2" width="17.77734375" bestFit="1" customWidth="1"/>
    <col min="3" max="3" width="15.6640625" bestFit="1" customWidth="1"/>
    <col min="4" max="4" width="12.33203125" bestFit="1" customWidth="1"/>
  </cols>
  <sheetData>
    <row r="2" spans="1:3" x14ac:dyDescent="0.3">
      <c r="A2" s="8" t="s">
        <v>3</v>
      </c>
      <c r="B2" t="s">
        <v>16</v>
      </c>
    </row>
    <row r="4" spans="1:3" x14ac:dyDescent="0.3">
      <c r="A4" s="8" t="s">
        <v>46</v>
      </c>
      <c r="B4" t="s">
        <v>47</v>
      </c>
      <c r="C4" t="s">
        <v>48</v>
      </c>
    </row>
    <row r="5" spans="1:3" x14ac:dyDescent="0.3">
      <c r="A5" s="6" t="s">
        <v>20</v>
      </c>
      <c r="B5" s="9"/>
      <c r="C5" s="9"/>
    </row>
    <row r="6" spans="1:3" x14ac:dyDescent="0.3">
      <c r="A6" s="7" t="s">
        <v>25</v>
      </c>
      <c r="B6" s="9">
        <v>0.73997599039615847</v>
      </c>
      <c r="C6" s="9">
        <v>0.74281099552866969</v>
      </c>
    </row>
    <row r="7" spans="1:3" x14ac:dyDescent="0.3">
      <c r="A7" s="7" t="s">
        <v>23</v>
      </c>
      <c r="B7" s="9">
        <v>0.68421368547418948</v>
      </c>
      <c r="C7" s="9">
        <v>0.68226515737919846</v>
      </c>
    </row>
    <row r="8" spans="1:3" x14ac:dyDescent="0.3">
      <c r="A8" s="7" t="s">
        <v>21</v>
      </c>
      <c r="B8" s="9">
        <v>0.68055222088835532</v>
      </c>
      <c r="C8" s="9">
        <v>0.69774208171136032</v>
      </c>
    </row>
    <row r="9" spans="1:3" x14ac:dyDescent="0.3">
      <c r="A9" s="7" t="s">
        <v>22</v>
      </c>
      <c r="B9" s="9">
        <v>0.66002400960384155</v>
      </c>
      <c r="C9" s="9">
        <v>0.66838091616891482</v>
      </c>
    </row>
    <row r="10" spans="1:3" x14ac:dyDescent="0.3">
      <c r="A10" s="7" t="s">
        <v>13</v>
      </c>
      <c r="B10" s="9">
        <v>0.63211284513805521</v>
      </c>
      <c r="C10" s="9">
        <v>0.63355421466023887</v>
      </c>
    </row>
    <row r="11" spans="1:3" x14ac:dyDescent="0.3">
      <c r="A11" s="7" t="s">
        <v>26</v>
      </c>
      <c r="B11" s="9">
        <v>0.76350540216086449</v>
      </c>
      <c r="C11" s="9">
        <v>0.76809296654928705</v>
      </c>
    </row>
    <row r="12" spans="1:3" x14ac:dyDescent="0.3">
      <c r="A12" s="7" t="s">
        <v>24</v>
      </c>
      <c r="B12" s="9">
        <v>0.71782713085234096</v>
      </c>
      <c r="C12" s="9">
        <v>0.73044635676704261</v>
      </c>
    </row>
    <row r="13" spans="1:3" x14ac:dyDescent="0.3">
      <c r="A13" s="7" t="s">
        <v>27</v>
      </c>
      <c r="B13" s="9">
        <v>0.78127250900360135</v>
      </c>
      <c r="C13" s="9">
        <v>0.7849196448573984</v>
      </c>
    </row>
    <row r="14" spans="1:3" x14ac:dyDescent="0.3">
      <c r="A14" s="6" t="s">
        <v>17</v>
      </c>
      <c r="B14" s="9"/>
      <c r="C14" s="9"/>
    </row>
    <row r="15" spans="1:3" x14ac:dyDescent="0.3">
      <c r="A15" s="7" t="s">
        <v>25</v>
      </c>
      <c r="B15" s="9">
        <v>0.77576419213973791</v>
      </c>
      <c r="C15" s="9">
        <v>0.77768057266440915</v>
      </c>
    </row>
    <row r="16" spans="1:3" x14ac:dyDescent="0.3">
      <c r="A16" s="7" t="s">
        <v>23</v>
      </c>
      <c r="B16" s="9">
        <v>0.72620087336244554</v>
      </c>
      <c r="C16" s="9">
        <v>0.72259996818442063</v>
      </c>
    </row>
    <row r="17" spans="1:3" x14ac:dyDescent="0.3">
      <c r="A17" s="7" t="s">
        <v>21</v>
      </c>
      <c r="B17" s="9">
        <v>0.69650655021834074</v>
      </c>
      <c r="C17" s="9">
        <v>0.71770078474761223</v>
      </c>
    </row>
    <row r="18" spans="1:3" x14ac:dyDescent="0.3">
      <c r="A18" s="7" t="s">
        <v>22</v>
      </c>
      <c r="B18" s="9">
        <v>0.65917030567685608</v>
      </c>
      <c r="C18" s="9">
        <v>0.66749702836779723</v>
      </c>
    </row>
    <row r="19" spans="1:3" x14ac:dyDescent="0.3">
      <c r="A19" s="7" t="s">
        <v>13</v>
      </c>
      <c r="B19" s="9">
        <v>0.6410480349344978</v>
      </c>
      <c r="C19" s="9">
        <v>0.64366124951432346</v>
      </c>
    </row>
    <row r="20" spans="1:3" x14ac:dyDescent="0.3">
      <c r="A20" s="7" t="s">
        <v>26</v>
      </c>
      <c r="B20" s="9">
        <v>0.78537117903930143</v>
      </c>
      <c r="C20" s="9">
        <v>0.78697747462033296</v>
      </c>
    </row>
    <row r="21" spans="1:3" x14ac:dyDescent="0.3">
      <c r="A21" s="7" t="s">
        <v>24</v>
      </c>
      <c r="B21" s="9">
        <v>0.73515283842794754</v>
      </c>
      <c r="C21" s="9">
        <v>0.73646528693411073</v>
      </c>
    </row>
    <row r="22" spans="1:3" x14ac:dyDescent="0.3">
      <c r="A22" s="7" t="s">
        <v>27</v>
      </c>
      <c r="B22" s="9">
        <v>0.79388646288209608</v>
      </c>
      <c r="C22" s="9">
        <v>0.79655680221492209</v>
      </c>
    </row>
    <row r="23" spans="1:3" x14ac:dyDescent="0.3">
      <c r="A23" s="6" t="s">
        <v>18</v>
      </c>
      <c r="B23" s="9"/>
      <c r="C23" s="9"/>
    </row>
    <row r="24" spans="1:3" x14ac:dyDescent="0.3">
      <c r="A24" s="7" t="s">
        <v>25</v>
      </c>
      <c r="B24" s="9">
        <v>0.73841201716738203</v>
      </c>
      <c r="C24" s="9">
        <v>0.74047973863405425</v>
      </c>
    </row>
    <row r="25" spans="1:3" x14ac:dyDescent="0.3">
      <c r="A25" s="7" t="s">
        <v>23</v>
      </c>
      <c r="B25" s="9">
        <v>0.65600858369098725</v>
      </c>
      <c r="C25" s="9">
        <v>0.65424027580398181</v>
      </c>
    </row>
    <row r="26" spans="1:3" x14ac:dyDescent="0.3">
      <c r="A26" s="7" t="s">
        <v>21</v>
      </c>
      <c r="B26" s="9">
        <v>0.66695278969957073</v>
      </c>
      <c r="C26" s="9">
        <v>0.67926463876981136</v>
      </c>
    </row>
    <row r="27" spans="1:3" x14ac:dyDescent="0.3">
      <c r="A27" s="7" t="s">
        <v>22</v>
      </c>
      <c r="B27" s="9">
        <v>0.63605150214592276</v>
      </c>
      <c r="C27" s="9">
        <v>0.63902669775512155</v>
      </c>
    </row>
    <row r="28" spans="1:3" x14ac:dyDescent="0.3">
      <c r="A28" s="7" t="s">
        <v>13</v>
      </c>
      <c r="B28" s="9">
        <v>0.62832618025751064</v>
      </c>
      <c r="C28" s="9">
        <v>0.62887699002894548</v>
      </c>
    </row>
    <row r="29" spans="1:3" x14ac:dyDescent="0.3">
      <c r="A29" s="7" t="s">
        <v>26</v>
      </c>
      <c r="B29" s="9">
        <v>0.74957081545064386</v>
      </c>
      <c r="C29" s="9">
        <v>0.75779062928926588</v>
      </c>
    </row>
    <row r="30" spans="1:3" x14ac:dyDescent="0.3">
      <c r="A30" s="7" t="s">
        <v>24</v>
      </c>
      <c r="B30" s="9">
        <v>0.69914163090128767</v>
      </c>
      <c r="C30" s="9">
        <v>0.71558130495660788</v>
      </c>
    </row>
    <row r="31" spans="1:3" x14ac:dyDescent="0.3">
      <c r="A31" s="7" t="s">
        <v>27</v>
      </c>
      <c r="B31" s="9">
        <v>0.79077253218884114</v>
      </c>
      <c r="C31" s="9">
        <v>0.79859818771690783</v>
      </c>
    </row>
    <row r="32" spans="1:3" x14ac:dyDescent="0.3">
      <c r="A32" s="6" t="s">
        <v>19</v>
      </c>
      <c r="B32" s="9"/>
      <c r="C32" s="9"/>
    </row>
    <row r="33" spans="1:3" x14ac:dyDescent="0.3">
      <c r="A33" s="7" t="s">
        <v>25</v>
      </c>
      <c r="B33" s="9">
        <v>0.73638888888888887</v>
      </c>
      <c r="C33" s="9">
        <v>0.74676632448585689</v>
      </c>
    </row>
    <row r="34" spans="1:3" x14ac:dyDescent="0.3">
      <c r="A34" s="7" t="s">
        <v>23</v>
      </c>
      <c r="B34" s="9">
        <v>0.66388888888888897</v>
      </c>
      <c r="C34" s="9">
        <v>0.66281249225497141</v>
      </c>
    </row>
    <row r="35" spans="1:3" x14ac:dyDescent="0.3">
      <c r="A35" s="7" t="s">
        <v>21</v>
      </c>
      <c r="B35" s="9">
        <v>0.65222222222222226</v>
      </c>
      <c r="C35" s="9">
        <v>0.6602954341979077</v>
      </c>
    </row>
    <row r="36" spans="1:3" x14ac:dyDescent="0.3">
      <c r="A36" s="7" t="s">
        <v>22</v>
      </c>
      <c r="B36" s="9">
        <v>0.64305555555555549</v>
      </c>
      <c r="C36" s="9">
        <v>0.64619377969164693</v>
      </c>
    </row>
    <row r="37" spans="1:3" x14ac:dyDescent="0.3">
      <c r="A37" s="7" t="s">
        <v>13</v>
      </c>
      <c r="B37" s="9">
        <v>0.63500000000000001</v>
      </c>
      <c r="C37" s="9">
        <v>0.63608124065126659</v>
      </c>
    </row>
    <row r="38" spans="1:3" x14ac:dyDescent="0.3">
      <c r="A38" s="7" t="s">
        <v>26</v>
      </c>
      <c r="B38" s="9">
        <v>0.7630555555555556</v>
      </c>
      <c r="C38" s="9">
        <v>0.77170261031746157</v>
      </c>
    </row>
    <row r="39" spans="1:3" x14ac:dyDescent="0.3">
      <c r="A39" s="7" t="s">
        <v>24</v>
      </c>
      <c r="B39" s="9">
        <v>0.70694444444444426</v>
      </c>
      <c r="C39" s="9">
        <v>0.72159355831859295</v>
      </c>
    </row>
    <row r="40" spans="1:3" x14ac:dyDescent="0.3">
      <c r="A40" s="7" t="s">
        <v>27</v>
      </c>
      <c r="B40" s="9">
        <v>0.78833333333333333</v>
      </c>
      <c r="C40" s="9">
        <v>0.79477896228425271</v>
      </c>
    </row>
    <row r="41" spans="1:3" x14ac:dyDescent="0.3">
      <c r="A41" s="6" t="s">
        <v>14</v>
      </c>
      <c r="B41" s="9"/>
      <c r="C41" s="9"/>
    </row>
    <row r="42" spans="1:3" x14ac:dyDescent="0.3">
      <c r="A42" s="7" t="s">
        <v>25</v>
      </c>
      <c r="B42" s="9">
        <v>0.74842105263157899</v>
      </c>
      <c r="C42" s="9">
        <v>0.74528379961601299</v>
      </c>
    </row>
    <row r="43" spans="1:3" x14ac:dyDescent="0.3">
      <c r="A43" s="7" t="s">
        <v>23</v>
      </c>
      <c r="B43" s="9">
        <v>0.6847368421052632</v>
      </c>
      <c r="C43" s="9">
        <v>0.68277920806849968</v>
      </c>
    </row>
    <row r="44" spans="1:3" x14ac:dyDescent="0.3">
      <c r="A44" s="7" t="s">
        <v>21</v>
      </c>
      <c r="B44" s="9">
        <v>0.69157894736842107</v>
      </c>
      <c r="C44" s="9">
        <v>0.71069256672289483</v>
      </c>
    </row>
    <row r="45" spans="1:3" x14ac:dyDescent="0.3">
      <c r="A45" s="7" t="s">
        <v>22</v>
      </c>
      <c r="B45" s="9">
        <v>0.66157894736842104</v>
      </c>
      <c r="C45" s="9">
        <v>0.67059441116714247</v>
      </c>
    </row>
    <row r="46" spans="1:3" x14ac:dyDescent="0.3">
      <c r="A46" s="7" t="s">
        <v>13</v>
      </c>
      <c r="B46" s="9">
        <v>0.63447368421052641</v>
      </c>
      <c r="C46" s="9">
        <v>0.63601772540660062</v>
      </c>
    </row>
    <row r="47" spans="1:3" x14ac:dyDescent="0.3">
      <c r="A47" s="7" t="s">
        <v>26</v>
      </c>
      <c r="B47" s="9">
        <v>0.74973684210526315</v>
      </c>
      <c r="C47" s="9">
        <v>0.75234065289822827</v>
      </c>
    </row>
    <row r="48" spans="1:3" x14ac:dyDescent="0.3">
      <c r="A48" s="7" t="s">
        <v>24</v>
      </c>
      <c r="B48" s="9">
        <v>0.70842105263157906</v>
      </c>
      <c r="C48" s="9">
        <v>0.71630407190142775</v>
      </c>
    </row>
    <row r="49" spans="1:3" x14ac:dyDescent="0.3">
      <c r="A49" s="7" t="s">
        <v>27</v>
      </c>
      <c r="B49" s="9">
        <v>0.74921052631578944</v>
      </c>
      <c r="C49" s="9">
        <v>0.75161040171295368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D4C4-6EC9-4041-9288-2F3A74179081}">
  <dimension ref="A1:T67"/>
  <sheetViews>
    <sheetView tabSelected="1" topLeftCell="A37" workbookViewId="0">
      <selection activeCell="T39" sqref="T39:T67"/>
    </sheetView>
  </sheetViews>
  <sheetFormatPr defaultRowHeight="14.4" x14ac:dyDescent="0.3"/>
  <cols>
    <col min="8" max="8" width="9.44140625" customWidth="1"/>
  </cols>
  <sheetData>
    <row r="1" spans="1:4" x14ac:dyDescent="0.3">
      <c r="C1" t="str">
        <f>'Pivot tables'!B2</f>
        <v>MLP</v>
      </c>
    </row>
    <row r="3" spans="1:4" x14ac:dyDescent="0.3">
      <c r="C3" t="s">
        <v>8</v>
      </c>
      <c r="D3" t="s">
        <v>11</v>
      </c>
    </row>
    <row r="5" spans="1:4" x14ac:dyDescent="0.3">
      <c r="A5" t="s">
        <v>20</v>
      </c>
      <c r="B5" t="s">
        <v>13</v>
      </c>
      <c r="C5">
        <f>GETPIVOTDATA("Average of Acc_avg",'Pivot tables'!$A$4,"feature","Prob","model_name","all")</f>
        <v>0.63211284513805521</v>
      </c>
      <c r="D5">
        <f>GETPIVOTDATA("Average of F_avg",'Pivot tables'!$A$4,"feature","Prob","model_name","all")</f>
        <v>0.63355421466023887</v>
      </c>
    </row>
    <row r="6" spans="1:4" x14ac:dyDescent="0.3">
      <c r="B6" t="s">
        <v>23</v>
      </c>
      <c r="C6">
        <f>GETPIVOTDATA("Average of Acc_avg",'Pivot tables'!$A$4,"feature","diff","model_name","all")</f>
        <v>0.68421368547418948</v>
      </c>
      <c r="D6">
        <f>GETPIVOTDATA("Average of F_avg",'Pivot tables'!$A$4,"feature","diff","model_name","all")</f>
        <v>0.68226515737919846</v>
      </c>
    </row>
    <row r="7" spans="1:4" x14ac:dyDescent="0.3">
      <c r="B7" t="s">
        <v>25</v>
      </c>
      <c r="C7">
        <f>GETPIVOTDATA("Average of Acc_avg",'Pivot tables'!$A$4,"feature","all_diff","model_name","all")</f>
        <v>0.73997599039615847</v>
      </c>
      <c r="D7">
        <f>GETPIVOTDATA("Average of F_avg",'Pivot tables'!$A$4,"feature","all_diff","model_name","all")</f>
        <v>0.74281099552866969</v>
      </c>
    </row>
    <row r="8" spans="1:4" x14ac:dyDescent="0.3">
      <c r="B8" t="s">
        <v>24</v>
      </c>
      <c r="C8">
        <f>GETPIVOTDATA("Average of Acc_avg",'Pivot tables'!$A$4,"feature","Prob_diff","model_name","all")</f>
        <v>0.71782713085234096</v>
      </c>
      <c r="D8">
        <f>GETPIVOTDATA("Average of F_avg",'Pivot tables'!$A$4,"feature","Prob_diff","model_name","all")</f>
        <v>0.73044635676704261</v>
      </c>
    </row>
    <row r="9" spans="1:4" x14ac:dyDescent="0.3">
      <c r="B9" t="s">
        <v>26</v>
      </c>
      <c r="C9">
        <f>GETPIVOTDATA("Average of Acc_avg",'Pivot tables'!$A$4,"feature","Prob_all_diff","model_name","all")</f>
        <v>0.76350540216086449</v>
      </c>
      <c r="D9">
        <f>GETPIVOTDATA("Average of F_avg",'Pivot tables'!$A$4,"feature","Prob_all_diff","model_name","all")</f>
        <v>0.76809296654928705</v>
      </c>
    </row>
    <row r="11" spans="1:4" x14ac:dyDescent="0.3">
      <c r="A11" t="s">
        <v>17</v>
      </c>
      <c r="B11" t="s">
        <v>13</v>
      </c>
      <c r="C11">
        <f>GETPIVOTDATA("Average of Acc_avg",'Pivot tables'!$A$4,"feature","Prob","model_name","Blip_large")</f>
        <v>0.6410480349344978</v>
      </c>
      <c r="D11">
        <f>GETPIVOTDATA("Average of F_avg",'Pivot tables'!$A$4,"feature","Prob","model_name","Blip_large")</f>
        <v>0.64366124951432346</v>
      </c>
    </row>
    <row r="12" spans="1:4" x14ac:dyDescent="0.3">
      <c r="B12" t="s">
        <v>23</v>
      </c>
      <c r="C12">
        <f>GETPIVOTDATA("Average of Acc_avg",'Pivot tables'!$A$4,"feature","diff","model_name","Blip_large")</f>
        <v>0.72620087336244554</v>
      </c>
      <c r="D12">
        <f>GETPIVOTDATA("Average of F_avg",'Pivot tables'!$A$4,"feature","diff","model_name","Blip_large")</f>
        <v>0.72259996818442063</v>
      </c>
    </row>
    <row r="13" spans="1:4" x14ac:dyDescent="0.3">
      <c r="B13" t="s">
        <v>25</v>
      </c>
      <c r="C13">
        <f>GETPIVOTDATA("Average of Acc_avg",'Pivot tables'!$A$4,"feature","all_diff","model_name","Blip_large")</f>
        <v>0.77576419213973791</v>
      </c>
      <c r="D13">
        <f>GETPIVOTDATA("Average of F_avg",'Pivot tables'!$A$4,"feature","all_diff","model_name","Blip_large")</f>
        <v>0.77768057266440915</v>
      </c>
    </row>
    <row r="14" spans="1:4" x14ac:dyDescent="0.3">
      <c r="B14" t="s">
        <v>24</v>
      </c>
      <c r="C14">
        <f>GETPIVOTDATA("Average of Acc_avg",'Pivot tables'!$A$4,"feature","Prob_diff","model_name","Blip_large")</f>
        <v>0.73515283842794754</v>
      </c>
      <c r="D14">
        <f>GETPIVOTDATA("Average of F_avg",'Pivot tables'!$A$4,"feature","Prob_diff","model_name","Blip_large")</f>
        <v>0.73646528693411073</v>
      </c>
    </row>
    <row r="15" spans="1:4" x14ac:dyDescent="0.3">
      <c r="B15" t="s">
        <v>26</v>
      </c>
      <c r="C15">
        <f>GETPIVOTDATA("Average of Acc_avg",'Pivot tables'!$A$4,"feature","Prob_all_diff","model_name","Blip_large")</f>
        <v>0.78537117903930143</v>
      </c>
      <c r="D15">
        <f>GETPIVOTDATA("Average of F_avg",'Pivot tables'!$A$4,"feature","Prob_all_diff","model_name","Blip_large")</f>
        <v>0.78697747462033296</v>
      </c>
    </row>
    <row r="17" spans="1:4" x14ac:dyDescent="0.3">
      <c r="A17" t="s">
        <v>18</v>
      </c>
      <c r="B17" t="s">
        <v>13</v>
      </c>
      <c r="C17">
        <f>GETPIVOTDATA("Average of Acc_avg",'Pivot tables'!$A$4,"feature","Prob","model_name","GiT_base")</f>
        <v>0.62832618025751064</v>
      </c>
      <c r="D17">
        <f>GETPIVOTDATA("Average of F_avg",'Pivot tables'!$A$4,"feature","Prob","model_name","GiT_base")</f>
        <v>0.62887699002894548</v>
      </c>
    </row>
    <row r="18" spans="1:4" x14ac:dyDescent="0.3">
      <c r="B18" t="s">
        <v>23</v>
      </c>
      <c r="C18">
        <f>GETPIVOTDATA("Average of Acc_avg",'Pivot tables'!$A$4,"feature","diff","model_name","GiT_base")</f>
        <v>0.65600858369098725</v>
      </c>
      <c r="D18">
        <f>GETPIVOTDATA("Average of F_avg",'Pivot tables'!$A$4,"feature","diff","model_name","GiT_base")</f>
        <v>0.65424027580398181</v>
      </c>
    </row>
    <row r="19" spans="1:4" x14ac:dyDescent="0.3">
      <c r="B19" t="s">
        <v>25</v>
      </c>
      <c r="C19">
        <f>GETPIVOTDATA("Average of Acc_avg",'Pivot tables'!$A$4,"feature","all_diff","model_name","GiT_base")</f>
        <v>0.73841201716738203</v>
      </c>
      <c r="D19">
        <f>GETPIVOTDATA("Average of F_avg",'Pivot tables'!$A$4,"feature","all_diff","model_name","GiT_base")</f>
        <v>0.74047973863405425</v>
      </c>
    </row>
    <row r="20" spans="1:4" x14ac:dyDescent="0.3">
      <c r="B20" t="s">
        <v>24</v>
      </c>
      <c r="C20">
        <f>GETPIVOTDATA("Average of Acc_avg",'Pivot tables'!$A$4,"feature","Prob_diff","model_name","GiT_base")</f>
        <v>0.69914163090128767</v>
      </c>
      <c r="D20">
        <f>GETPIVOTDATA("Average of F_avg",'Pivot tables'!$A$4,"feature","Prob_diff","model_name","GiT_base")</f>
        <v>0.71558130495660788</v>
      </c>
    </row>
    <row r="21" spans="1:4" x14ac:dyDescent="0.3">
      <c r="B21" t="s">
        <v>26</v>
      </c>
      <c r="C21">
        <f>GETPIVOTDATA("Average of Acc_avg",'Pivot tables'!$A$4,"feature","Prob_all_diff","model_name","GiT_base")</f>
        <v>0.74957081545064386</v>
      </c>
      <c r="D21">
        <f>GETPIVOTDATA("Average of F_avg",'Pivot tables'!$A$4,"feature","Prob_all_diff","model_name","GiT_base")</f>
        <v>0.75779062928926588</v>
      </c>
    </row>
    <row r="23" spans="1:4" x14ac:dyDescent="0.3">
      <c r="A23" t="s">
        <v>19</v>
      </c>
      <c r="B23" t="s">
        <v>13</v>
      </c>
      <c r="C23">
        <f>GETPIVOTDATA("Average of Acc_avg",'Pivot tables'!$A$4,"feature","Prob","model_name","GiT_large")</f>
        <v>0.63500000000000001</v>
      </c>
      <c r="D23">
        <f>GETPIVOTDATA("Average of F_avg",'Pivot tables'!$A$4,"feature","Prob","model_name","GiT_large")</f>
        <v>0.63608124065126659</v>
      </c>
    </row>
    <row r="24" spans="1:4" x14ac:dyDescent="0.3">
      <c r="B24" t="s">
        <v>23</v>
      </c>
      <c r="C24">
        <f>GETPIVOTDATA("Average of Acc_avg",'Pivot tables'!$A$4,"feature","diff","model_name","GiT_large")</f>
        <v>0.66388888888888897</v>
      </c>
      <c r="D24">
        <f>GETPIVOTDATA("Average of F_avg",'Pivot tables'!$A$4,"feature","diff","model_name","GiT_large")</f>
        <v>0.66281249225497141</v>
      </c>
    </row>
    <row r="25" spans="1:4" x14ac:dyDescent="0.3">
      <c r="B25" t="s">
        <v>25</v>
      </c>
      <c r="C25">
        <f>GETPIVOTDATA("Average of Acc_avg",'Pivot tables'!$A$4,"feature","all_diff","model_name","GiT_large")</f>
        <v>0.73638888888888887</v>
      </c>
      <c r="D25">
        <f>GETPIVOTDATA("Average of F_avg",'Pivot tables'!$A$4,"feature","all_diff","model_name","GiT_large")</f>
        <v>0.74676632448585689</v>
      </c>
    </row>
    <row r="26" spans="1:4" x14ac:dyDescent="0.3">
      <c r="B26" t="s">
        <v>24</v>
      </c>
      <c r="C26">
        <f>GETPIVOTDATA("Average of Acc_avg",'Pivot tables'!$A$4,"feature","Prob_diff","model_name","GiT_large")</f>
        <v>0.70694444444444426</v>
      </c>
      <c r="D26">
        <f>GETPIVOTDATA("Average of F_avg",'Pivot tables'!$A$4,"feature","Prob_diff","model_name","GiT_large")</f>
        <v>0.72159355831859295</v>
      </c>
    </row>
    <row r="27" spans="1:4" x14ac:dyDescent="0.3">
      <c r="B27" t="s">
        <v>26</v>
      </c>
      <c r="C27">
        <f>GETPIVOTDATA("Average of Acc_avg",'Pivot tables'!$A$4,"feature","Prob_all_diff","model_name","GiT_large")</f>
        <v>0.7630555555555556</v>
      </c>
      <c r="D27">
        <f>GETPIVOTDATA("Average of F_avg",'Pivot tables'!$A$4,"feature","Prob_all_diff","model_name","GiT_large")</f>
        <v>0.77170261031746157</v>
      </c>
    </row>
    <row r="29" spans="1:4" x14ac:dyDescent="0.3">
      <c r="A29" t="s">
        <v>14</v>
      </c>
      <c r="B29" t="s">
        <v>13</v>
      </c>
      <c r="C29">
        <f>GETPIVOTDATA("Average of Acc_avg",'Pivot tables'!$A$4,"feature","Prob","model_name","Vilt")</f>
        <v>0.63447368421052641</v>
      </c>
      <c r="D29">
        <f>GETPIVOTDATA("Average of F_avg",'Pivot tables'!$A$4,"feature","Prob","model_name","Vilt")</f>
        <v>0.63601772540660062</v>
      </c>
    </row>
    <row r="30" spans="1:4" x14ac:dyDescent="0.3">
      <c r="B30" t="s">
        <v>23</v>
      </c>
      <c r="C30">
        <f>GETPIVOTDATA("Average of Acc_avg",'Pivot tables'!$A$4,"feature","diff","model_name","Vilt")</f>
        <v>0.6847368421052632</v>
      </c>
      <c r="D30">
        <f>GETPIVOTDATA("Average of F_avg",'Pivot tables'!$A$4,"feature","diff","model_name","Vilt")</f>
        <v>0.68277920806849968</v>
      </c>
    </row>
    <row r="31" spans="1:4" x14ac:dyDescent="0.3">
      <c r="B31" t="s">
        <v>25</v>
      </c>
      <c r="C31">
        <f>GETPIVOTDATA("Average of Acc_avg",'Pivot tables'!$A$4,"feature","all_diff","model_name","Vilt")</f>
        <v>0.74842105263157899</v>
      </c>
      <c r="D31">
        <f>GETPIVOTDATA("Average of F_avg",'Pivot tables'!$A$4,"feature","all_diff","model_name","Vilt")</f>
        <v>0.74528379961601299</v>
      </c>
    </row>
    <row r="32" spans="1:4" x14ac:dyDescent="0.3">
      <c r="B32" t="s">
        <v>24</v>
      </c>
      <c r="C32">
        <f>GETPIVOTDATA("Average of Acc_avg",'Pivot tables'!$A$4,"feature","Prob_diff","model_name","Vilt")</f>
        <v>0.70842105263157906</v>
      </c>
      <c r="D32">
        <f>GETPIVOTDATA("Average of F_avg",'Pivot tables'!$A$4,"feature","Prob_diff","model_name","Vilt")</f>
        <v>0.71630407190142775</v>
      </c>
    </row>
    <row r="33" spans="1:20" x14ac:dyDescent="0.3">
      <c r="B33" t="s">
        <v>26</v>
      </c>
      <c r="C33">
        <f>GETPIVOTDATA("Average of Acc_avg",'Pivot tables'!$A$4,"feature","Prob_all_diff","model_name","Vilt")</f>
        <v>0.74973684210526315</v>
      </c>
      <c r="D33">
        <f>GETPIVOTDATA("Average of F_avg",'Pivot tables'!$A$4,"feature","Prob_all_diff","model_name","Vilt")</f>
        <v>0.75234065289822827</v>
      </c>
    </row>
    <row r="35" spans="1:20" x14ac:dyDescent="0.3">
      <c r="C35" t="s">
        <v>15</v>
      </c>
      <c r="E35" t="s">
        <v>16</v>
      </c>
      <c r="J35" t="s">
        <v>15</v>
      </c>
      <c r="L35" t="s">
        <v>16</v>
      </c>
    </row>
    <row r="37" spans="1:20" x14ac:dyDescent="0.3">
      <c r="C37" t="s">
        <v>8</v>
      </c>
      <c r="D37" t="s">
        <v>11</v>
      </c>
      <c r="E37" t="s">
        <v>8</v>
      </c>
      <c r="F37" t="s">
        <v>11</v>
      </c>
      <c r="J37" t="s">
        <v>8</v>
      </c>
      <c r="K37" t="s">
        <v>11</v>
      </c>
      <c r="L37" t="s">
        <v>8</v>
      </c>
      <c r="M37" t="s">
        <v>11</v>
      </c>
    </row>
    <row r="39" spans="1:20" x14ac:dyDescent="0.3">
      <c r="A39" t="s">
        <v>20</v>
      </c>
      <c r="B39" t="s">
        <v>13</v>
      </c>
      <c r="C39">
        <v>0.6325330132052821</v>
      </c>
      <c r="D39">
        <v>0.63399579003031548</v>
      </c>
      <c r="E39">
        <v>0.63211284513805521</v>
      </c>
      <c r="F39">
        <v>0.63355421466023887</v>
      </c>
      <c r="H39" t="s">
        <v>49</v>
      </c>
      <c r="I39" t="s">
        <v>50</v>
      </c>
      <c r="J39">
        <f t="shared" ref="J39:M43" si="0">ROUND(C39,3)</f>
        <v>0.63300000000000001</v>
      </c>
      <c r="K39">
        <f t="shared" si="0"/>
        <v>0.63400000000000001</v>
      </c>
      <c r="L39">
        <f t="shared" si="0"/>
        <v>0.63200000000000001</v>
      </c>
      <c r="M39">
        <f t="shared" si="0"/>
        <v>0.63400000000000001</v>
      </c>
      <c r="O39" t="str">
        <f>_xlfn.TEXTJOIN(" &amp; ",FALSE,H39:M39)&amp;" \\"</f>
        <v>\multirow{5}{*}{\textbf{combined}} &amp; $P$ &amp; 0.633 &amp; 0.634 &amp; 0.632 &amp; 0.634 \\</v>
      </c>
      <c r="T39" t="s">
        <v>59</v>
      </c>
    </row>
    <row r="40" spans="1:20" x14ac:dyDescent="0.3">
      <c r="B40" t="s">
        <v>23</v>
      </c>
      <c r="C40">
        <v>0.68403361344537805</v>
      </c>
      <c r="D40">
        <v>0.68201464921575761</v>
      </c>
      <c r="E40">
        <v>0.68421368547418948</v>
      </c>
      <c r="F40">
        <v>0.68226515737919846</v>
      </c>
      <c r="I40" t="s">
        <v>51</v>
      </c>
      <c r="J40">
        <f t="shared" si="0"/>
        <v>0.68400000000000005</v>
      </c>
      <c r="K40">
        <f t="shared" si="0"/>
        <v>0.68200000000000005</v>
      </c>
      <c r="L40">
        <f t="shared" si="0"/>
        <v>0.68400000000000005</v>
      </c>
      <c r="M40">
        <f t="shared" si="0"/>
        <v>0.68200000000000005</v>
      </c>
      <c r="O40" t="str">
        <f t="shared" ref="O40:O43" si="1">_xlfn.TEXTJOIN(" &amp; ",FALSE,H40:M40)&amp;" \\"</f>
        <v xml:space="preserve"> &amp; $D$ &amp; 0.684 &amp; 0.682 &amp; 0.684 &amp; 0.682 \\</v>
      </c>
      <c r="T40" t="s">
        <v>60</v>
      </c>
    </row>
    <row r="41" spans="1:20" x14ac:dyDescent="0.3">
      <c r="B41" t="s">
        <v>25</v>
      </c>
      <c r="C41">
        <v>0.6960384153661463</v>
      </c>
      <c r="D41">
        <v>0.69561549977470283</v>
      </c>
      <c r="E41">
        <v>0.73997599039615847</v>
      </c>
      <c r="F41">
        <v>0.74281099552866969</v>
      </c>
      <c r="I41" t="s">
        <v>52</v>
      </c>
      <c r="J41">
        <f t="shared" si="0"/>
        <v>0.69599999999999995</v>
      </c>
      <c r="K41">
        <f t="shared" si="0"/>
        <v>0.69599999999999995</v>
      </c>
      <c r="L41">
        <f t="shared" si="0"/>
        <v>0.74</v>
      </c>
      <c r="M41">
        <f t="shared" si="0"/>
        <v>0.74299999999999999</v>
      </c>
      <c r="O41" t="str">
        <f t="shared" si="1"/>
        <v xml:space="preserve"> &amp; $Diff$ &amp; 0.696 &amp; 0.696 &amp; 0.74 &amp; 0.743 \\</v>
      </c>
      <c r="T41" t="s">
        <v>61</v>
      </c>
    </row>
    <row r="42" spans="1:20" x14ac:dyDescent="0.3">
      <c r="B42" t="s">
        <v>24</v>
      </c>
      <c r="C42">
        <v>0.70228091236494605</v>
      </c>
      <c r="D42">
        <v>0.70139869070347571</v>
      </c>
      <c r="E42">
        <v>0.71782713085234096</v>
      </c>
      <c r="F42">
        <v>0.73044635676704261</v>
      </c>
      <c r="I42" t="s">
        <v>53</v>
      </c>
      <c r="J42">
        <f t="shared" si="0"/>
        <v>0.70199999999999996</v>
      </c>
      <c r="K42">
        <f t="shared" si="0"/>
        <v>0.70099999999999996</v>
      </c>
      <c r="L42">
        <f t="shared" si="0"/>
        <v>0.71799999999999997</v>
      </c>
      <c r="M42">
        <f t="shared" si="0"/>
        <v>0.73</v>
      </c>
      <c r="O42" t="str">
        <f t="shared" si="1"/>
        <v xml:space="preserve"> &amp; $P$ and $D$ &amp; 0.702 &amp; 0.701 &amp; 0.718 &amp; 0.73 \\</v>
      </c>
      <c r="T42" t="s">
        <v>62</v>
      </c>
    </row>
    <row r="43" spans="1:20" x14ac:dyDescent="0.3">
      <c r="B43" t="s">
        <v>26</v>
      </c>
      <c r="C43">
        <v>0.71578631452581043</v>
      </c>
      <c r="D43">
        <v>0.71545942528519624</v>
      </c>
      <c r="E43">
        <v>0.76350540216086449</v>
      </c>
      <c r="F43">
        <v>0.76809296654928705</v>
      </c>
      <c r="I43" t="s">
        <v>54</v>
      </c>
      <c r="J43">
        <f t="shared" si="0"/>
        <v>0.71599999999999997</v>
      </c>
      <c r="K43">
        <f t="shared" si="0"/>
        <v>0.71499999999999997</v>
      </c>
      <c r="L43">
        <f t="shared" si="0"/>
        <v>0.76400000000000001</v>
      </c>
      <c r="M43">
        <f t="shared" si="0"/>
        <v>0.76800000000000002</v>
      </c>
      <c r="O43" t="str">
        <f t="shared" si="1"/>
        <v xml:space="preserve"> &amp; $P$ and $Diff$ &amp; 0.716 &amp; 0.715 &amp; 0.764 &amp; 0.768 \\</v>
      </c>
      <c r="T43" t="s">
        <v>63</v>
      </c>
    </row>
    <row r="45" spans="1:20" x14ac:dyDescent="0.3">
      <c r="A45" t="s">
        <v>17</v>
      </c>
      <c r="B45" t="s">
        <v>13</v>
      </c>
      <c r="C45">
        <v>0.63930131004366808</v>
      </c>
      <c r="D45">
        <v>0.64204857635484114</v>
      </c>
      <c r="E45">
        <v>0.6410480349344978</v>
      </c>
      <c r="F45">
        <v>0.64366124951432346</v>
      </c>
      <c r="H45" t="s">
        <v>55</v>
      </c>
      <c r="I45" t="s">
        <v>50</v>
      </c>
      <c r="J45">
        <f t="shared" ref="J45:M49" si="2">ROUND(C45,3)</f>
        <v>0.63900000000000001</v>
      </c>
      <c r="K45">
        <f t="shared" si="2"/>
        <v>0.64200000000000002</v>
      </c>
      <c r="L45">
        <f t="shared" si="2"/>
        <v>0.64100000000000001</v>
      </c>
      <c r="M45">
        <f t="shared" si="2"/>
        <v>0.64400000000000002</v>
      </c>
      <c r="O45" t="str">
        <f>_xlfn.TEXTJOIN(" &amp; ",FALSE,H45:M45)&amp;" \\"</f>
        <v>\multirow{5}{*}{\textbf{BLIP}} &amp; $P$ &amp; 0.639 &amp; 0.642 &amp; 0.641 &amp; 0.644 \\</v>
      </c>
      <c r="T45" t="s">
        <v>64</v>
      </c>
    </row>
    <row r="46" spans="1:20" x14ac:dyDescent="0.3">
      <c r="B46" t="s">
        <v>23</v>
      </c>
      <c r="C46">
        <v>0.7259825327510917</v>
      </c>
      <c r="D46">
        <v>0.72218062617823731</v>
      </c>
      <c r="E46">
        <v>0.72620087336244554</v>
      </c>
      <c r="F46">
        <v>0.72259996818442063</v>
      </c>
      <c r="I46" t="s">
        <v>51</v>
      </c>
      <c r="J46">
        <f t="shared" si="2"/>
        <v>0.72599999999999998</v>
      </c>
      <c r="K46">
        <f t="shared" si="2"/>
        <v>0.72199999999999998</v>
      </c>
      <c r="L46">
        <f t="shared" si="2"/>
        <v>0.72599999999999998</v>
      </c>
      <c r="M46">
        <f t="shared" si="2"/>
        <v>0.72299999999999998</v>
      </c>
      <c r="O46" t="str">
        <f t="shared" ref="O46:O49" si="3">_xlfn.TEXTJOIN(" &amp; ",FALSE,H46:M46)&amp;" \\"</f>
        <v xml:space="preserve"> &amp; $D$ &amp; 0.726 &amp; 0.722 &amp; 0.726 &amp; 0.723 \\</v>
      </c>
      <c r="T46" t="s">
        <v>65</v>
      </c>
    </row>
    <row r="47" spans="1:20" x14ac:dyDescent="0.3">
      <c r="B47" t="s">
        <v>25</v>
      </c>
      <c r="C47">
        <v>0.74388646288209614</v>
      </c>
      <c r="D47">
        <v>0.73984872541689239</v>
      </c>
      <c r="E47">
        <v>0.77576419213973791</v>
      </c>
      <c r="F47">
        <v>0.77768057266440915</v>
      </c>
      <c r="I47" t="s">
        <v>52</v>
      </c>
      <c r="J47">
        <f t="shared" si="2"/>
        <v>0.74399999999999999</v>
      </c>
      <c r="K47">
        <f t="shared" si="2"/>
        <v>0.74</v>
      </c>
      <c r="L47">
        <f t="shared" si="2"/>
        <v>0.77600000000000002</v>
      </c>
      <c r="M47">
        <f t="shared" si="2"/>
        <v>0.77800000000000002</v>
      </c>
      <c r="O47" t="str">
        <f t="shared" si="3"/>
        <v xml:space="preserve"> &amp; $Diff$ &amp; 0.744 &amp; 0.74 &amp; 0.776 &amp; 0.778 \\</v>
      </c>
      <c r="T47" t="s">
        <v>66</v>
      </c>
    </row>
    <row r="48" spans="1:20" x14ac:dyDescent="0.3">
      <c r="B48" t="s">
        <v>24</v>
      </c>
      <c r="C48">
        <v>0.73034934497816584</v>
      </c>
      <c r="D48">
        <v>0.72843542918404824</v>
      </c>
      <c r="E48">
        <v>0.73515283842794754</v>
      </c>
      <c r="F48">
        <v>0.73646528693411073</v>
      </c>
      <c r="I48" t="s">
        <v>53</v>
      </c>
      <c r="J48">
        <f t="shared" si="2"/>
        <v>0.73</v>
      </c>
      <c r="K48">
        <f t="shared" si="2"/>
        <v>0.72799999999999998</v>
      </c>
      <c r="L48">
        <f t="shared" si="2"/>
        <v>0.73499999999999999</v>
      </c>
      <c r="M48">
        <f t="shared" si="2"/>
        <v>0.73599999999999999</v>
      </c>
      <c r="O48" t="str">
        <f t="shared" si="3"/>
        <v xml:space="preserve"> &amp; $P$ and $D$ &amp; 0.73 &amp; 0.728 &amp; 0.735 &amp; 0.736 \\</v>
      </c>
      <c r="T48" t="s">
        <v>67</v>
      </c>
    </row>
    <row r="49" spans="1:20" x14ac:dyDescent="0.3">
      <c r="B49" t="s">
        <v>26</v>
      </c>
      <c r="C49">
        <v>0.75131004366812226</v>
      </c>
      <c r="D49">
        <v>0.74864858411959578</v>
      </c>
      <c r="E49">
        <v>0.78537117903930143</v>
      </c>
      <c r="F49">
        <v>0.78697747462033296</v>
      </c>
      <c r="I49" t="s">
        <v>54</v>
      </c>
      <c r="J49">
        <f t="shared" si="2"/>
        <v>0.751</v>
      </c>
      <c r="K49">
        <f t="shared" si="2"/>
        <v>0.749</v>
      </c>
      <c r="L49">
        <f t="shared" si="2"/>
        <v>0.78500000000000003</v>
      </c>
      <c r="M49">
        <f t="shared" si="2"/>
        <v>0.78700000000000003</v>
      </c>
      <c r="O49" t="str">
        <f t="shared" si="3"/>
        <v xml:space="preserve"> &amp; $P$ and $Diff$ &amp; 0.751 &amp; 0.749 &amp; 0.785 &amp; 0.787 \\</v>
      </c>
      <c r="T49" t="s">
        <v>68</v>
      </c>
    </row>
    <row r="51" spans="1:20" x14ac:dyDescent="0.3">
      <c r="A51" t="s">
        <v>18</v>
      </c>
      <c r="B51" t="s">
        <v>13</v>
      </c>
      <c r="C51">
        <v>0.62725321888412011</v>
      </c>
      <c r="D51">
        <v>0.62751534103664652</v>
      </c>
      <c r="E51">
        <v>0.62832618025751064</v>
      </c>
      <c r="F51">
        <v>0.62887699002894548</v>
      </c>
      <c r="H51" t="s">
        <v>56</v>
      </c>
      <c r="I51" t="s">
        <v>50</v>
      </c>
      <c r="J51">
        <f t="shared" ref="J51:M55" si="4">ROUND(C51,3)</f>
        <v>0.627</v>
      </c>
      <c r="K51">
        <f t="shared" si="4"/>
        <v>0.628</v>
      </c>
      <c r="L51">
        <f t="shared" si="4"/>
        <v>0.628</v>
      </c>
      <c r="M51">
        <f t="shared" si="4"/>
        <v>0.629</v>
      </c>
      <c r="O51" t="str">
        <f>_xlfn.TEXTJOIN(" &amp; ",FALSE,H51:M51)&amp;" \\"</f>
        <v>\multirow{5}{*}{\textbf{GIT-Base}} &amp; $P$ &amp; 0.627 &amp; 0.628 &amp; 0.628 &amp; 0.629 \\</v>
      </c>
      <c r="T51" t="s">
        <v>69</v>
      </c>
    </row>
    <row r="52" spans="1:20" x14ac:dyDescent="0.3">
      <c r="B52" t="s">
        <v>23</v>
      </c>
      <c r="C52">
        <v>0.6557939914163089</v>
      </c>
      <c r="D52">
        <v>0.65382139767377434</v>
      </c>
      <c r="E52">
        <v>0.65600858369098725</v>
      </c>
      <c r="F52">
        <v>0.65424027580398181</v>
      </c>
      <c r="I52" t="s">
        <v>51</v>
      </c>
      <c r="J52">
        <f t="shared" si="4"/>
        <v>0.65600000000000003</v>
      </c>
      <c r="K52">
        <f t="shared" si="4"/>
        <v>0.65400000000000003</v>
      </c>
      <c r="L52">
        <f t="shared" si="4"/>
        <v>0.65600000000000003</v>
      </c>
      <c r="M52">
        <f t="shared" si="4"/>
        <v>0.65400000000000003</v>
      </c>
      <c r="O52" t="str">
        <f t="shared" ref="O52:O55" si="5">_xlfn.TEXTJOIN(" &amp; ",FALSE,H52:M52)&amp;" \\"</f>
        <v xml:space="preserve"> &amp; $D$ &amp; 0.656 &amp; 0.654 &amp; 0.656 &amp; 0.654 \\</v>
      </c>
      <c r="T52" t="s">
        <v>70</v>
      </c>
    </row>
    <row r="53" spans="1:20" x14ac:dyDescent="0.3">
      <c r="B53" t="s">
        <v>25</v>
      </c>
      <c r="C53">
        <v>0.68240343347639487</v>
      </c>
      <c r="D53">
        <v>0.67905767591604771</v>
      </c>
      <c r="E53">
        <v>0.73841201716738203</v>
      </c>
      <c r="F53">
        <v>0.74047973863405425</v>
      </c>
      <c r="I53" t="s">
        <v>52</v>
      </c>
      <c r="J53">
        <f t="shared" si="4"/>
        <v>0.68200000000000005</v>
      </c>
      <c r="K53">
        <f t="shared" si="4"/>
        <v>0.67900000000000005</v>
      </c>
      <c r="L53">
        <f t="shared" si="4"/>
        <v>0.73799999999999999</v>
      </c>
      <c r="M53">
        <f t="shared" si="4"/>
        <v>0.74</v>
      </c>
      <c r="O53" t="str">
        <f t="shared" si="5"/>
        <v xml:space="preserve"> &amp; $Diff$ &amp; 0.682 &amp; 0.679 &amp; 0.738 &amp; 0.74 \\</v>
      </c>
      <c r="T53" t="s">
        <v>71</v>
      </c>
    </row>
    <row r="54" spans="1:20" x14ac:dyDescent="0.3">
      <c r="B54" t="s">
        <v>24</v>
      </c>
      <c r="C54">
        <v>0.67253218884120158</v>
      </c>
      <c r="D54">
        <v>0.67295191128288012</v>
      </c>
      <c r="E54">
        <v>0.69914163090128767</v>
      </c>
      <c r="F54">
        <v>0.71558130495660788</v>
      </c>
      <c r="I54" t="s">
        <v>53</v>
      </c>
      <c r="J54">
        <f t="shared" si="4"/>
        <v>0.67300000000000004</v>
      </c>
      <c r="K54">
        <f t="shared" si="4"/>
        <v>0.67300000000000004</v>
      </c>
      <c r="L54">
        <f t="shared" si="4"/>
        <v>0.69899999999999995</v>
      </c>
      <c r="M54">
        <f t="shared" si="4"/>
        <v>0.71599999999999997</v>
      </c>
      <c r="O54" t="str">
        <f t="shared" si="5"/>
        <v xml:space="preserve"> &amp; $P$ and $D$ &amp; 0.673 &amp; 0.673 &amp; 0.699 &amp; 0.716 \\</v>
      </c>
      <c r="T54" t="s">
        <v>72</v>
      </c>
    </row>
    <row r="55" spans="1:20" x14ac:dyDescent="0.3">
      <c r="B55" t="s">
        <v>26</v>
      </c>
      <c r="C55">
        <v>0.68905579399141637</v>
      </c>
      <c r="D55">
        <v>0.68942103175787794</v>
      </c>
      <c r="E55">
        <v>0.74957081545064386</v>
      </c>
      <c r="F55">
        <v>0.75779062928926588</v>
      </c>
      <c r="I55" t="s">
        <v>54</v>
      </c>
      <c r="J55">
        <f t="shared" si="4"/>
        <v>0.68899999999999995</v>
      </c>
      <c r="K55">
        <f t="shared" si="4"/>
        <v>0.68899999999999995</v>
      </c>
      <c r="L55">
        <f t="shared" si="4"/>
        <v>0.75</v>
      </c>
      <c r="M55">
        <f t="shared" si="4"/>
        <v>0.75800000000000001</v>
      </c>
      <c r="O55" t="str">
        <f t="shared" si="5"/>
        <v xml:space="preserve"> &amp; $P$ and $Diff$ &amp; 0.689 &amp; 0.689 &amp; 0.75 &amp; 0.758 \\</v>
      </c>
      <c r="T55" t="s">
        <v>73</v>
      </c>
    </row>
    <row r="57" spans="1:20" x14ac:dyDescent="0.3">
      <c r="A57" t="s">
        <v>19</v>
      </c>
      <c r="B57" t="s">
        <v>13</v>
      </c>
      <c r="C57">
        <v>0.6366666666666666</v>
      </c>
      <c r="D57">
        <v>0.63802742919445132</v>
      </c>
      <c r="E57">
        <v>0.63500000000000001</v>
      </c>
      <c r="F57">
        <v>0.63608124065126659</v>
      </c>
      <c r="H57" t="s">
        <v>57</v>
      </c>
      <c r="I57" t="s">
        <v>50</v>
      </c>
      <c r="J57">
        <f t="shared" ref="J57:M61" si="6">ROUND(C57,3)</f>
        <v>0.63700000000000001</v>
      </c>
      <c r="K57">
        <f t="shared" si="6"/>
        <v>0.63800000000000001</v>
      </c>
      <c r="L57">
        <f t="shared" si="6"/>
        <v>0.63500000000000001</v>
      </c>
      <c r="M57">
        <f t="shared" si="6"/>
        <v>0.63600000000000001</v>
      </c>
      <c r="O57" t="str">
        <f>_xlfn.TEXTJOIN(" &amp; ",FALSE,H57:M57)&amp;" \\"</f>
        <v>\multirow{5}{*}{\textbf{GIT-Large}} &amp; $P$ &amp; 0.637 &amp; 0.638 &amp; 0.635 &amp; 0.636 \\</v>
      </c>
      <c r="T57" t="s">
        <v>74</v>
      </c>
    </row>
    <row r="58" spans="1:20" x14ac:dyDescent="0.3">
      <c r="B58" t="s">
        <v>23</v>
      </c>
      <c r="C58">
        <v>0.66249999999999998</v>
      </c>
      <c r="D58">
        <v>0.66140069990881645</v>
      </c>
      <c r="E58">
        <v>0.66388888888888897</v>
      </c>
      <c r="F58">
        <v>0.66281249225497141</v>
      </c>
      <c r="I58" t="s">
        <v>51</v>
      </c>
      <c r="J58">
        <f t="shared" si="6"/>
        <v>0.66300000000000003</v>
      </c>
      <c r="K58">
        <f t="shared" si="6"/>
        <v>0.66100000000000003</v>
      </c>
      <c r="L58">
        <f t="shared" si="6"/>
        <v>0.66400000000000003</v>
      </c>
      <c r="M58">
        <f t="shared" si="6"/>
        <v>0.66300000000000003</v>
      </c>
      <c r="O58" t="str">
        <f t="shared" ref="O58:O61" si="7">_xlfn.TEXTJOIN(" &amp; ",FALSE,H58:M58)&amp;" \\"</f>
        <v xml:space="preserve"> &amp; $D$ &amp; 0.663 &amp; 0.661 &amp; 0.664 &amp; 0.663 \\</v>
      </c>
      <c r="T58" t="s">
        <v>75</v>
      </c>
    </row>
    <row r="59" spans="1:20" x14ac:dyDescent="0.3">
      <c r="B59" t="s">
        <v>25</v>
      </c>
      <c r="C59">
        <v>0.69611111111111101</v>
      </c>
      <c r="D59">
        <v>0.69456558116585987</v>
      </c>
      <c r="E59">
        <v>0.73638888888888887</v>
      </c>
      <c r="F59">
        <v>0.74676632448585689</v>
      </c>
      <c r="I59" t="s">
        <v>52</v>
      </c>
      <c r="J59">
        <f t="shared" si="6"/>
        <v>0.69599999999999995</v>
      </c>
      <c r="K59">
        <f t="shared" si="6"/>
        <v>0.69499999999999995</v>
      </c>
      <c r="L59">
        <f t="shared" si="6"/>
        <v>0.73599999999999999</v>
      </c>
      <c r="M59">
        <f t="shared" si="6"/>
        <v>0.747</v>
      </c>
      <c r="O59" t="str">
        <f t="shared" si="7"/>
        <v xml:space="preserve"> &amp; $Diff$ &amp; 0.696 &amp; 0.695 &amp; 0.736 &amp; 0.747 \\</v>
      </c>
      <c r="T59" t="s">
        <v>76</v>
      </c>
    </row>
    <row r="60" spans="1:20" x14ac:dyDescent="0.3">
      <c r="B60" t="s">
        <v>24</v>
      </c>
      <c r="C60">
        <v>0.68777777777777771</v>
      </c>
      <c r="D60">
        <v>0.68764413974248684</v>
      </c>
      <c r="E60">
        <v>0.70694444444444426</v>
      </c>
      <c r="F60">
        <v>0.72159355831859295</v>
      </c>
      <c r="I60" t="s">
        <v>53</v>
      </c>
      <c r="J60">
        <f t="shared" si="6"/>
        <v>0.68799999999999994</v>
      </c>
      <c r="K60">
        <f t="shared" si="6"/>
        <v>0.68799999999999994</v>
      </c>
      <c r="L60">
        <f t="shared" si="6"/>
        <v>0.70699999999999996</v>
      </c>
      <c r="M60">
        <f t="shared" si="6"/>
        <v>0.72199999999999998</v>
      </c>
      <c r="O60" t="str">
        <f t="shared" si="7"/>
        <v xml:space="preserve"> &amp; $P$ and $D$ &amp; 0.688 &amp; 0.688 &amp; 0.707 &amp; 0.722 \\</v>
      </c>
      <c r="T60" t="s">
        <v>77</v>
      </c>
    </row>
    <row r="61" spans="1:20" x14ac:dyDescent="0.3">
      <c r="B61" t="s">
        <v>26</v>
      </c>
      <c r="C61">
        <v>0.71083333333333332</v>
      </c>
      <c r="D61">
        <v>0.70932398688555165</v>
      </c>
      <c r="E61">
        <v>0.7630555555555556</v>
      </c>
      <c r="F61">
        <v>0.77170261031746157</v>
      </c>
      <c r="I61" t="s">
        <v>54</v>
      </c>
      <c r="J61">
        <f t="shared" si="6"/>
        <v>0.71099999999999997</v>
      </c>
      <c r="K61">
        <f t="shared" si="6"/>
        <v>0.70899999999999996</v>
      </c>
      <c r="L61">
        <f t="shared" si="6"/>
        <v>0.76300000000000001</v>
      </c>
      <c r="M61">
        <f t="shared" si="6"/>
        <v>0.77200000000000002</v>
      </c>
      <c r="O61" t="str">
        <f t="shared" si="7"/>
        <v xml:space="preserve"> &amp; $P$ and $Diff$ &amp; 0.711 &amp; 0.709 &amp; 0.763 &amp; 0.772 \\</v>
      </c>
      <c r="T61" t="s">
        <v>78</v>
      </c>
    </row>
    <row r="63" spans="1:20" x14ac:dyDescent="0.3">
      <c r="A63" t="s">
        <v>14</v>
      </c>
      <c r="B63" t="s">
        <v>13</v>
      </c>
      <c r="C63">
        <v>0.63473684210526315</v>
      </c>
      <c r="D63">
        <v>0.6363563095561009</v>
      </c>
      <c r="E63">
        <v>0.63447368421052641</v>
      </c>
      <c r="F63">
        <v>0.63601772540660062</v>
      </c>
      <c r="H63" t="s">
        <v>58</v>
      </c>
      <c r="I63" t="s">
        <v>50</v>
      </c>
      <c r="J63">
        <f t="shared" ref="J63:M67" si="8">ROUND(C63,3)</f>
        <v>0.63500000000000001</v>
      </c>
      <c r="K63">
        <f t="shared" si="8"/>
        <v>0.63600000000000001</v>
      </c>
      <c r="L63">
        <f t="shared" si="8"/>
        <v>0.63400000000000001</v>
      </c>
      <c r="M63">
        <f t="shared" si="8"/>
        <v>0.63600000000000001</v>
      </c>
      <c r="O63" t="str">
        <f>_xlfn.TEXTJOIN(" &amp; ",FALSE,H63:M63)&amp;" \\"</f>
        <v>\multirow{5}{*}{\textbf{ViLT}} &amp; $P$ &amp; 0.635 &amp; 0.636 &amp; 0.634 &amp; 0.636 \\</v>
      </c>
      <c r="T63" t="s">
        <v>79</v>
      </c>
    </row>
    <row r="64" spans="1:20" x14ac:dyDescent="0.3">
      <c r="B64" t="s">
        <v>23</v>
      </c>
      <c r="C64">
        <v>0.68342105263157904</v>
      </c>
      <c r="D64">
        <v>0.68166683698947284</v>
      </c>
      <c r="E64">
        <v>0.6847368421052632</v>
      </c>
      <c r="F64">
        <v>0.68277920806849968</v>
      </c>
      <c r="I64" t="s">
        <v>51</v>
      </c>
      <c r="J64">
        <f t="shared" si="8"/>
        <v>0.68300000000000005</v>
      </c>
      <c r="K64">
        <f t="shared" si="8"/>
        <v>0.68200000000000005</v>
      </c>
      <c r="L64">
        <f t="shared" si="8"/>
        <v>0.68500000000000005</v>
      </c>
      <c r="M64">
        <f t="shared" si="8"/>
        <v>0.68300000000000005</v>
      </c>
      <c r="O64" t="str">
        <f t="shared" ref="O64:O67" si="9">_xlfn.TEXTJOIN(" &amp; ",FALSE,H64:M64)&amp;" \\"</f>
        <v xml:space="preserve"> &amp; $D$ &amp; 0.683 &amp; 0.682 &amp; 0.685 &amp; 0.683 \\</v>
      </c>
      <c r="T64" t="s">
        <v>80</v>
      </c>
    </row>
    <row r="65" spans="2:20" x14ac:dyDescent="0.3">
      <c r="B65" t="s">
        <v>25</v>
      </c>
      <c r="C65">
        <v>0.73236842105263167</v>
      </c>
      <c r="D65">
        <v>0.73390817380947815</v>
      </c>
      <c r="E65">
        <v>0.74842105263157899</v>
      </c>
      <c r="F65">
        <v>0.74528379961601299</v>
      </c>
      <c r="I65" t="s">
        <v>52</v>
      </c>
      <c r="J65">
        <f t="shared" si="8"/>
        <v>0.73199999999999998</v>
      </c>
      <c r="K65">
        <f t="shared" si="8"/>
        <v>0.73399999999999999</v>
      </c>
      <c r="L65">
        <f t="shared" si="8"/>
        <v>0.748</v>
      </c>
      <c r="M65">
        <f t="shared" si="8"/>
        <v>0.745</v>
      </c>
      <c r="O65" t="str">
        <f t="shared" si="9"/>
        <v xml:space="preserve"> &amp; $Diff$ &amp; 0.732 &amp; 0.734 &amp; 0.748 &amp; 0.745 \\</v>
      </c>
      <c r="T65" t="s">
        <v>81</v>
      </c>
    </row>
    <row r="66" spans="2:20" x14ac:dyDescent="0.3">
      <c r="B66" t="s">
        <v>24</v>
      </c>
      <c r="C66">
        <v>0.70052631578947355</v>
      </c>
      <c r="D66">
        <v>0.70123739190891643</v>
      </c>
      <c r="E66">
        <v>0.70842105263157906</v>
      </c>
      <c r="F66">
        <v>0.71630407190142775</v>
      </c>
      <c r="I66" t="s">
        <v>53</v>
      </c>
      <c r="J66">
        <f t="shared" si="8"/>
        <v>0.70099999999999996</v>
      </c>
      <c r="K66">
        <f t="shared" si="8"/>
        <v>0.70099999999999996</v>
      </c>
      <c r="L66">
        <f t="shared" si="8"/>
        <v>0.70799999999999996</v>
      </c>
      <c r="M66">
        <f t="shared" si="8"/>
        <v>0.71599999999999997</v>
      </c>
      <c r="O66" t="str">
        <f t="shared" si="9"/>
        <v xml:space="preserve"> &amp; $P$ and $D$ &amp; 0.701 &amp; 0.701 &amp; 0.708 &amp; 0.716 \\</v>
      </c>
      <c r="T66" t="s">
        <v>82</v>
      </c>
    </row>
    <row r="67" spans="2:20" x14ac:dyDescent="0.3">
      <c r="B67" t="s">
        <v>26</v>
      </c>
      <c r="C67">
        <v>0.73736842105263167</v>
      </c>
      <c r="D67">
        <v>0.73933669251818301</v>
      </c>
      <c r="E67">
        <v>0.74973684210526315</v>
      </c>
      <c r="F67">
        <v>0.75234065289822827</v>
      </c>
      <c r="I67" t="s">
        <v>54</v>
      </c>
      <c r="J67">
        <f t="shared" si="8"/>
        <v>0.73699999999999999</v>
      </c>
      <c r="K67">
        <f t="shared" si="8"/>
        <v>0.73899999999999999</v>
      </c>
      <c r="L67">
        <f t="shared" si="8"/>
        <v>0.75</v>
      </c>
      <c r="M67">
        <f t="shared" si="8"/>
        <v>0.752</v>
      </c>
      <c r="O67" t="str">
        <f t="shared" si="9"/>
        <v xml:space="preserve"> &amp; $P$ and $Diff$ &amp; 0.737 &amp; 0.739 &amp; 0.75 &amp; 0.752 \\</v>
      </c>
      <c r="T67" t="s">
        <v>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1"/>
  <sheetViews>
    <sheetView workbookViewId="0"/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1">
        <v>0</v>
      </c>
      <c r="B2" t="s">
        <v>13</v>
      </c>
      <c r="C2" t="s">
        <v>14</v>
      </c>
      <c r="D2" t="s">
        <v>15</v>
      </c>
      <c r="E2">
        <v>107</v>
      </c>
      <c r="F2">
        <v>135</v>
      </c>
      <c r="G2">
        <v>55</v>
      </c>
      <c r="H2">
        <v>83</v>
      </c>
      <c r="I2">
        <v>0.63684210526315788</v>
      </c>
      <c r="J2">
        <v>0.66049382716049387</v>
      </c>
      <c r="K2">
        <v>0.56315789473684208</v>
      </c>
      <c r="L2">
        <v>0.63842482100238662</v>
      </c>
      <c r="M2">
        <v>0.61926605504587151</v>
      </c>
    </row>
    <row r="3" spans="1:13" x14ac:dyDescent="0.3">
      <c r="A3" s="1">
        <v>1</v>
      </c>
      <c r="B3" t="s">
        <v>13</v>
      </c>
      <c r="C3" t="s">
        <v>14</v>
      </c>
      <c r="D3" t="s">
        <v>16</v>
      </c>
      <c r="E3">
        <v>107</v>
      </c>
      <c r="F3">
        <v>135</v>
      </c>
      <c r="G3">
        <v>55</v>
      </c>
      <c r="H3">
        <v>83</v>
      </c>
      <c r="I3">
        <v>0.63684210526315788</v>
      </c>
      <c r="J3">
        <v>0.66049382716049387</v>
      </c>
      <c r="K3">
        <v>0.56315789473684208</v>
      </c>
      <c r="L3">
        <v>0.63842482100238662</v>
      </c>
      <c r="M3">
        <v>0.61926605504587151</v>
      </c>
    </row>
    <row r="4" spans="1:13" x14ac:dyDescent="0.3">
      <c r="A4" s="1">
        <v>2</v>
      </c>
      <c r="B4" t="s">
        <v>13</v>
      </c>
      <c r="C4" t="s">
        <v>17</v>
      </c>
      <c r="D4" t="s">
        <v>15</v>
      </c>
      <c r="E4">
        <v>128</v>
      </c>
      <c r="F4">
        <v>173</v>
      </c>
      <c r="G4">
        <v>56</v>
      </c>
      <c r="H4">
        <v>101</v>
      </c>
      <c r="I4">
        <v>0.65720524017467252</v>
      </c>
      <c r="J4">
        <v>0.69565217391304346</v>
      </c>
      <c r="K4">
        <v>0.55895196506550215</v>
      </c>
      <c r="L4">
        <v>0.66321243523316065</v>
      </c>
      <c r="M4">
        <v>0.63138686131386856</v>
      </c>
    </row>
    <row r="5" spans="1:13" x14ac:dyDescent="0.3">
      <c r="A5" s="1">
        <v>3</v>
      </c>
      <c r="B5" t="s">
        <v>13</v>
      </c>
      <c r="C5" t="s">
        <v>17</v>
      </c>
      <c r="D5" t="s">
        <v>16</v>
      </c>
      <c r="E5">
        <v>137</v>
      </c>
      <c r="F5">
        <v>167</v>
      </c>
      <c r="G5">
        <v>62</v>
      </c>
      <c r="H5">
        <v>92</v>
      </c>
      <c r="I5">
        <v>0.66375545851528384</v>
      </c>
      <c r="J5">
        <v>0.68844221105527637</v>
      </c>
      <c r="K5">
        <v>0.59825327510917026</v>
      </c>
      <c r="L5">
        <v>0.6682926829268292</v>
      </c>
      <c r="M5">
        <v>0.64478764478764483</v>
      </c>
    </row>
    <row r="6" spans="1:13" x14ac:dyDescent="0.3">
      <c r="A6" s="1">
        <v>4</v>
      </c>
      <c r="B6" t="s">
        <v>13</v>
      </c>
      <c r="C6" t="s">
        <v>18</v>
      </c>
      <c r="D6" t="s">
        <v>15</v>
      </c>
      <c r="E6">
        <v>120</v>
      </c>
      <c r="F6">
        <v>177</v>
      </c>
      <c r="G6">
        <v>56</v>
      </c>
      <c r="H6">
        <v>113</v>
      </c>
      <c r="I6">
        <v>0.63733905579399142</v>
      </c>
      <c r="J6">
        <v>0.68181818181818177</v>
      </c>
      <c r="K6">
        <v>0.51502145922746778</v>
      </c>
      <c r="L6">
        <v>0.64034151547491991</v>
      </c>
      <c r="M6">
        <v>0.6103448275862069</v>
      </c>
    </row>
    <row r="7" spans="1:13" x14ac:dyDescent="0.3">
      <c r="A7" s="1">
        <v>5</v>
      </c>
      <c r="B7" t="s">
        <v>13</v>
      </c>
      <c r="C7" t="s">
        <v>18</v>
      </c>
      <c r="D7" t="s">
        <v>16</v>
      </c>
      <c r="E7">
        <v>119</v>
      </c>
      <c r="F7">
        <v>177</v>
      </c>
      <c r="G7">
        <v>56</v>
      </c>
      <c r="H7">
        <v>114</v>
      </c>
      <c r="I7">
        <v>0.63519313304721026</v>
      </c>
      <c r="J7">
        <v>0.68</v>
      </c>
      <c r="K7">
        <v>0.51072961373390557</v>
      </c>
      <c r="L7">
        <v>0.63772775991425501</v>
      </c>
      <c r="M7">
        <v>0.60824742268041232</v>
      </c>
    </row>
    <row r="8" spans="1:13" x14ac:dyDescent="0.3">
      <c r="A8" s="1">
        <v>6</v>
      </c>
      <c r="B8" t="s">
        <v>13</v>
      </c>
      <c r="C8" t="s">
        <v>19</v>
      </c>
      <c r="D8" t="s">
        <v>15</v>
      </c>
      <c r="E8">
        <v>104</v>
      </c>
      <c r="F8">
        <v>129</v>
      </c>
      <c r="G8">
        <v>51</v>
      </c>
      <c r="H8">
        <v>76</v>
      </c>
      <c r="I8">
        <v>0.64722222222222225</v>
      </c>
      <c r="J8">
        <v>0.67096774193548392</v>
      </c>
      <c r="K8">
        <v>0.57777777777777772</v>
      </c>
      <c r="L8">
        <v>0.65</v>
      </c>
      <c r="M8">
        <v>0.62926829268292683</v>
      </c>
    </row>
    <row r="9" spans="1:13" x14ac:dyDescent="0.3">
      <c r="A9" s="1">
        <v>7</v>
      </c>
      <c r="B9" t="s">
        <v>13</v>
      </c>
      <c r="C9" t="s">
        <v>19</v>
      </c>
      <c r="D9" t="s">
        <v>16</v>
      </c>
      <c r="E9">
        <v>100</v>
      </c>
      <c r="F9">
        <v>129</v>
      </c>
      <c r="G9">
        <v>51</v>
      </c>
      <c r="H9">
        <v>80</v>
      </c>
      <c r="I9">
        <v>0.63611111111111107</v>
      </c>
      <c r="J9">
        <v>0.66225165562913912</v>
      </c>
      <c r="K9">
        <v>0.55555555555555558</v>
      </c>
      <c r="L9">
        <v>0.63775510204081642</v>
      </c>
      <c r="M9">
        <v>0.61722488038277512</v>
      </c>
    </row>
    <row r="10" spans="1:13" x14ac:dyDescent="0.3">
      <c r="A10" s="1">
        <v>8</v>
      </c>
      <c r="B10" t="s">
        <v>13</v>
      </c>
      <c r="C10" t="s">
        <v>20</v>
      </c>
      <c r="D10" t="s">
        <v>15</v>
      </c>
      <c r="E10">
        <v>439</v>
      </c>
      <c r="F10">
        <v>608</v>
      </c>
      <c r="G10">
        <v>225</v>
      </c>
      <c r="H10">
        <v>394</v>
      </c>
      <c r="I10">
        <v>0.62845138055222094</v>
      </c>
      <c r="J10">
        <v>0.66114457831325302</v>
      </c>
      <c r="K10">
        <v>0.52701080432172864</v>
      </c>
      <c r="L10">
        <v>0.62912009171682426</v>
      </c>
      <c r="M10">
        <v>0.60678642714570863</v>
      </c>
    </row>
    <row r="11" spans="1:13" x14ac:dyDescent="0.3">
      <c r="A11" s="1">
        <v>9</v>
      </c>
      <c r="B11" t="s">
        <v>13</v>
      </c>
      <c r="C11" t="s">
        <v>20</v>
      </c>
      <c r="D11" t="s">
        <v>16</v>
      </c>
      <c r="E11">
        <v>437</v>
      </c>
      <c r="F11">
        <v>611</v>
      </c>
      <c r="G11">
        <v>222</v>
      </c>
      <c r="H11">
        <v>396</v>
      </c>
      <c r="I11">
        <v>0.62905162064825926</v>
      </c>
      <c r="J11">
        <v>0.66312594840667682</v>
      </c>
      <c r="K11">
        <v>0.52460984393757504</v>
      </c>
      <c r="L11">
        <v>0.62986451426924184</v>
      </c>
      <c r="M11">
        <v>0.60675273088381332</v>
      </c>
    </row>
    <row r="12" spans="1:13" x14ac:dyDescent="0.3">
      <c r="A12" s="1">
        <v>10</v>
      </c>
      <c r="B12" t="s">
        <v>21</v>
      </c>
      <c r="C12" t="s">
        <v>14</v>
      </c>
      <c r="D12" t="s">
        <v>15</v>
      </c>
      <c r="E12">
        <v>93</v>
      </c>
      <c r="F12">
        <v>158</v>
      </c>
      <c r="G12">
        <v>32</v>
      </c>
      <c r="H12">
        <v>97</v>
      </c>
      <c r="I12">
        <v>0.66052631578947374</v>
      </c>
      <c r="J12">
        <v>0.74399999999999999</v>
      </c>
      <c r="K12">
        <v>0.48947368421052628</v>
      </c>
      <c r="L12">
        <v>0.67391304347826086</v>
      </c>
      <c r="M12">
        <v>0.61960784313725492</v>
      </c>
    </row>
    <row r="13" spans="1:13" x14ac:dyDescent="0.3">
      <c r="A13" s="1">
        <v>11</v>
      </c>
      <c r="B13" t="s">
        <v>21</v>
      </c>
      <c r="C13" t="s">
        <v>14</v>
      </c>
      <c r="D13" t="s">
        <v>16</v>
      </c>
      <c r="E13">
        <v>99</v>
      </c>
      <c r="F13">
        <v>151</v>
      </c>
      <c r="G13">
        <v>39</v>
      </c>
      <c r="H13">
        <v>91</v>
      </c>
      <c r="I13">
        <v>0.65789473684210531</v>
      </c>
      <c r="J13">
        <v>0.71739130434782605</v>
      </c>
      <c r="K13">
        <v>0.52105263157894732</v>
      </c>
      <c r="L13">
        <v>0.66711590296495948</v>
      </c>
      <c r="M13">
        <v>0.62396694214876036</v>
      </c>
    </row>
    <row r="14" spans="1:13" x14ac:dyDescent="0.3">
      <c r="A14" s="1">
        <v>12</v>
      </c>
      <c r="B14" t="s">
        <v>21</v>
      </c>
      <c r="C14" t="s">
        <v>17</v>
      </c>
      <c r="D14" t="s">
        <v>15</v>
      </c>
      <c r="E14">
        <v>124</v>
      </c>
      <c r="F14">
        <v>195</v>
      </c>
      <c r="G14">
        <v>34</v>
      </c>
      <c r="H14">
        <v>105</v>
      </c>
      <c r="I14">
        <v>0.69650655021834063</v>
      </c>
      <c r="J14">
        <v>0.78481012658227844</v>
      </c>
      <c r="K14">
        <v>0.54148471615720528</v>
      </c>
      <c r="L14">
        <v>0.72009291521486629</v>
      </c>
      <c r="M14">
        <v>0.65</v>
      </c>
    </row>
    <row r="15" spans="1:13" x14ac:dyDescent="0.3">
      <c r="A15" s="1">
        <v>13</v>
      </c>
      <c r="B15" t="s">
        <v>21</v>
      </c>
      <c r="C15" t="s">
        <v>17</v>
      </c>
      <c r="D15" t="s">
        <v>16</v>
      </c>
      <c r="E15">
        <v>134</v>
      </c>
      <c r="F15">
        <v>193</v>
      </c>
      <c r="G15">
        <v>36</v>
      </c>
      <c r="H15">
        <v>95</v>
      </c>
      <c r="I15">
        <v>0.71397379912663761</v>
      </c>
      <c r="J15">
        <v>0.78823529411764703</v>
      </c>
      <c r="K15">
        <v>0.58515283842794763</v>
      </c>
      <c r="L15">
        <v>0.73707370737073707</v>
      </c>
      <c r="M15">
        <v>0.67013888888888884</v>
      </c>
    </row>
    <row r="16" spans="1:13" x14ac:dyDescent="0.3">
      <c r="A16" s="1">
        <v>14</v>
      </c>
      <c r="B16" t="s">
        <v>21</v>
      </c>
      <c r="C16" t="s">
        <v>18</v>
      </c>
      <c r="D16" t="s">
        <v>15</v>
      </c>
      <c r="E16">
        <v>121</v>
      </c>
      <c r="F16">
        <v>196</v>
      </c>
      <c r="G16">
        <v>37</v>
      </c>
      <c r="H16">
        <v>112</v>
      </c>
      <c r="I16">
        <v>0.68025751072961371</v>
      </c>
      <c r="J16">
        <v>0.76582278481012656</v>
      </c>
      <c r="K16">
        <v>0.51931330472102999</v>
      </c>
      <c r="L16">
        <v>0.699421965317919</v>
      </c>
      <c r="M16">
        <v>0.63636363636363635</v>
      </c>
    </row>
    <row r="17" spans="1:13" x14ac:dyDescent="0.3">
      <c r="A17" s="1">
        <v>15</v>
      </c>
      <c r="B17" t="s">
        <v>21</v>
      </c>
      <c r="C17" t="s">
        <v>18</v>
      </c>
      <c r="D17" t="s">
        <v>16</v>
      </c>
      <c r="E17">
        <v>121</v>
      </c>
      <c r="F17">
        <v>197</v>
      </c>
      <c r="G17">
        <v>36</v>
      </c>
      <c r="H17">
        <v>112</v>
      </c>
      <c r="I17">
        <v>0.68240343347639487</v>
      </c>
      <c r="J17">
        <v>0.77070063694267521</v>
      </c>
      <c r="K17">
        <v>0.51931330472102999</v>
      </c>
      <c r="L17">
        <v>0.70267131242740999</v>
      </c>
      <c r="M17">
        <v>0.63754045307443363</v>
      </c>
    </row>
    <row r="18" spans="1:13" x14ac:dyDescent="0.3">
      <c r="A18" s="1">
        <v>16</v>
      </c>
      <c r="B18" t="s">
        <v>21</v>
      </c>
      <c r="C18" t="s">
        <v>19</v>
      </c>
      <c r="D18" t="s">
        <v>15</v>
      </c>
      <c r="E18">
        <v>102</v>
      </c>
      <c r="F18">
        <v>134</v>
      </c>
      <c r="G18">
        <v>46</v>
      </c>
      <c r="H18">
        <v>78</v>
      </c>
      <c r="I18">
        <v>0.65555555555555556</v>
      </c>
      <c r="J18">
        <v>0.68918918918918914</v>
      </c>
      <c r="K18">
        <v>0.56666666666666665</v>
      </c>
      <c r="L18">
        <v>0.66062176165803099</v>
      </c>
      <c r="M18">
        <v>0.63207547169811318</v>
      </c>
    </row>
    <row r="19" spans="1:13" x14ac:dyDescent="0.3">
      <c r="A19" s="1">
        <v>17</v>
      </c>
      <c r="B19" t="s">
        <v>21</v>
      </c>
      <c r="C19" t="s">
        <v>19</v>
      </c>
      <c r="D19" t="s">
        <v>16</v>
      </c>
      <c r="E19">
        <v>91</v>
      </c>
      <c r="F19">
        <v>141</v>
      </c>
      <c r="G19">
        <v>39</v>
      </c>
      <c r="H19">
        <v>89</v>
      </c>
      <c r="I19">
        <v>0.64444444444444449</v>
      </c>
      <c r="J19">
        <v>0.7</v>
      </c>
      <c r="K19">
        <v>0.50555555555555554</v>
      </c>
      <c r="L19">
        <v>0.64999999999999991</v>
      </c>
      <c r="M19">
        <v>0.61304347826086958</v>
      </c>
    </row>
    <row r="20" spans="1:13" x14ac:dyDescent="0.3">
      <c r="A20" s="1">
        <v>18</v>
      </c>
      <c r="B20" t="s">
        <v>21</v>
      </c>
      <c r="C20" t="s">
        <v>20</v>
      </c>
      <c r="D20" t="s">
        <v>15</v>
      </c>
      <c r="E20">
        <v>454</v>
      </c>
      <c r="F20">
        <v>699</v>
      </c>
      <c r="G20">
        <v>134</v>
      </c>
      <c r="H20">
        <v>379</v>
      </c>
      <c r="I20">
        <v>0.69207683073229287</v>
      </c>
      <c r="J20">
        <v>0.77210884353741494</v>
      </c>
      <c r="K20">
        <v>0.54501800720288118</v>
      </c>
      <c r="L20">
        <v>0.71271585557299844</v>
      </c>
      <c r="M20">
        <v>0.64842300556586274</v>
      </c>
    </row>
    <row r="21" spans="1:13" x14ac:dyDescent="0.3">
      <c r="A21" s="1">
        <v>19</v>
      </c>
      <c r="B21" t="s">
        <v>21</v>
      </c>
      <c r="C21" t="s">
        <v>20</v>
      </c>
      <c r="D21" t="s">
        <v>16</v>
      </c>
      <c r="E21">
        <v>456</v>
      </c>
      <c r="F21">
        <v>697</v>
      </c>
      <c r="G21">
        <v>136</v>
      </c>
      <c r="H21">
        <v>377</v>
      </c>
      <c r="I21">
        <v>0.69207683073229287</v>
      </c>
      <c r="J21">
        <v>0.77027027027027029</v>
      </c>
      <c r="K21">
        <v>0.54741896758703479</v>
      </c>
      <c r="L21">
        <v>0.71227741330834127</v>
      </c>
      <c r="M21">
        <v>0.64897579143389195</v>
      </c>
    </row>
    <row r="22" spans="1:13" x14ac:dyDescent="0.3">
      <c r="A22" s="1">
        <v>20</v>
      </c>
      <c r="B22" t="s">
        <v>22</v>
      </c>
      <c r="C22" t="s">
        <v>14</v>
      </c>
      <c r="D22" t="s">
        <v>15</v>
      </c>
      <c r="E22">
        <v>97</v>
      </c>
      <c r="F22">
        <v>149</v>
      </c>
      <c r="G22">
        <v>41</v>
      </c>
      <c r="H22">
        <v>93</v>
      </c>
      <c r="I22">
        <v>0.64736842105263159</v>
      </c>
      <c r="J22">
        <v>0.70289855072463769</v>
      </c>
      <c r="K22">
        <v>0.51052631578947372</v>
      </c>
      <c r="L22">
        <v>0.65363881401617252</v>
      </c>
      <c r="M22">
        <v>0.61570247933884292</v>
      </c>
    </row>
    <row r="23" spans="1:13" x14ac:dyDescent="0.3">
      <c r="A23" s="1">
        <v>21</v>
      </c>
      <c r="B23" t="s">
        <v>22</v>
      </c>
      <c r="C23" t="s">
        <v>14</v>
      </c>
      <c r="D23" t="s">
        <v>16</v>
      </c>
      <c r="E23">
        <v>100</v>
      </c>
      <c r="F23">
        <v>148</v>
      </c>
      <c r="G23">
        <v>42</v>
      </c>
      <c r="H23">
        <v>90</v>
      </c>
      <c r="I23">
        <v>0.65263157894736845</v>
      </c>
      <c r="J23">
        <v>0.70422535211267601</v>
      </c>
      <c r="K23">
        <v>0.52631578947368418</v>
      </c>
      <c r="L23">
        <v>0.65963060686015829</v>
      </c>
      <c r="M23">
        <v>0.62184873949579833</v>
      </c>
    </row>
    <row r="24" spans="1:13" x14ac:dyDescent="0.3">
      <c r="A24" s="1">
        <v>22</v>
      </c>
      <c r="B24" t="s">
        <v>22</v>
      </c>
      <c r="C24" t="s">
        <v>17</v>
      </c>
      <c r="D24" t="s">
        <v>15</v>
      </c>
      <c r="E24">
        <v>122</v>
      </c>
      <c r="F24">
        <v>183</v>
      </c>
      <c r="G24">
        <v>46</v>
      </c>
      <c r="H24">
        <v>107</v>
      </c>
      <c r="I24">
        <v>0.66593886462882101</v>
      </c>
      <c r="J24">
        <v>0.72619047619047616</v>
      </c>
      <c r="K24">
        <v>0.53275109170305679</v>
      </c>
      <c r="L24">
        <v>0.67702552719200881</v>
      </c>
      <c r="M24">
        <v>0.63103448275862073</v>
      </c>
    </row>
    <row r="25" spans="1:13" x14ac:dyDescent="0.3">
      <c r="A25" s="1">
        <v>23</v>
      </c>
      <c r="B25" t="s">
        <v>22</v>
      </c>
      <c r="C25" t="s">
        <v>17</v>
      </c>
      <c r="D25" t="s">
        <v>16</v>
      </c>
      <c r="E25">
        <v>129</v>
      </c>
      <c r="F25">
        <v>179</v>
      </c>
      <c r="G25">
        <v>50</v>
      </c>
      <c r="H25">
        <v>100</v>
      </c>
      <c r="I25">
        <v>0.67248908296943233</v>
      </c>
      <c r="J25">
        <v>0.72067039106145248</v>
      </c>
      <c r="K25">
        <v>0.5633187772925764</v>
      </c>
      <c r="L25">
        <v>0.68253968253968245</v>
      </c>
      <c r="M25">
        <v>0.64157706093189959</v>
      </c>
    </row>
    <row r="26" spans="1:13" x14ac:dyDescent="0.3">
      <c r="A26" s="1">
        <v>24</v>
      </c>
      <c r="B26" t="s">
        <v>22</v>
      </c>
      <c r="C26" t="s">
        <v>18</v>
      </c>
      <c r="D26" t="s">
        <v>15</v>
      </c>
      <c r="E26">
        <v>118</v>
      </c>
      <c r="F26">
        <v>183</v>
      </c>
      <c r="G26">
        <v>50</v>
      </c>
      <c r="H26">
        <v>115</v>
      </c>
      <c r="I26">
        <v>0.64592274678111583</v>
      </c>
      <c r="J26">
        <v>0.70238095238095233</v>
      </c>
      <c r="K26">
        <v>0.50643776824034337</v>
      </c>
      <c r="L26">
        <v>0.65193370165745856</v>
      </c>
      <c r="M26">
        <v>0.61409395973154357</v>
      </c>
    </row>
    <row r="27" spans="1:13" x14ac:dyDescent="0.3">
      <c r="A27" s="1">
        <v>25</v>
      </c>
      <c r="B27" t="s">
        <v>22</v>
      </c>
      <c r="C27" t="s">
        <v>18</v>
      </c>
      <c r="D27" t="s">
        <v>16</v>
      </c>
      <c r="E27">
        <v>116</v>
      </c>
      <c r="F27">
        <v>184</v>
      </c>
      <c r="G27">
        <v>49</v>
      </c>
      <c r="H27">
        <v>117</v>
      </c>
      <c r="I27">
        <v>0.64377682403433478</v>
      </c>
      <c r="J27">
        <v>0.70303030303030301</v>
      </c>
      <c r="K27">
        <v>0.4978540772532189</v>
      </c>
      <c r="L27">
        <v>0.64949608062709974</v>
      </c>
      <c r="M27">
        <v>0.61129568106312293</v>
      </c>
    </row>
    <row r="28" spans="1:13" x14ac:dyDescent="0.3">
      <c r="A28" s="1">
        <v>26</v>
      </c>
      <c r="B28" t="s">
        <v>22</v>
      </c>
      <c r="C28" t="s">
        <v>19</v>
      </c>
      <c r="D28" t="s">
        <v>15</v>
      </c>
      <c r="E28">
        <v>100</v>
      </c>
      <c r="F28">
        <v>131</v>
      </c>
      <c r="G28">
        <v>49</v>
      </c>
      <c r="H28">
        <v>80</v>
      </c>
      <c r="I28">
        <v>0.64166666666666672</v>
      </c>
      <c r="J28">
        <v>0.67114093959731547</v>
      </c>
      <c r="K28">
        <v>0.55555555555555558</v>
      </c>
      <c r="L28">
        <v>0.64432989690721654</v>
      </c>
      <c r="M28">
        <v>0.62085308056872035</v>
      </c>
    </row>
    <row r="29" spans="1:13" x14ac:dyDescent="0.3">
      <c r="A29" s="1">
        <v>27</v>
      </c>
      <c r="B29" t="s">
        <v>22</v>
      </c>
      <c r="C29" t="s">
        <v>19</v>
      </c>
      <c r="D29" t="s">
        <v>16</v>
      </c>
      <c r="E29">
        <v>98</v>
      </c>
      <c r="F29">
        <v>132</v>
      </c>
      <c r="G29">
        <v>48</v>
      </c>
      <c r="H29">
        <v>82</v>
      </c>
      <c r="I29">
        <v>0.63888888888888884</v>
      </c>
      <c r="J29">
        <v>0.67123287671232879</v>
      </c>
      <c r="K29">
        <v>0.5444444444444444</v>
      </c>
      <c r="L29">
        <v>0.6413612565445026</v>
      </c>
      <c r="M29">
        <v>0.61682242990654201</v>
      </c>
    </row>
    <row r="30" spans="1:13" x14ac:dyDescent="0.3">
      <c r="A30" s="1">
        <v>28</v>
      </c>
      <c r="B30" t="s">
        <v>22</v>
      </c>
      <c r="C30" t="s">
        <v>20</v>
      </c>
      <c r="D30" t="s">
        <v>15</v>
      </c>
      <c r="E30">
        <v>442</v>
      </c>
      <c r="F30">
        <v>661</v>
      </c>
      <c r="G30">
        <v>172</v>
      </c>
      <c r="H30">
        <v>391</v>
      </c>
      <c r="I30">
        <v>0.66206482593037219</v>
      </c>
      <c r="J30">
        <v>0.71986970684039087</v>
      </c>
      <c r="K30">
        <v>0.53061224489795922</v>
      </c>
      <c r="L30">
        <v>0.67193675889328064</v>
      </c>
      <c r="M30">
        <v>0.62832699619771859</v>
      </c>
    </row>
    <row r="31" spans="1:13" x14ac:dyDescent="0.3">
      <c r="A31" s="1">
        <v>29</v>
      </c>
      <c r="B31" t="s">
        <v>22</v>
      </c>
      <c r="C31" t="s">
        <v>20</v>
      </c>
      <c r="D31" t="s">
        <v>16</v>
      </c>
      <c r="E31">
        <v>465</v>
      </c>
      <c r="F31">
        <v>645</v>
      </c>
      <c r="G31">
        <v>188</v>
      </c>
      <c r="H31">
        <v>368</v>
      </c>
      <c r="I31">
        <v>0.66626650660264108</v>
      </c>
      <c r="J31">
        <v>0.71209800918836141</v>
      </c>
      <c r="K31">
        <v>0.55822328931572629</v>
      </c>
      <c r="L31">
        <v>0.67489114658925986</v>
      </c>
      <c r="M31">
        <v>0.6367226061204343</v>
      </c>
    </row>
    <row r="32" spans="1:13" x14ac:dyDescent="0.3">
      <c r="A32" s="1">
        <v>30</v>
      </c>
      <c r="B32" t="s">
        <v>23</v>
      </c>
      <c r="C32" t="s">
        <v>14</v>
      </c>
      <c r="D32" t="s">
        <v>15</v>
      </c>
      <c r="E32">
        <v>133</v>
      </c>
      <c r="F32">
        <v>132</v>
      </c>
      <c r="G32">
        <v>58</v>
      </c>
      <c r="H32">
        <v>57</v>
      </c>
      <c r="I32">
        <v>0.69736842105263153</v>
      </c>
      <c r="J32">
        <v>0.69633507853403143</v>
      </c>
      <c r="K32">
        <v>0.7</v>
      </c>
      <c r="L32">
        <v>0.69706498951781981</v>
      </c>
      <c r="M32">
        <v>0.69841269841269837</v>
      </c>
    </row>
    <row r="33" spans="1:13" x14ac:dyDescent="0.3">
      <c r="A33" s="1">
        <v>31</v>
      </c>
      <c r="B33" t="s">
        <v>23</v>
      </c>
      <c r="C33" t="s">
        <v>14</v>
      </c>
      <c r="D33" t="s">
        <v>16</v>
      </c>
      <c r="E33">
        <v>135</v>
      </c>
      <c r="F33">
        <v>132</v>
      </c>
      <c r="G33">
        <v>58</v>
      </c>
      <c r="H33">
        <v>55</v>
      </c>
      <c r="I33">
        <v>0.70263157894736838</v>
      </c>
      <c r="J33">
        <v>0.69948186528497414</v>
      </c>
      <c r="K33">
        <v>0.71052631578947367</v>
      </c>
      <c r="L33">
        <v>0.70166320166320173</v>
      </c>
      <c r="M33">
        <v>0.70588235294117652</v>
      </c>
    </row>
    <row r="34" spans="1:13" x14ac:dyDescent="0.3">
      <c r="A34" s="1">
        <v>32</v>
      </c>
      <c r="B34" t="s">
        <v>23</v>
      </c>
      <c r="C34" t="s">
        <v>17</v>
      </c>
      <c r="D34" t="s">
        <v>15</v>
      </c>
      <c r="E34">
        <v>164</v>
      </c>
      <c r="F34">
        <v>166</v>
      </c>
      <c r="G34">
        <v>63</v>
      </c>
      <c r="H34">
        <v>65</v>
      </c>
      <c r="I34">
        <v>0.72052401746724892</v>
      </c>
      <c r="J34">
        <v>0.72246696035242286</v>
      </c>
      <c r="K34">
        <v>0.71615720524017468</v>
      </c>
      <c r="L34">
        <v>0.72119613016710649</v>
      </c>
      <c r="M34">
        <v>0.7186147186147186</v>
      </c>
    </row>
    <row r="35" spans="1:13" x14ac:dyDescent="0.3">
      <c r="A35" s="1">
        <v>33</v>
      </c>
      <c r="B35" t="s">
        <v>23</v>
      </c>
      <c r="C35" t="s">
        <v>17</v>
      </c>
      <c r="D35" t="s">
        <v>16</v>
      </c>
      <c r="E35">
        <v>164</v>
      </c>
      <c r="F35">
        <v>166</v>
      </c>
      <c r="G35">
        <v>63</v>
      </c>
      <c r="H35">
        <v>65</v>
      </c>
      <c r="I35">
        <v>0.72052401746724892</v>
      </c>
      <c r="J35">
        <v>0.72246696035242286</v>
      </c>
      <c r="K35">
        <v>0.71615720524017468</v>
      </c>
      <c r="L35">
        <v>0.72119613016710649</v>
      </c>
      <c r="M35">
        <v>0.7186147186147186</v>
      </c>
    </row>
    <row r="36" spans="1:13" x14ac:dyDescent="0.3">
      <c r="A36" s="1">
        <v>34</v>
      </c>
      <c r="B36" t="s">
        <v>23</v>
      </c>
      <c r="C36" t="s">
        <v>18</v>
      </c>
      <c r="D36" t="s">
        <v>15</v>
      </c>
      <c r="E36">
        <v>156</v>
      </c>
      <c r="F36">
        <v>149</v>
      </c>
      <c r="G36">
        <v>84</v>
      </c>
      <c r="H36">
        <v>77</v>
      </c>
      <c r="I36">
        <v>0.65450643776824036</v>
      </c>
      <c r="J36">
        <v>0.65</v>
      </c>
      <c r="K36">
        <v>0.66952789699570814</v>
      </c>
      <c r="L36">
        <v>0.65381391450125748</v>
      </c>
      <c r="M36">
        <v>0.65929203539823011</v>
      </c>
    </row>
    <row r="37" spans="1:13" x14ac:dyDescent="0.3">
      <c r="A37" s="1">
        <v>35</v>
      </c>
      <c r="B37" t="s">
        <v>23</v>
      </c>
      <c r="C37" t="s">
        <v>18</v>
      </c>
      <c r="D37" t="s">
        <v>16</v>
      </c>
      <c r="E37">
        <v>156</v>
      </c>
      <c r="F37">
        <v>155</v>
      </c>
      <c r="G37">
        <v>78</v>
      </c>
      <c r="H37">
        <v>77</v>
      </c>
      <c r="I37">
        <v>0.66738197424892709</v>
      </c>
      <c r="J37">
        <v>0.66666666666666663</v>
      </c>
      <c r="K37">
        <v>0.66952789699570814</v>
      </c>
      <c r="L37">
        <v>0.66723695466210431</v>
      </c>
      <c r="M37">
        <v>0.6681034482758621</v>
      </c>
    </row>
    <row r="38" spans="1:13" x14ac:dyDescent="0.3">
      <c r="A38" s="1">
        <v>36</v>
      </c>
      <c r="B38" t="s">
        <v>23</v>
      </c>
      <c r="C38" t="s">
        <v>19</v>
      </c>
      <c r="D38" t="s">
        <v>15</v>
      </c>
      <c r="E38">
        <v>127</v>
      </c>
      <c r="F38">
        <v>116</v>
      </c>
      <c r="G38">
        <v>64</v>
      </c>
      <c r="H38">
        <v>53</v>
      </c>
      <c r="I38">
        <v>0.67500000000000004</v>
      </c>
      <c r="J38">
        <v>0.66492146596858637</v>
      </c>
      <c r="K38">
        <v>0.7055555555555556</v>
      </c>
      <c r="L38">
        <v>0.67266949152542366</v>
      </c>
      <c r="M38">
        <v>0.68639053254437865</v>
      </c>
    </row>
    <row r="39" spans="1:13" x14ac:dyDescent="0.3">
      <c r="A39" s="1">
        <v>37</v>
      </c>
      <c r="B39" t="s">
        <v>23</v>
      </c>
      <c r="C39" t="s">
        <v>19</v>
      </c>
      <c r="D39" t="s">
        <v>16</v>
      </c>
      <c r="E39">
        <v>127</v>
      </c>
      <c r="F39">
        <v>116</v>
      </c>
      <c r="G39">
        <v>64</v>
      </c>
      <c r="H39">
        <v>53</v>
      </c>
      <c r="I39">
        <v>0.67500000000000004</v>
      </c>
      <c r="J39">
        <v>0.66492146596858637</v>
      </c>
      <c r="K39">
        <v>0.7055555555555556</v>
      </c>
      <c r="L39">
        <v>0.67266949152542366</v>
      </c>
      <c r="M39">
        <v>0.68639053254437865</v>
      </c>
    </row>
    <row r="40" spans="1:13" x14ac:dyDescent="0.3">
      <c r="A40" s="1">
        <v>38</v>
      </c>
      <c r="B40" t="s">
        <v>23</v>
      </c>
      <c r="C40" t="s">
        <v>20</v>
      </c>
      <c r="D40" t="s">
        <v>15</v>
      </c>
      <c r="E40">
        <v>608</v>
      </c>
      <c r="F40">
        <v>549</v>
      </c>
      <c r="G40">
        <v>284</v>
      </c>
      <c r="H40">
        <v>225</v>
      </c>
      <c r="I40">
        <v>0.69447779111644659</v>
      </c>
      <c r="J40">
        <v>0.68161434977578472</v>
      </c>
      <c r="K40">
        <v>0.72989195678271312</v>
      </c>
      <c r="L40">
        <v>0.69075210179504654</v>
      </c>
      <c r="M40">
        <v>0.70930232558139539</v>
      </c>
    </row>
    <row r="41" spans="1:13" x14ac:dyDescent="0.3">
      <c r="A41" s="1">
        <v>39</v>
      </c>
      <c r="B41" t="s">
        <v>23</v>
      </c>
      <c r="C41" t="s">
        <v>20</v>
      </c>
      <c r="D41" t="s">
        <v>16</v>
      </c>
      <c r="E41">
        <v>607</v>
      </c>
      <c r="F41">
        <v>557</v>
      </c>
      <c r="G41">
        <v>276</v>
      </c>
      <c r="H41">
        <v>226</v>
      </c>
      <c r="I41">
        <v>0.69867947178871548</v>
      </c>
      <c r="J41">
        <v>0.6874292185730464</v>
      </c>
      <c r="K41">
        <v>0.72869147659063627</v>
      </c>
      <c r="L41">
        <v>0.69530355097365393</v>
      </c>
      <c r="M41">
        <v>0.71136653895274582</v>
      </c>
    </row>
    <row r="42" spans="1:13" x14ac:dyDescent="0.3">
      <c r="A42" s="1">
        <v>40</v>
      </c>
      <c r="B42" t="s">
        <v>24</v>
      </c>
      <c r="C42" t="s">
        <v>14</v>
      </c>
      <c r="D42" t="s">
        <v>15</v>
      </c>
      <c r="E42">
        <v>138</v>
      </c>
      <c r="F42">
        <v>133</v>
      </c>
      <c r="G42">
        <v>57</v>
      </c>
      <c r="H42">
        <v>52</v>
      </c>
      <c r="I42">
        <v>0.7131578947368421</v>
      </c>
      <c r="J42">
        <v>0.70769230769230773</v>
      </c>
      <c r="K42">
        <v>0.72631578947368425</v>
      </c>
      <c r="L42">
        <v>0.71134020618556704</v>
      </c>
      <c r="M42">
        <v>0.7189189189189189</v>
      </c>
    </row>
    <row r="43" spans="1:13" x14ac:dyDescent="0.3">
      <c r="A43" s="1">
        <v>41</v>
      </c>
      <c r="B43" t="s">
        <v>24</v>
      </c>
      <c r="C43" t="s">
        <v>14</v>
      </c>
      <c r="D43" t="s">
        <v>16</v>
      </c>
      <c r="E43">
        <v>118</v>
      </c>
      <c r="F43">
        <v>147</v>
      </c>
      <c r="G43">
        <v>43</v>
      </c>
      <c r="H43">
        <v>72</v>
      </c>
      <c r="I43">
        <v>0.69736842105263153</v>
      </c>
      <c r="J43">
        <v>0.73291925465838514</v>
      </c>
      <c r="K43">
        <v>0.62105263157894741</v>
      </c>
      <c r="L43">
        <v>0.70743405275779381</v>
      </c>
      <c r="M43">
        <v>0.67123287671232879</v>
      </c>
    </row>
    <row r="44" spans="1:13" x14ac:dyDescent="0.3">
      <c r="A44" s="1">
        <v>42</v>
      </c>
      <c r="B44" t="s">
        <v>24</v>
      </c>
      <c r="C44" t="s">
        <v>17</v>
      </c>
      <c r="D44" t="s">
        <v>15</v>
      </c>
      <c r="E44">
        <v>169</v>
      </c>
      <c r="F44">
        <v>167</v>
      </c>
      <c r="G44">
        <v>62</v>
      </c>
      <c r="H44">
        <v>60</v>
      </c>
      <c r="I44">
        <v>0.73362445414847166</v>
      </c>
      <c r="J44">
        <v>0.73160173160173159</v>
      </c>
      <c r="K44">
        <v>0.73799126637554591</v>
      </c>
      <c r="L44">
        <v>0.73287077189939287</v>
      </c>
      <c r="M44">
        <v>0.73568281938325997</v>
      </c>
    </row>
    <row r="45" spans="1:13" x14ac:dyDescent="0.3">
      <c r="A45" s="1">
        <v>43</v>
      </c>
      <c r="B45" t="s">
        <v>24</v>
      </c>
      <c r="C45" t="s">
        <v>17</v>
      </c>
      <c r="D45" t="s">
        <v>16</v>
      </c>
      <c r="E45">
        <v>164</v>
      </c>
      <c r="F45">
        <v>172</v>
      </c>
      <c r="G45">
        <v>57</v>
      </c>
      <c r="H45">
        <v>65</v>
      </c>
      <c r="I45">
        <v>0.73362445414847166</v>
      </c>
      <c r="J45">
        <v>0.74208144796380093</v>
      </c>
      <c r="K45">
        <v>0.71615720524017468</v>
      </c>
      <c r="L45">
        <v>0.73674752920035935</v>
      </c>
      <c r="M45">
        <v>0.72573839662447259</v>
      </c>
    </row>
    <row r="46" spans="1:13" x14ac:dyDescent="0.3">
      <c r="A46" s="1">
        <v>44</v>
      </c>
      <c r="B46" t="s">
        <v>24</v>
      </c>
      <c r="C46" t="s">
        <v>18</v>
      </c>
      <c r="D46" t="s">
        <v>15</v>
      </c>
      <c r="E46">
        <v>151</v>
      </c>
      <c r="F46">
        <v>166</v>
      </c>
      <c r="G46">
        <v>67</v>
      </c>
      <c r="H46">
        <v>82</v>
      </c>
      <c r="I46">
        <v>0.68025751072961371</v>
      </c>
      <c r="J46">
        <v>0.69266055045871555</v>
      </c>
      <c r="K46">
        <v>0.64806866952789699</v>
      </c>
      <c r="L46">
        <v>0.6832579185520361</v>
      </c>
      <c r="M46">
        <v>0.66935483870967738</v>
      </c>
    </row>
    <row r="47" spans="1:13" x14ac:dyDescent="0.3">
      <c r="A47" s="1">
        <v>45</v>
      </c>
      <c r="B47" t="s">
        <v>24</v>
      </c>
      <c r="C47" t="s">
        <v>18</v>
      </c>
      <c r="D47" t="s">
        <v>16</v>
      </c>
      <c r="E47">
        <v>136</v>
      </c>
      <c r="F47">
        <v>198</v>
      </c>
      <c r="G47">
        <v>35</v>
      </c>
      <c r="H47">
        <v>97</v>
      </c>
      <c r="I47">
        <v>0.71673819742489275</v>
      </c>
      <c r="J47">
        <v>0.79532163742690054</v>
      </c>
      <c r="K47">
        <v>0.58369098712446355</v>
      </c>
      <c r="L47">
        <v>0.74154852780806968</v>
      </c>
      <c r="M47">
        <v>0.67118644067796607</v>
      </c>
    </row>
    <row r="48" spans="1:13" x14ac:dyDescent="0.3">
      <c r="A48" s="1">
        <v>46</v>
      </c>
      <c r="B48" t="s">
        <v>24</v>
      </c>
      <c r="C48" t="s">
        <v>19</v>
      </c>
      <c r="D48" t="s">
        <v>15</v>
      </c>
      <c r="E48">
        <v>127</v>
      </c>
      <c r="F48">
        <v>120</v>
      </c>
      <c r="G48">
        <v>60</v>
      </c>
      <c r="H48">
        <v>53</v>
      </c>
      <c r="I48">
        <v>0.68611111111111112</v>
      </c>
      <c r="J48">
        <v>0.67914438502673802</v>
      </c>
      <c r="K48">
        <v>0.7055555555555556</v>
      </c>
      <c r="L48">
        <v>0.68426724137931039</v>
      </c>
      <c r="M48">
        <v>0.69364161849710981</v>
      </c>
    </row>
    <row r="49" spans="1:13" x14ac:dyDescent="0.3">
      <c r="A49" s="1">
        <v>47</v>
      </c>
      <c r="B49" t="s">
        <v>24</v>
      </c>
      <c r="C49" t="s">
        <v>19</v>
      </c>
      <c r="D49" t="s">
        <v>16</v>
      </c>
      <c r="E49">
        <v>108</v>
      </c>
      <c r="F49">
        <v>147</v>
      </c>
      <c r="G49">
        <v>33</v>
      </c>
      <c r="H49">
        <v>72</v>
      </c>
      <c r="I49">
        <v>0.70833333333333337</v>
      </c>
      <c r="J49">
        <v>0.76595744680851063</v>
      </c>
      <c r="K49">
        <v>0.6</v>
      </c>
      <c r="L49">
        <v>0.72580645161290325</v>
      </c>
      <c r="M49">
        <v>0.67123287671232879</v>
      </c>
    </row>
    <row r="50" spans="1:13" x14ac:dyDescent="0.3">
      <c r="A50" s="1">
        <v>48</v>
      </c>
      <c r="B50" t="s">
        <v>24</v>
      </c>
      <c r="C50" t="s">
        <v>20</v>
      </c>
      <c r="D50" t="s">
        <v>15</v>
      </c>
      <c r="E50">
        <v>606</v>
      </c>
      <c r="F50">
        <v>582</v>
      </c>
      <c r="G50">
        <v>251</v>
      </c>
      <c r="H50">
        <v>227</v>
      </c>
      <c r="I50">
        <v>0.71308523409363744</v>
      </c>
      <c r="J50">
        <v>0.7071178529754959</v>
      </c>
      <c r="K50">
        <v>0.72749099639855941</v>
      </c>
      <c r="L50">
        <v>0.71110068059141041</v>
      </c>
      <c r="M50">
        <v>0.71940667490729293</v>
      </c>
    </row>
    <row r="51" spans="1:13" x14ac:dyDescent="0.3">
      <c r="A51" s="1">
        <v>49</v>
      </c>
      <c r="B51" t="s">
        <v>24</v>
      </c>
      <c r="C51" t="s">
        <v>20</v>
      </c>
      <c r="D51" t="s">
        <v>16</v>
      </c>
      <c r="E51">
        <v>562</v>
      </c>
      <c r="F51">
        <v>656</v>
      </c>
      <c r="G51">
        <v>177</v>
      </c>
      <c r="H51">
        <v>271</v>
      </c>
      <c r="I51">
        <v>0.73109243697478987</v>
      </c>
      <c r="J51">
        <v>0.76048714479025714</v>
      </c>
      <c r="K51">
        <v>0.67466986794717887</v>
      </c>
      <c r="L51">
        <v>0.74162048033782002</v>
      </c>
      <c r="M51">
        <v>0.70765911542610571</v>
      </c>
    </row>
    <row r="52" spans="1:13" x14ac:dyDescent="0.3">
      <c r="A52" s="1">
        <v>50</v>
      </c>
      <c r="B52" t="s">
        <v>25</v>
      </c>
      <c r="C52" t="s">
        <v>14</v>
      </c>
      <c r="D52" t="s">
        <v>15</v>
      </c>
      <c r="E52">
        <v>136</v>
      </c>
      <c r="F52">
        <v>153</v>
      </c>
      <c r="G52">
        <v>37</v>
      </c>
      <c r="H52">
        <v>54</v>
      </c>
      <c r="I52">
        <v>0.76052631578947372</v>
      </c>
      <c r="J52">
        <v>0.78612716763005785</v>
      </c>
      <c r="K52">
        <v>0.71578947368421053</v>
      </c>
      <c r="L52">
        <v>0.77097505668934241</v>
      </c>
      <c r="M52">
        <v>0.73913043478260865</v>
      </c>
    </row>
    <row r="53" spans="1:13" x14ac:dyDescent="0.3">
      <c r="A53" s="1">
        <v>51</v>
      </c>
      <c r="B53" t="s">
        <v>25</v>
      </c>
      <c r="C53" t="s">
        <v>14</v>
      </c>
      <c r="D53" t="s">
        <v>16</v>
      </c>
      <c r="E53">
        <v>138</v>
      </c>
      <c r="F53">
        <v>146</v>
      </c>
      <c r="G53">
        <v>44</v>
      </c>
      <c r="H53">
        <v>52</v>
      </c>
      <c r="I53">
        <v>0.74736842105263157</v>
      </c>
      <c r="J53">
        <v>0.75824175824175821</v>
      </c>
      <c r="K53">
        <v>0.72631578947368425</v>
      </c>
      <c r="L53">
        <v>0.75163398692810446</v>
      </c>
      <c r="M53">
        <v>0.73737373737373735</v>
      </c>
    </row>
    <row r="54" spans="1:13" x14ac:dyDescent="0.3">
      <c r="A54" s="1">
        <v>52</v>
      </c>
      <c r="B54" t="s">
        <v>25</v>
      </c>
      <c r="C54" t="s">
        <v>17</v>
      </c>
      <c r="D54" t="s">
        <v>15</v>
      </c>
      <c r="E54">
        <v>178</v>
      </c>
      <c r="F54">
        <v>160</v>
      </c>
      <c r="G54">
        <v>69</v>
      </c>
      <c r="H54">
        <v>51</v>
      </c>
      <c r="I54">
        <v>0.73799126637554591</v>
      </c>
      <c r="J54">
        <v>0.72064777327935226</v>
      </c>
      <c r="K54">
        <v>0.77729257641921401</v>
      </c>
      <c r="L54">
        <v>0.73130649137222681</v>
      </c>
      <c r="M54">
        <v>0.75829383886255919</v>
      </c>
    </row>
    <row r="55" spans="1:13" x14ac:dyDescent="0.3">
      <c r="A55" s="1">
        <v>53</v>
      </c>
      <c r="B55" t="s">
        <v>25</v>
      </c>
      <c r="C55" t="s">
        <v>17</v>
      </c>
      <c r="D55" t="s">
        <v>16</v>
      </c>
      <c r="E55">
        <v>167</v>
      </c>
      <c r="F55">
        <v>177</v>
      </c>
      <c r="G55">
        <v>52</v>
      </c>
      <c r="H55">
        <v>62</v>
      </c>
      <c r="I55">
        <v>0.75109170305676853</v>
      </c>
      <c r="J55">
        <v>0.76255707762557079</v>
      </c>
      <c r="K55">
        <v>0.72925764192139741</v>
      </c>
      <c r="L55">
        <v>0.75565610859728505</v>
      </c>
      <c r="M55">
        <v>0.7405857740585774</v>
      </c>
    </row>
    <row r="56" spans="1:13" x14ac:dyDescent="0.3">
      <c r="A56" s="1">
        <v>54</v>
      </c>
      <c r="B56" t="s">
        <v>25</v>
      </c>
      <c r="C56" t="s">
        <v>18</v>
      </c>
      <c r="D56" t="s">
        <v>15</v>
      </c>
      <c r="E56">
        <v>166</v>
      </c>
      <c r="F56">
        <v>150</v>
      </c>
      <c r="G56">
        <v>83</v>
      </c>
      <c r="H56">
        <v>67</v>
      </c>
      <c r="I56">
        <v>0.67811158798283266</v>
      </c>
      <c r="J56">
        <v>0.66666666666666663</v>
      </c>
      <c r="K56">
        <v>0.71244635193133043</v>
      </c>
      <c r="L56">
        <v>0.67534580960130186</v>
      </c>
      <c r="M56">
        <v>0.69124423963133641</v>
      </c>
    </row>
    <row r="57" spans="1:13" x14ac:dyDescent="0.3">
      <c r="A57" s="1">
        <v>55</v>
      </c>
      <c r="B57" t="s">
        <v>25</v>
      </c>
      <c r="C57" t="s">
        <v>18</v>
      </c>
      <c r="D57" t="s">
        <v>16</v>
      </c>
      <c r="E57">
        <v>149</v>
      </c>
      <c r="F57">
        <v>185</v>
      </c>
      <c r="G57">
        <v>48</v>
      </c>
      <c r="H57">
        <v>84</v>
      </c>
      <c r="I57">
        <v>0.71673819742489275</v>
      </c>
      <c r="J57">
        <v>0.75634517766497467</v>
      </c>
      <c r="K57">
        <v>0.63948497854077258</v>
      </c>
      <c r="L57">
        <v>0.72967678746327136</v>
      </c>
      <c r="M57">
        <v>0.68773234200743494</v>
      </c>
    </row>
    <row r="58" spans="1:13" x14ac:dyDescent="0.3">
      <c r="A58" s="1">
        <v>56</v>
      </c>
      <c r="B58" t="s">
        <v>25</v>
      </c>
      <c r="C58" t="s">
        <v>19</v>
      </c>
      <c r="D58" t="s">
        <v>15</v>
      </c>
      <c r="E58">
        <v>127</v>
      </c>
      <c r="F58">
        <v>122</v>
      </c>
      <c r="G58">
        <v>58</v>
      </c>
      <c r="H58">
        <v>53</v>
      </c>
      <c r="I58">
        <v>0.69166666666666665</v>
      </c>
      <c r="J58">
        <v>0.68648648648648647</v>
      </c>
      <c r="K58">
        <v>0.7055555555555556</v>
      </c>
      <c r="L58">
        <v>0.69021739130434778</v>
      </c>
      <c r="M58">
        <v>0.69714285714285718</v>
      </c>
    </row>
    <row r="59" spans="1:13" x14ac:dyDescent="0.3">
      <c r="A59" s="1">
        <v>57</v>
      </c>
      <c r="B59" t="s">
        <v>25</v>
      </c>
      <c r="C59" t="s">
        <v>19</v>
      </c>
      <c r="D59" t="s">
        <v>16</v>
      </c>
      <c r="E59">
        <v>129</v>
      </c>
      <c r="F59">
        <v>136</v>
      </c>
      <c r="G59">
        <v>44</v>
      </c>
      <c r="H59">
        <v>51</v>
      </c>
      <c r="I59">
        <v>0.73611111111111116</v>
      </c>
      <c r="J59">
        <v>0.74566473988439308</v>
      </c>
      <c r="K59">
        <v>0.71666666666666667</v>
      </c>
      <c r="L59">
        <v>0.73967889908256879</v>
      </c>
      <c r="M59">
        <v>0.72727272727272729</v>
      </c>
    </row>
    <row r="60" spans="1:13" x14ac:dyDescent="0.3">
      <c r="A60" s="1">
        <v>58</v>
      </c>
      <c r="B60" t="s">
        <v>25</v>
      </c>
      <c r="C60" t="s">
        <v>20</v>
      </c>
      <c r="D60" t="s">
        <v>15</v>
      </c>
      <c r="E60">
        <v>595</v>
      </c>
      <c r="F60">
        <v>572</v>
      </c>
      <c r="G60">
        <v>261</v>
      </c>
      <c r="H60">
        <v>238</v>
      </c>
      <c r="I60">
        <v>0.70048019207683077</v>
      </c>
      <c r="J60">
        <v>0.69509345794392519</v>
      </c>
      <c r="K60">
        <v>0.7142857142857143</v>
      </c>
      <c r="L60">
        <v>0.69884895466290808</v>
      </c>
      <c r="M60">
        <v>0.70617283950617282</v>
      </c>
    </row>
    <row r="61" spans="1:13" x14ac:dyDescent="0.3">
      <c r="A61" s="1">
        <v>59</v>
      </c>
      <c r="B61" t="s">
        <v>25</v>
      </c>
      <c r="C61" t="s">
        <v>20</v>
      </c>
      <c r="D61" t="s">
        <v>16</v>
      </c>
      <c r="E61">
        <v>618</v>
      </c>
      <c r="F61">
        <v>651</v>
      </c>
      <c r="G61">
        <v>182</v>
      </c>
      <c r="H61">
        <v>215</v>
      </c>
      <c r="I61">
        <v>0.76170468187274909</v>
      </c>
      <c r="J61">
        <v>0.77249999999999996</v>
      </c>
      <c r="K61">
        <v>0.74189675870348137</v>
      </c>
      <c r="L61">
        <v>0.76617902305975705</v>
      </c>
      <c r="M61">
        <v>0.75173210161662818</v>
      </c>
    </row>
    <row r="62" spans="1:13" x14ac:dyDescent="0.3">
      <c r="A62" s="1">
        <v>60</v>
      </c>
      <c r="B62" t="s">
        <v>26</v>
      </c>
      <c r="C62" t="s">
        <v>14</v>
      </c>
      <c r="D62" t="s">
        <v>15</v>
      </c>
      <c r="E62">
        <v>142</v>
      </c>
      <c r="F62">
        <v>143</v>
      </c>
      <c r="G62">
        <v>47</v>
      </c>
      <c r="H62">
        <v>48</v>
      </c>
      <c r="I62">
        <v>0.75</v>
      </c>
      <c r="J62">
        <v>0.75132275132275128</v>
      </c>
      <c r="K62">
        <v>0.74736842105263157</v>
      </c>
      <c r="L62">
        <v>0.75052854122621571</v>
      </c>
      <c r="M62">
        <v>0.74869109947643975</v>
      </c>
    </row>
    <row r="63" spans="1:13" x14ac:dyDescent="0.3">
      <c r="A63" s="1">
        <v>61</v>
      </c>
      <c r="B63" t="s">
        <v>26</v>
      </c>
      <c r="C63" t="s">
        <v>14</v>
      </c>
      <c r="D63" t="s">
        <v>16</v>
      </c>
      <c r="E63">
        <v>134</v>
      </c>
      <c r="F63">
        <v>144</v>
      </c>
      <c r="G63">
        <v>46</v>
      </c>
      <c r="H63">
        <v>56</v>
      </c>
      <c r="I63">
        <v>0.73157894736842111</v>
      </c>
      <c r="J63">
        <v>0.74444444444444446</v>
      </c>
      <c r="K63">
        <v>0.70526315789473681</v>
      </c>
      <c r="L63">
        <v>0.7362637362637362</v>
      </c>
      <c r="M63">
        <v>0.72</v>
      </c>
    </row>
    <row r="64" spans="1:13" x14ac:dyDescent="0.3">
      <c r="A64" s="1">
        <v>62</v>
      </c>
      <c r="B64" t="s">
        <v>26</v>
      </c>
      <c r="C64" t="s">
        <v>17</v>
      </c>
      <c r="D64" t="s">
        <v>15</v>
      </c>
      <c r="E64">
        <v>179</v>
      </c>
      <c r="F64">
        <v>166</v>
      </c>
      <c r="G64">
        <v>63</v>
      </c>
      <c r="H64">
        <v>50</v>
      </c>
      <c r="I64">
        <v>0.75327510917030571</v>
      </c>
      <c r="J64">
        <v>0.73966942148760328</v>
      </c>
      <c r="K64">
        <v>0.78165938864628826</v>
      </c>
      <c r="L64">
        <v>0.74770258980785287</v>
      </c>
      <c r="M64">
        <v>0.76851851851851849</v>
      </c>
    </row>
    <row r="65" spans="1:13" x14ac:dyDescent="0.3">
      <c r="A65" s="1">
        <v>63</v>
      </c>
      <c r="B65" t="s">
        <v>26</v>
      </c>
      <c r="C65" t="s">
        <v>17</v>
      </c>
      <c r="D65" t="s">
        <v>16</v>
      </c>
      <c r="E65">
        <v>177</v>
      </c>
      <c r="F65">
        <v>174</v>
      </c>
      <c r="G65">
        <v>55</v>
      </c>
      <c r="H65">
        <v>52</v>
      </c>
      <c r="I65">
        <v>0.76637554585152834</v>
      </c>
      <c r="J65">
        <v>0.76293103448275867</v>
      </c>
      <c r="K65">
        <v>0.77292576419213976</v>
      </c>
      <c r="L65">
        <v>0.76490924805531546</v>
      </c>
      <c r="M65">
        <v>0.76991150442477874</v>
      </c>
    </row>
    <row r="66" spans="1:13" x14ac:dyDescent="0.3">
      <c r="A66" s="1">
        <v>64</v>
      </c>
      <c r="B66" t="s">
        <v>26</v>
      </c>
      <c r="C66" t="s">
        <v>18</v>
      </c>
      <c r="D66" t="s">
        <v>15</v>
      </c>
      <c r="E66">
        <v>156</v>
      </c>
      <c r="F66">
        <v>165</v>
      </c>
      <c r="G66">
        <v>68</v>
      </c>
      <c r="H66">
        <v>77</v>
      </c>
      <c r="I66">
        <v>0.68884120171673824</v>
      </c>
      <c r="J66">
        <v>0.6964285714285714</v>
      </c>
      <c r="K66">
        <v>0.66952789699570814</v>
      </c>
      <c r="L66">
        <v>0.69087688219663412</v>
      </c>
      <c r="M66">
        <v>0.68181818181818177</v>
      </c>
    </row>
    <row r="67" spans="1:13" x14ac:dyDescent="0.3">
      <c r="A67" s="1">
        <v>65</v>
      </c>
      <c r="B67" t="s">
        <v>26</v>
      </c>
      <c r="C67" t="s">
        <v>18</v>
      </c>
      <c r="D67" t="s">
        <v>16</v>
      </c>
      <c r="E67">
        <v>164</v>
      </c>
      <c r="F67">
        <v>191</v>
      </c>
      <c r="G67">
        <v>42</v>
      </c>
      <c r="H67">
        <v>69</v>
      </c>
      <c r="I67">
        <v>0.7618025751072961</v>
      </c>
      <c r="J67">
        <v>0.79611650485436891</v>
      </c>
      <c r="K67">
        <v>0.70386266094420602</v>
      </c>
      <c r="L67">
        <v>0.77578051087984856</v>
      </c>
      <c r="M67">
        <v>0.73461538461538467</v>
      </c>
    </row>
    <row r="68" spans="1:13" x14ac:dyDescent="0.3">
      <c r="A68" s="1">
        <v>66</v>
      </c>
      <c r="B68" t="s">
        <v>26</v>
      </c>
      <c r="C68" t="s">
        <v>19</v>
      </c>
      <c r="D68" t="s">
        <v>15</v>
      </c>
      <c r="E68">
        <v>134</v>
      </c>
      <c r="F68">
        <v>122</v>
      </c>
      <c r="G68">
        <v>58</v>
      </c>
      <c r="H68">
        <v>46</v>
      </c>
      <c r="I68">
        <v>0.71111111111111114</v>
      </c>
      <c r="J68">
        <v>0.69791666666666663</v>
      </c>
      <c r="K68">
        <v>0.74444444444444446</v>
      </c>
      <c r="L68">
        <v>0.7067510548523207</v>
      </c>
      <c r="M68">
        <v>0.72619047619047616</v>
      </c>
    </row>
    <row r="69" spans="1:13" x14ac:dyDescent="0.3">
      <c r="A69" s="1">
        <v>67</v>
      </c>
      <c r="B69" t="s">
        <v>26</v>
      </c>
      <c r="C69" t="s">
        <v>19</v>
      </c>
      <c r="D69" t="s">
        <v>16</v>
      </c>
      <c r="E69">
        <v>133</v>
      </c>
      <c r="F69">
        <v>134</v>
      </c>
      <c r="G69">
        <v>46</v>
      </c>
      <c r="H69">
        <v>47</v>
      </c>
      <c r="I69">
        <v>0.7416666666666667</v>
      </c>
      <c r="J69">
        <v>0.74301675977653636</v>
      </c>
      <c r="K69">
        <v>0.73888888888888893</v>
      </c>
      <c r="L69">
        <v>0.74218750000000011</v>
      </c>
      <c r="M69">
        <v>0.74033149171270718</v>
      </c>
    </row>
    <row r="70" spans="1:13" x14ac:dyDescent="0.3">
      <c r="A70" s="1">
        <v>68</v>
      </c>
      <c r="B70" t="s">
        <v>26</v>
      </c>
      <c r="C70" t="s">
        <v>20</v>
      </c>
      <c r="D70" t="s">
        <v>15</v>
      </c>
      <c r="E70">
        <v>615</v>
      </c>
      <c r="F70">
        <v>583</v>
      </c>
      <c r="G70">
        <v>250</v>
      </c>
      <c r="H70">
        <v>218</v>
      </c>
      <c r="I70">
        <v>0.71908763505402162</v>
      </c>
      <c r="J70">
        <v>0.71098265895953761</v>
      </c>
      <c r="K70">
        <v>0.73829531812725091</v>
      </c>
      <c r="L70">
        <v>0.71628232005590509</v>
      </c>
      <c r="M70">
        <v>0.72784019975031211</v>
      </c>
    </row>
    <row r="71" spans="1:13" x14ac:dyDescent="0.3">
      <c r="A71" s="1">
        <v>69</v>
      </c>
      <c r="B71" t="s">
        <v>26</v>
      </c>
      <c r="C71" t="s">
        <v>20</v>
      </c>
      <c r="D71" t="s">
        <v>16</v>
      </c>
      <c r="E71">
        <v>643</v>
      </c>
      <c r="F71">
        <v>682</v>
      </c>
      <c r="G71">
        <v>151</v>
      </c>
      <c r="H71">
        <v>190</v>
      </c>
      <c r="I71">
        <v>0.79531812725090034</v>
      </c>
      <c r="J71">
        <v>0.80982367758186402</v>
      </c>
      <c r="K71">
        <v>0.77190876350540216</v>
      </c>
      <c r="L71">
        <v>0.80194562234971323</v>
      </c>
      <c r="M71">
        <v>0.7821100917431193</v>
      </c>
    </row>
    <row r="72" spans="1:13" x14ac:dyDescent="0.3">
      <c r="A72" s="1">
        <v>70</v>
      </c>
      <c r="B72" t="s">
        <v>27</v>
      </c>
      <c r="C72" t="s">
        <v>14</v>
      </c>
      <c r="D72" t="s">
        <v>15</v>
      </c>
      <c r="E72">
        <v>142</v>
      </c>
      <c r="F72">
        <v>143</v>
      </c>
      <c r="G72">
        <v>47</v>
      </c>
      <c r="H72">
        <v>48</v>
      </c>
      <c r="I72">
        <v>0.75</v>
      </c>
      <c r="J72">
        <v>0.75132275132275128</v>
      </c>
      <c r="K72">
        <v>0.74736842105263157</v>
      </c>
      <c r="L72">
        <v>0.75052854122621571</v>
      </c>
      <c r="M72">
        <v>0.74869109947643975</v>
      </c>
    </row>
    <row r="73" spans="1:13" x14ac:dyDescent="0.3">
      <c r="A73" s="1">
        <v>71</v>
      </c>
      <c r="B73" t="s">
        <v>27</v>
      </c>
      <c r="C73" t="s">
        <v>14</v>
      </c>
      <c r="D73" t="s">
        <v>16</v>
      </c>
      <c r="E73">
        <v>131</v>
      </c>
      <c r="F73">
        <v>147</v>
      </c>
      <c r="G73">
        <v>43</v>
      </c>
      <c r="H73">
        <v>59</v>
      </c>
      <c r="I73">
        <v>0.73157894736842111</v>
      </c>
      <c r="J73">
        <v>0.75287356321839083</v>
      </c>
      <c r="K73">
        <v>0.68947368421052635</v>
      </c>
      <c r="L73">
        <v>0.73927765237020315</v>
      </c>
      <c r="M73">
        <v>0.71359223300970875</v>
      </c>
    </row>
    <row r="74" spans="1:13" x14ac:dyDescent="0.3">
      <c r="A74" s="1">
        <v>72</v>
      </c>
      <c r="B74" t="s">
        <v>27</v>
      </c>
      <c r="C74" t="s">
        <v>17</v>
      </c>
      <c r="D74" t="s">
        <v>15</v>
      </c>
      <c r="E74">
        <v>179</v>
      </c>
      <c r="F74">
        <v>165</v>
      </c>
      <c r="G74">
        <v>64</v>
      </c>
      <c r="H74">
        <v>50</v>
      </c>
      <c r="I74">
        <v>0.75109170305676853</v>
      </c>
      <c r="J74">
        <v>0.73662551440329216</v>
      </c>
      <c r="K74">
        <v>0.78165938864628826</v>
      </c>
      <c r="L74">
        <v>0.74521232306411334</v>
      </c>
      <c r="M74">
        <v>0.76744186046511631</v>
      </c>
    </row>
    <row r="75" spans="1:13" x14ac:dyDescent="0.3">
      <c r="A75" s="1">
        <v>73</v>
      </c>
      <c r="B75" t="s">
        <v>27</v>
      </c>
      <c r="C75" t="s">
        <v>17</v>
      </c>
      <c r="D75" t="s">
        <v>16</v>
      </c>
      <c r="E75">
        <v>182</v>
      </c>
      <c r="F75">
        <v>175</v>
      </c>
      <c r="G75">
        <v>54</v>
      </c>
      <c r="H75">
        <v>47</v>
      </c>
      <c r="I75">
        <v>0.77947598253275108</v>
      </c>
      <c r="J75">
        <v>0.77118644067796616</v>
      </c>
      <c r="K75">
        <v>0.79475982532751088</v>
      </c>
      <c r="L75">
        <v>0.77578857630008524</v>
      </c>
      <c r="M75">
        <v>0.78828828828828834</v>
      </c>
    </row>
    <row r="76" spans="1:13" x14ac:dyDescent="0.3">
      <c r="A76" s="1">
        <v>74</v>
      </c>
      <c r="B76" t="s">
        <v>27</v>
      </c>
      <c r="C76" t="s">
        <v>18</v>
      </c>
      <c r="D76" t="s">
        <v>15</v>
      </c>
      <c r="E76">
        <v>155</v>
      </c>
      <c r="F76">
        <v>163</v>
      </c>
      <c r="G76">
        <v>70</v>
      </c>
      <c r="H76">
        <v>78</v>
      </c>
      <c r="I76">
        <v>0.68240343347639487</v>
      </c>
      <c r="J76">
        <v>0.68888888888888888</v>
      </c>
      <c r="K76">
        <v>0.66523605150214593</v>
      </c>
      <c r="L76">
        <v>0.68402471315092683</v>
      </c>
      <c r="M76">
        <v>0.67634854771784236</v>
      </c>
    </row>
    <row r="77" spans="1:13" x14ac:dyDescent="0.3">
      <c r="A77" s="1">
        <v>75</v>
      </c>
      <c r="B77" t="s">
        <v>27</v>
      </c>
      <c r="C77" t="s">
        <v>18</v>
      </c>
      <c r="D77" t="s">
        <v>16</v>
      </c>
      <c r="E77">
        <v>185</v>
      </c>
      <c r="F77">
        <v>194</v>
      </c>
      <c r="G77">
        <v>39</v>
      </c>
      <c r="H77">
        <v>48</v>
      </c>
      <c r="I77">
        <v>0.81330472103004292</v>
      </c>
      <c r="J77">
        <v>0.8258928571428571</v>
      </c>
      <c r="K77">
        <v>0.79399141630901282</v>
      </c>
      <c r="L77">
        <v>0.81930912311780324</v>
      </c>
      <c r="M77">
        <v>0.80165289256198347</v>
      </c>
    </row>
    <row r="78" spans="1:13" x14ac:dyDescent="0.3">
      <c r="A78" s="1">
        <v>76</v>
      </c>
      <c r="B78" t="s">
        <v>27</v>
      </c>
      <c r="C78" t="s">
        <v>19</v>
      </c>
      <c r="D78" t="s">
        <v>15</v>
      </c>
      <c r="E78">
        <v>129</v>
      </c>
      <c r="F78">
        <v>122</v>
      </c>
      <c r="G78">
        <v>58</v>
      </c>
      <c r="H78">
        <v>51</v>
      </c>
      <c r="I78">
        <v>0.69722222222222219</v>
      </c>
      <c r="J78">
        <v>0.68983957219251335</v>
      </c>
      <c r="K78">
        <v>0.71666666666666667</v>
      </c>
      <c r="L78">
        <v>0.6950431034482758</v>
      </c>
      <c r="M78">
        <v>0.7052023121387283</v>
      </c>
    </row>
    <row r="79" spans="1:13" x14ac:dyDescent="0.3">
      <c r="A79" s="1">
        <v>77</v>
      </c>
      <c r="B79" t="s">
        <v>27</v>
      </c>
      <c r="C79" t="s">
        <v>19</v>
      </c>
      <c r="D79" t="s">
        <v>16</v>
      </c>
      <c r="E79">
        <v>126</v>
      </c>
      <c r="F79">
        <v>147</v>
      </c>
      <c r="G79">
        <v>33</v>
      </c>
      <c r="H79">
        <v>54</v>
      </c>
      <c r="I79">
        <v>0.7583333333333333</v>
      </c>
      <c r="J79">
        <v>0.79245283018867929</v>
      </c>
      <c r="K79">
        <v>0.7</v>
      </c>
      <c r="L79">
        <v>0.7720588235294118</v>
      </c>
      <c r="M79">
        <v>0.73134328358208955</v>
      </c>
    </row>
    <row r="80" spans="1:13" x14ac:dyDescent="0.3">
      <c r="A80" s="1">
        <v>78</v>
      </c>
      <c r="B80" t="s">
        <v>27</v>
      </c>
      <c r="C80" t="s">
        <v>20</v>
      </c>
      <c r="D80" t="s">
        <v>15</v>
      </c>
      <c r="E80">
        <v>615</v>
      </c>
      <c r="F80">
        <v>599</v>
      </c>
      <c r="G80">
        <v>234</v>
      </c>
      <c r="H80">
        <v>218</v>
      </c>
      <c r="I80">
        <v>0.72869147659063627</v>
      </c>
      <c r="J80">
        <v>0.72438162544169615</v>
      </c>
      <c r="K80">
        <v>0.73829531812725091</v>
      </c>
      <c r="L80">
        <v>0.72712225112319706</v>
      </c>
      <c r="M80">
        <v>0.73317013463892289</v>
      </c>
    </row>
    <row r="81" spans="1:13" x14ac:dyDescent="0.3">
      <c r="A81" s="1">
        <v>79</v>
      </c>
      <c r="B81" t="s">
        <v>27</v>
      </c>
      <c r="C81" t="s">
        <v>20</v>
      </c>
      <c r="D81" t="s">
        <v>16</v>
      </c>
      <c r="E81">
        <v>659</v>
      </c>
      <c r="F81">
        <v>670</v>
      </c>
      <c r="G81">
        <v>163</v>
      </c>
      <c r="H81">
        <v>174</v>
      </c>
      <c r="I81">
        <v>0.79771908763505406</v>
      </c>
      <c r="J81">
        <v>0.80170316301703159</v>
      </c>
      <c r="K81">
        <v>0.79111644657863145</v>
      </c>
      <c r="L81">
        <v>0.79956321281242415</v>
      </c>
      <c r="M81">
        <v>0.79383886255924174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1"/>
  <sheetViews>
    <sheetView workbookViewId="0"/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1">
        <v>0</v>
      </c>
      <c r="B2" t="s">
        <v>13</v>
      </c>
      <c r="C2" t="s">
        <v>14</v>
      </c>
      <c r="D2" t="s">
        <v>15</v>
      </c>
      <c r="E2">
        <v>95</v>
      </c>
      <c r="F2">
        <v>135</v>
      </c>
      <c r="G2">
        <v>55</v>
      </c>
      <c r="H2">
        <v>95</v>
      </c>
      <c r="I2">
        <v>0.60526315789473684</v>
      </c>
      <c r="J2">
        <v>0.6333333333333333</v>
      </c>
      <c r="K2">
        <v>0.5</v>
      </c>
      <c r="L2">
        <v>0.60126582278481011</v>
      </c>
      <c r="M2">
        <v>0.58695652173913049</v>
      </c>
    </row>
    <row r="3" spans="1:13" x14ac:dyDescent="0.3">
      <c r="A3" s="1">
        <v>1</v>
      </c>
      <c r="B3" t="s">
        <v>13</v>
      </c>
      <c r="C3" t="s">
        <v>14</v>
      </c>
      <c r="D3" t="s">
        <v>16</v>
      </c>
      <c r="E3">
        <v>97</v>
      </c>
      <c r="F3">
        <v>133</v>
      </c>
      <c r="G3">
        <v>57</v>
      </c>
      <c r="H3">
        <v>93</v>
      </c>
      <c r="I3">
        <v>0.60526315789473684</v>
      </c>
      <c r="J3">
        <v>0.62987012987012991</v>
      </c>
      <c r="K3">
        <v>0.51052631578947372</v>
      </c>
      <c r="L3">
        <v>0.6017369727047146</v>
      </c>
      <c r="M3">
        <v>0.58849557522123896</v>
      </c>
    </row>
    <row r="4" spans="1:13" x14ac:dyDescent="0.3">
      <c r="A4" s="1">
        <v>2</v>
      </c>
      <c r="B4" t="s">
        <v>13</v>
      </c>
      <c r="C4" t="s">
        <v>17</v>
      </c>
      <c r="D4" t="s">
        <v>15</v>
      </c>
      <c r="E4">
        <v>120</v>
      </c>
      <c r="F4">
        <v>171</v>
      </c>
      <c r="G4">
        <v>58</v>
      </c>
      <c r="H4">
        <v>109</v>
      </c>
      <c r="I4">
        <v>0.63537117903930129</v>
      </c>
      <c r="J4">
        <v>0.6741573033707865</v>
      </c>
      <c r="K4">
        <v>0.5240174672489083</v>
      </c>
      <c r="L4">
        <v>0.6376195536663124</v>
      </c>
      <c r="M4">
        <v>0.61071428571428577</v>
      </c>
    </row>
    <row r="5" spans="1:13" x14ac:dyDescent="0.3">
      <c r="A5" s="1">
        <v>3</v>
      </c>
      <c r="B5" t="s">
        <v>13</v>
      </c>
      <c r="C5" t="s">
        <v>17</v>
      </c>
      <c r="D5" t="s">
        <v>16</v>
      </c>
      <c r="E5">
        <v>124</v>
      </c>
      <c r="F5">
        <v>169</v>
      </c>
      <c r="G5">
        <v>60</v>
      </c>
      <c r="H5">
        <v>105</v>
      </c>
      <c r="I5">
        <v>0.63973799126637554</v>
      </c>
      <c r="J5">
        <v>0.67391304347826086</v>
      </c>
      <c r="K5">
        <v>0.54148471615720528</v>
      </c>
      <c r="L5">
        <v>0.64248704663212441</v>
      </c>
      <c r="M5">
        <v>0.61678832116788318</v>
      </c>
    </row>
    <row r="6" spans="1:13" x14ac:dyDescent="0.3">
      <c r="A6" s="1">
        <v>4</v>
      </c>
      <c r="B6" t="s">
        <v>13</v>
      </c>
      <c r="C6" t="s">
        <v>18</v>
      </c>
      <c r="D6" t="s">
        <v>15</v>
      </c>
      <c r="E6">
        <v>110</v>
      </c>
      <c r="F6">
        <v>160</v>
      </c>
      <c r="G6">
        <v>73</v>
      </c>
      <c r="H6">
        <v>123</v>
      </c>
      <c r="I6">
        <v>0.57939914163090134</v>
      </c>
      <c r="J6">
        <v>0.60109289617486339</v>
      </c>
      <c r="K6">
        <v>0.47210300429184548</v>
      </c>
      <c r="L6">
        <v>0.56994818652849744</v>
      </c>
      <c r="M6">
        <v>0.56537102473498235</v>
      </c>
    </row>
    <row r="7" spans="1:13" x14ac:dyDescent="0.3">
      <c r="A7" s="1">
        <v>5</v>
      </c>
      <c r="B7" t="s">
        <v>13</v>
      </c>
      <c r="C7" t="s">
        <v>18</v>
      </c>
      <c r="D7" t="s">
        <v>16</v>
      </c>
      <c r="E7">
        <v>111</v>
      </c>
      <c r="F7">
        <v>160</v>
      </c>
      <c r="G7">
        <v>73</v>
      </c>
      <c r="H7">
        <v>122</v>
      </c>
      <c r="I7">
        <v>0.58154506437768239</v>
      </c>
      <c r="J7">
        <v>0.60326086956521741</v>
      </c>
      <c r="K7">
        <v>0.47639484978540769</v>
      </c>
      <c r="L7">
        <v>0.57275541795665641</v>
      </c>
      <c r="M7">
        <v>0.56737588652482274</v>
      </c>
    </row>
    <row r="8" spans="1:13" x14ac:dyDescent="0.3">
      <c r="A8" s="1">
        <v>6</v>
      </c>
      <c r="B8" t="s">
        <v>13</v>
      </c>
      <c r="C8" t="s">
        <v>19</v>
      </c>
      <c r="D8" t="s">
        <v>15</v>
      </c>
      <c r="E8">
        <v>99</v>
      </c>
      <c r="F8">
        <v>128</v>
      </c>
      <c r="G8">
        <v>52</v>
      </c>
      <c r="H8">
        <v>81</v>
      </c>
      <c r="I8">
        <v>0.63055555555555554</v>
      </c>
      <c r="J8">
        <v>0.6556291390728477</v>
      </c>
      <c r="K8">
        <v>0.55000000000000004</v>
      </c>
      <c r="L8">
        <v>0.63137755102040827</v>
      </c>
      <c r="M8">
        <v>0.61244019138755978</v>
      </c>
    </row>
    <row r="9" spans="1:13" x14ac:dyDescent="0.3">
      <c r="A9" s="1">
        <v>7</v>
      </c>
      <c r="B9" t="s">
        <v>13</v>
      </c>
      <c r="C9" t="s">
        <v>19</v>
      </c>
      <c r="D9" t="s">
        <v>16</v>
      </c>
      <c r="E9">
        <v>96</v>
      </c>
      <c r="F9">
        <v>129</v>
      </c>
      <c r="G9">
        <v>51</v>
      </c>
      <c r="H9">
        <v>84</v>
      </c>
      <c r="I9">
        <v>0.625</v>
      </c>
      <c r="J9">
        <v>0.65306122448979587</v>
      </c>
      <c r="K9">
        <v>0.53333333333333333</v>
      </c>
      <c r="L9">
        <v>0.625</v>
      </c>
      <c r="M9">
        <v>0.60563380281690138</v>
      </c>
    </row>
    <row r="10" spans="1:13" x14ac:dyDescent="0.3">
      <c r="A10" s="1">
        <v>8</v>
      </c>
      <c r="B10" t="s">
        <v>13</v>
      </c>
      <c r="C10" t="s">
        <v>20</v>
      </c>
      <c r="D10" t="s">
        <v>15</v>
      </c>
      <c r="E10">
        <v>448</v>
      </c>
      <c r="F10">
        <v>601</v>
      </c>
      <c r="G10">
        <v>232</v>
      </c>
      <c r="H10">
        <v>385</v>
      </c>
      <c r="I10">
        <v>0.62965186074429769</v>
      </c>
      <c r="J10">
        <v>0.6588235294117647</v>
      </c>
      <c r="K10">
        <v>0.53781512605042014</v>
      </c>
      <c r="L10">
        <v>0.63045313819307636</v>
      </c>
      <c r="M10">
        <v>0.6095334685598377</v>
      </c>
    </row>
    <row r="11" spans="1:13" x14ac:dyDescent="0.3">
      <c r="A11" s="1">
        <v>9</v>
      </c>
      <c r="B11" t="s">
        <v>13</v>
      </c>
      <c r="C11" t="s">
        <v>20</v>
      </c>
      <c r="D11" t="s">
        <v>16</v>
      </c>
      <c r="E11">
        <v>445</v>
      </c>
      <c r="F11">
        <v>602</v>
      </c>
      <c r="G11">
        <v>231</v>
      </c>
      <c r="H11">
        <v>388</v>
      </c>
      <c r="I11">
        <v>0.62845138055222094</v>
      </c>
      <c r="J11">
        <v>0.65828402366863903</v>
      </c>
      <c r="K11">
        <v>0.53421368547418968</v>
      </c>
      <c r="L11">
        <v>0.6290641786824992</v>
      </c>
      <c r="M11">
        <v>0.60808080808080811</v>
      </c>
    </row>
    <row r="12" spans="1:13" x14ac:dyDescent="0.3">
      <c r="A12" s="1">
        <v>10</v>
      </c>
      <c r="B12" t="s">
        <v>21</v>
      </c>
      <c r="C12" t="s">
        <v>14</v>
      </c>
      <c r="D12" t="s">
        <v>15</v>
      </c>
      <c r="E12">
        <v>86</v>
      </c>
      <c r="F12">
        <v>167</v>
      </c>
      <c r="G12">
        <v>23</v>
      </c>
      <c r="H12">
        <v>104</v>
      </c>
      <c r="I12">
        <v>0.66578947368421049</v>
      </c>
      <c r="J12">
        <v>0.78899082568807344</v>
      </c>
      <c r="K12">
        <v>0.45263157894736838</v>
      </c>
      <c r="L12">
        <v>0.68690095846645371</v>
      </c>
      <c r="M12">
        <v>0.6162361623616236</v>
      </c>
    </row>
    <row r="13" spans="1:13" x14ac:dyDescent="0.3">
      <c r="A13" s="1">
        <v>11</v>
      </c>
      <c r="B13" t="s">
        <v>21</v>
      </c>
      <c r="C13" t="s">
        <v>14</v>
      </c>
      <c r="D13" t="s">
        <v>16</v>
      </c>
      <c r="E13">
        <v>93</v>
      </c>
      <c r="F13">
        <v>161</v>
      </c>
      <c r="G13">
        <v>29</v>
      </c>
      <c r="H13">
        <v>97</v>
      </c>
      <c r="I13">
        <v>0.66842105263157892</v>
      </c>
      <c r="J13">
        <v>0.76229508196721307</v>
      </c>
      <c r="K13">
        <v>0.48947368421052628</v>
      </c>
      <c r="L13">
        <v>0.68584070796460173</v>
      </c>
      <c r="M13">
        <v>0.62403100775193798</v>
      </c>
    </row>
    <row r="14" spans="1:13" x14ac:dyDescent="0.3">
      <c r="A14" s="1">
        <v>12</v>
      </c>
      <c r="B14" t="s">
        <v>21</v>
      </c>
      <c r="C14" t="s">
        <v>17</v>
      </c>
      <c r="D14" t="s">
        <v>15</v>
      </c>
      <c r="E14">
        <v>123</v>
      </c>
      <c r="F14">
        <v>189</v>
      </c>
      <c r="G14">
        <v>40</v>
      </c>
      <c r="H14">
        <v>106</v>
      </c>
      <c r="I14">
        <v>0.68122270742358082</v>
      </c>
      <c r="J14">
        <v>0.754601226993865</v>
      </c>
      <c r="K14">
        <v>0.53711790393013104</v>
      </c>
      <c r="L14">
        <v>0.69807037457434729</v>
      </c>
      <c r="M14">
        <v>0.64067796610169492</v>
      </c>
    </row>
    <row r="15" spans="1:13" x14ac:dyDescent="0.3">
      <c r="A15" s="1">
        <v>13</v>
      </c>
      <c r="B15" t="s">
        <v>21</v>
      </c>
      <c r="C15" t="s">
        <v>17</v>
      </c>
      <c r="D15" t="s">
        <v>16</v>
      </c>
      <c r="E15">
        <v>126</v>
      </c>
      <c r="F15">
        <v>186</v>
      </c>
      <c r="G15">
        <v>43</v>
      </c>
      <c r="H15">
        <v>103</v>
      </c>
      <c r="I15">
        <v>0.68122270742358082</v>
      </c>
      <c r="J15">
        <v>0.74556213017751483</v>
      </c>
      <c r="K15">
        <v>0.55021834061135366</v>
      </c>
      <c r="L15">
        <v>0.69613259668508298</v>
      </c>
      <c r="M15">
        <v>0.643598615916955</v>
      </c>
    </row>
    <row r="16" spans="1:13" x14ac:dyDescent="0.3">
      <c r="A16" s="1">
        <v>14</v>
      </c>
      <c r="B16" t="s">
        <v>21</v>
      </c>
      <c r="C16" t="s">
        <v>18</v>
      </c>
      <c r="D16" t="s">
        <v>15</v>
      </c>
      <c r="E16">
        <v>113</v>
      </c>
      <c r="F16">
        <v>178</v>
      </c>
      <c r="G16">
        <v>55</v>
      </c>
      <c r="H16">
        <v>120</v>
      </c>
      <c r="I16">
        <v>0.62446351931330468</v>
      </c>
      <c r="J16">
        <v>0.67261904761904767</v>
      </c>
      <c r="K16">
        <v>0.48497854077253211</v>
      </c>
      <c r="L16">
        <v>0.62430939226519344</v>
      </c>
      <c r="M16">
        <v>0.59731543624161076</v>
      </c>
    </row>
    <row r="17" spans="1:13" x14ac:dyDescent="0.3">
      <c r="A17" s="1">
        <v>15</v>
      </c>
      <c r="B17" t="s">
        <v>21</v>
      </c>
      <c r="C17" t="s">
        <v>18</v>
      </c>
      <c r="D17" t="s">
        <v>16</v>
      </c>
      <c r="E17">
        <v>113</v>
      </c>
      <c r="F17">
        <v>178</v>
      </c>
      <c r="G17">
        <v>55</v>
      </c>
      <c r="H17">
        <v>120</v>
      </c>
      <c r="I17">
        <v>0.62446351931330468</v>
      </c>
      <c r="J17">
        <v>0.67261904761904767</v>
      </c>
      <c r="K17">
        <v>0.48497854077253211</v>
      </c>
      <c r="L17">
        <v>0.62430939226519344</v>
      </c>
      <c r="M17">
        <v>0.59731543624161076</v>
      </c>
    </row>
    <row r="18" spans="1:13" x14ac:dyDescent="0.3">
      <c r="A18" s="1">
        <v>16</v>
      </c>
      <c r="B18" t="s">
        <v>21</v>
      </c>
      <c r="C18" t="s">
        <v>19</v>
      </c>
      <c r="D18" t="s">
        <v>15</v>
      </c>
      <c r="E18">
        <v>92</v>
      </c>
      <c r="F18">
        <v>149</v>
      </c>
      <c r="G18">
        <v>31</v>
      </c>
      <c r="H18">
        <v>88</v>
      </c>
      <c r="I18">
        <v>0.6694444444444444</v>
      </c>
      <c r="J18">
        <v>0.74796747967479671</v>
      </c>
      <c r="K18">
        <v>0.51111111111111107</v>
      </c>
      <c r="L18">
        <v>0.68452380952380953</v>
      </c>
      <c r="M18">
        <v>0.62869198312236285</v>
      </c>
    </row>
    <row r="19" spans="1:13" x14ac:dyDescent="0.3">
      <c r="A19" s="1">
        <v>17</v>
      </c>
      <c r="B19" t="s">
        <v>21</v>
      </c>
      <c r="C19" t="s">
        <v>19</v>
      </c>
      <c r="D19" t="s">
        <v>16</v>
      </c>
      <c r="E19">
        <v>90</v>
      </c>
      <c r="F19">
        <v>152</v>
      </c>
      <c r="G19">
        <v>28</v>
      </c>
      <c r="H19">
        <v>90</v>
      </c>
      <c r="I19">
        <v>0.67222222222222228</v>
      </c>
      <c r="J19">
        <v>0.76271186440677963</v>
      </c>
      <c r="K19">
        <v>0.5</v>
      </c>
      <c r="L19">
        <v>0.69018404907975461</v>
      </c>
      <c r="M19">
        <v>0.62809917355371903</v>
      </c>
    </row>
    <row r="20" spans="1:13" x14ac:dyDescent="0.3">
      <c r="A20" s="1">
        <v>18</v>
      </c>
      <c r="B20" t="s">
        <v>21</v>
      </c>
      <c r="C20" t="s">
        <v>20</v>
      </c>
      <c r="D20" t="s">
        <v>15</v>
      </c>
      <c r="E20">
        <v>440</v>
      </c>
      <c r="F20">
        <v>692</v>
      </c>
      <c r="G20">
        <v>141</v>
      </c>
      <c r="H20">
        <v>393</v>
      </c>
      <c r="I20">
        <v>0.67947178871548619</v>
      </c>
      <c r="J20">
        <v>0.75731497418244409</v>
      </c>
      <c r="K20">
        <v>0.5282112845138055</v>
      </c>
      <c r="L20">
        <v>0.69686411149825789</v>
      </c>
      <c r="M20">
        <v>0.63778801843317967</v>
      </c>
    </row>
    <row r="21" spans="1:13" x14ac:dyDescent="0.3">
      <c r="A21" s="1">
        <v>19</v>
      </c>
      <c r="B21" t="s">
        <v>21</v>
      </c>
      <c r="C21" t="s">
        <v>20</v>
      </c>
      <c r="D21" t="s">
        <v>16</v>
      </c>
      <c r="E21">
        <v>421</v>
      </c>
      <c r="F21">
        <v>703</v>
      </c>
      <c r="G21">
        <v>130</v>
      </c>
      <c r="H21">
        <v>412</v>
      </c>
      <c r="I21">
        <v>0.67466986794717887</v>
      </c>
      <c r="J21">
        <v>0.76406533575317603</v>
      </c>
      <c r="K21">
        <v>0.50540216086434575</v>
      </c>
      <c r="L21">
        <v>0.69311820875864338</v>
      </c>
      <c r="M21">
        <v>0.63049327354260087</v>
      </c>
    </row>
    <row r="22" spans="1:13" x14ac:dyDescent="0.3">
      <c r="A22" s="1">
        <v>20</v>
      </c>
      <c r="B22" t="s">
        <v>22</v>
      </c>
      <c r="C22" t="s">
        <v>14</v>
      </c>
      <c r="D22" t="s">
        <v>15</v>
      </c>
      <c r="E22">
        <v>86</v>
      </c>
      <c r="F22">
        <v>156</v>
      </c>
      <c r="G22">
        <v>34</v>
      </c>
      <c r="H22">
        <v>104</v>
      </c>
      <c r="I22">
        <v>0.63684210526315788</v>
      </c>
      <c r="J22">
        <v>0.71666666666666667</v>
      </c>
      <c r="K22">
        <v>0.45263157894736838</v>
      </c>
      <c r="L22">
        <v>0.64179104477611948</v>
      </c>
      <c r="M22">
        <v>0.6</v>
      </c>
    </row>
    <row r="23" spans="1:13" x14ac:dyDescent="0.3">
      <c r="A23" s="1">
        <v>21</v>
      </c>
      <c r="B23" t="s">
        <v>22</v>
      </c>
      <c r="C23" t="s">
        <v>14</v>
      </c>
      <c r="D23" t="s">
        <v>16</v>
      </c>
      <c r="E23">
        <v>92</v>
      </c>
      <c r="F23">
        <v>149</v>
      </c>
      <c r="G23">
        <v>41</v>
      </c>
      <c r="H23">
        <v>98</v>
      </c>
      <c r="I23">
        <v>0.63421052631578945</v>
      </c>
      <c r="J23">
        <v>0.69172932330827064</v>
      </c>
      <c r="K23">
        <v>0.48421052631578948</v>
      </c>
      <c r="L23">
        <v>0.63711911357340711</v>
      </c>
      <c r="M23">
        <v>0.60323886639676116</v>
      </c>
    </row>
    <row r="24" spans="1:13" x14ac:dyDescent="0.3">
      <c r="A24" s="1">
        <v>22</v>
      </c>
      <c r="B24" t="s">
        <v>22</v>
      </c>
      <c r="C24" t="s">
        <v>17</v>
      </c>
      <c r="D24" t="s">
        <v>15</v>
      </c>
      <c r="E24">
        <v>119</v>
      </c>
      <c r="F24">
        <v>180</v>
      </c>
      <c r="G24">
        <v>49</v>
      </c>
      <c r="H24">
        <v>110</v>
      </c>
      <c r="I24">
        <v>0.65283842794759828</v>
      </c>
      <c r="J24">
        <v>0.70833333333333337</v>
      </c>
      <c r="K24">
        <v>0.51965065502183405</v>
      </c>
      <c r="L24">
        <v>0.66037735849056611</v>
      </c>
      <c r="M24">
        <v>0.62068965517241381</v>
      </c>
    </row>
    <row r="25" spans="1:13" x14ac:dyDescent="0.3">
      <c r="A25" s="1">
        <v>23</v>
      </c>
      <c r="B25" t="s">
        <v>22</v>
      </c>
      <c r="C25" t="s">
        <v>17</v>
      </c>
      <c r="D25" t="s">
        <v>16</v>
      </c>
      <c r="E25">
        <v>123</v>
      </c>
      <c r="F25">
        <v>176</v>
      </c>
      <c r="G25">
        <v>53</v>
      </c>
      <c r="H25">
        <v>106</v>
      </c>
      <c r="I25">
        <v>0.65283842794759828</v>
      </c>
      <c r="J25">
        <v>0.69886363636363635</v>
      </c>
      <c r="K25">
        <v>0.53711790393013104</v>
      </c>
      <c r="L25">
        <v>0.65916398713826363</v>
      </c>
      <c r="M25">
        <v>0.62411347517730498</v>
      </c>
    </row>
    <row r="26" spans="1:13" x14ac:dyDescent="0.3">
      <c r="A26" s="1">
        <v>24</v>
      </c>
      <c r="B26" t="s">
        <v>22</v>
      </c>
      <c r="C26" t="s">
        <v>18</v>
      </c>
      <c r="D26" t="s">
        <v>15</v>
      </c>
      <c r="E26">
        <v>110</v>
      </c>
      <c r="F26">
        <v>168</v>
      </c>
      <c r="G26">
        <v>65</v>
      </c>
      <c r="H26">
        <v>123</v>
      </c>
      <c r="I26">
        <v>0.59656652360515017</v>
      </c>
      <c r="J26">
        <v>0.62857142857142856</v>
      </c>
      <c r="K26">
        <v>0.47210300429184548</v>
      </c>
      <c r="L26">
        <v>0.58949624866023576</v>
      </c>
      <c r="M26">
        <v>0.57731958762886593</v>
      </c>
    </row>
    <row r="27" spans="1:13" x14ac:dyDescent="0.3">
      <c r="A27" s="1">
        <v>25</v>
      </c>
      <c r="B27" t="s">
        <v>22</v>
      </c>
      <c r="C27" t="s">
        <v>18</v>
      </c>
      <c r="D27" t="s">
        <v>16</v>
      </c>
      <c r="E27">
        <v>110</v>
      </c>
      <c r="F27">
        <v>166</v>
      </c>
      <c r="G27">
        <v>67</v>
      </c>
      <c r="H27">
        <v>123</v>
      </c>
      <c r="I27">
        <v>0.59227467811158796</v>
      </c>
      <c r="J27">
        <v>0.62146892655367236</v>
      </c>
      <c r="K27">
        <v>0.47210300429184548</v>
      </c>
      <c r="L27">
        <v>0.58448459086078641</v>
      </c>
      <c r="M27">
        <v>0.5743944636678201</v>
      </c>
    </row>
    <row r="28" spans="1:13" x14ac:dyDescent="0.3">
      <c r="A28" s="1">
        <v>26</v>
      </c>
      <c r="B28" t="s">
        <v>22</v>
      </c>
      <c r="C28" t="s">
        <v>19</v>
      </c>
      <c r="D28" t="s">
        <v>15</v>
      </c>
      <c r="E28">
        <v>97</v>
      </c>
      <c r="F28">
        <v>138</v>
      </c>
      <c r="G28">
        <v>42</v>
      </c>
      <c r="H28">
        <v>83</v>
      </c>
      <c r="I28">
        <v>0.65277777777777779</v>
      </c>
      <c r="J28">
        <v>0.69784172661870503</v>
      </c>
      <c r="K28">
        <v>0.53888888888888886</v>
      </c>
      <c r="L28">
        <v>0.65896739130434767</v>
      </c>
      <c r="M28">
        <v>0.6244343891402715</v>
      </c>
    </row>
    <row r="29" spans="1:13" x14ac:dyDescent="0.3">
      <c r="A29" s="1">
        <v>27</v>
      </c>
      <c r="B29" t="s">
        <v>22</v>
      </c>
      <c r="C29" t="s">
        <v>19</v>
      </c>
      <c r="D29" t="s">
        <v>16</v>
      </c>
      <c r="E29">
        <v>95</v>
      </c>
      <c r="F29">
        <v>138</v>
      </c>
      <c r="G29">
        <v>42</v>
      </c>
      <c r="H29">
        <v>85</v>
      </c>
      <c r="I29">
        <v>0.64722222222222225</v>
      </c>
      <c r="J29">
        <v>0.69343065693430661</v>
      </c>
      <c r="K29">
        <v>0.52777777777777779</v>
      </c>
      <c r="L29">
        <v>0.65247252747252749</v>
      </c>
      <c r="M29">
        <v>0.6188340807174888</v>
      </c>
    </row>
    <row r="30" spans="1:13" x14ac:dyDescent="0.3">
      <c r="A30" s="1">
        <v>28</v>
      </c>
      <c r="B30" t="s">
        <v>22</v>
      </c>
      <c r="C30" t="s">
        <v>20</v>
      </c>
      <c r="D30" t="s">
        <v>15</v>
      </c>
      <c r="E30">
        <v>442</v>
      </c>
      <c r="F30">
        <v>659</v>
      </c>
      <c r="G30">
        <v>174</v>
      </c>
      <c r="H30">
        <v>391</v>
      </c>
      <c r="I30">
        <v>0.66086434573829533</v>
      </c>
      <c r="J30">
        <v>0.71753246753246758</v>
      </c>
      <c r="K30">
        <v>0.53061224489795922</v>
      </c>
      <c r="L30">
        <v>0.67030633909614812</v>
      </c>
      <c r="M30">
        <v>0.62761904761904763</v>
      </c>
    </row>
    <row r="31" spans="1:13" x14ac:dyDescent="0.3">
      <c r="A31" s="1">
        <v>29</v>
      </c>
      <c r="B31" t="s">
        <v>22</v>
      </c>
      <c r="C31" t="s">
        <v>20</v>
      </c>
      <c r="D31" t="s">
        <v>16</v>
      </c>
      <c r="E31">
        <v>449</v>
      </c>
      <c r="F31">
        <v>657</v>
      </c>
      <c r="G31">
        <v>176</v>
      </c>
      <c r="H31">
        <v>384</v>
      </c>
      <c r="I31">
        <v>0.66386554621848737</v>
      </c>
      <c r="J31">
        <v>0.71840000000000004</v>
      </c>
      <c r="K31">
        <v>0.539015606242497</v>
      </c>
      <c r="L31">
        <v>0.67356735673567358</v>
      </c>
      <c r="M31">
        <v>0.63112391930835732</v>
      </c>
    </row>
    <row r="32" spans="1:13" x14ac:dyDescent="0.3">
      <c r="A32" s="1">
        <v>30</v>
      </c>
      <c r="B32" t="s">
        <v>23</v>
      </c>
      <c r="C32" t="s">
        <v>14</v>
      </c>
      <c r="D32" t="s">
        <v>15</v>
      </c>
      <c r="E32">
        <v>128</v>
      </c>
      <c r="F32">
        <v>124</v>
      </c>
      <c r="G32">
        <v>66</v>
      </c>
      <c r="H32">
        <v>62</v>
      </c>
      <c r="I32">
        <v>0.66315789473684206</v>
      </c>
      <c r="J32">
        <v>0.65979381443298968</v>
      </c>
      <c r="K32">
        <v>0.67368421052631577</v>
      </c>
      <c r="L32">
        <v>0.66252587991718426</v>
      </c>
      <c r="M32">
        <v>0.66666666666666663</v>
      </c>
    </row>
    <row r="33" spans="1:13" x14ac:dyDescent="0.3">
      <c r="A33" s="1">
        <v>31</v>
      </c>
      <c r="B33" t="s">
        <v>23</v>
      </c>
      <c r="C33" t="s">
        <v>14</v>
      </c>
      <c r="D33" t="s">
        <v>16</v>
      </c>
      <c r="E33">
        <v>128</v>
      </c>
      <c r="F33">
        <v>124</v>
      </c>
      <c r="G33">
        <v>66</v>
      </c>
      <c r="H33">
        <v>62</v>
      </c>
      <c r="I33">
        <v>0.66315789473684206</v>
      </c>
      <c r="J33">
        <v>0.65979381443298968</v>
      </c>
      <c r="K33">
        <v>0.67368421052631577</v>
      </c>
      <c r="L33">
        <v>0.66252587991718426</v>
      </c>
      <c r="M33">
        <v>0.66666666666666663</v>
      </c>
    </row>
    <row r="34" spans="1:13" x14ac:dyDescent="0.3">
      <c r="A34" s="1">
        <v>32</v>
      </c>
      <c r="B34" t="s">
        <v>23</v>
      </c>
      <c r="C34" t="s">
        <v>17</v>
      </c>
      <c r="D34" t="s">
        <v>15</v>
      </c>
      <c r="E34">
        <v>172</v>
      </c>
      <c r="F34">
        <v>158</v>
      </c>
      <c r="G34">
        <v>71</v>
      </c>
      <c r="H34">
        <v>57</v>
      </c>
      <c r="I34">
        <v>0.72052401746724892</v>
      </c>
      <c r="J34">
        <v>0.70781893004115226</v>
      </c>
      <c r="K34">
        <v>0.75109170305676853</v>
      </c>
      <c r="L34">
        <v>0.71606994171523741</v>
      </c>
      <c r="M34">
        <v>0.73488372093023258</v>
      </c>
    </row>
    <row r="35" spans="1:13" x14ac:dyDescent="0.3">
      <c r="A35" s="1">
        <v>33</v>
      </c>
      <c r="B35" t="s">
        <v>23</v>
      </c>
      <c r="C35" t="s">
        <v>17</v>
      </c>
      <c r="D35" t="s">
        <v>16</v>
      </c>
      <c r="E35">
        <v>172</v>
      </c>
      <c r="F35">
        <v>158</v>
      </c>
      <c r="G35">
        <v>71</v>
      </c>
      <c r="H35">
        <v>57</v>
      </c>
      <c r="I35">
        <v>0.72052401746724892</v>
      </c>
      <c r="J35">
        <v>0.70781893004115226</v>
      </c>
      <c r="K35">
        <v>0.75109170305676853</v>
      </c>
      <c r="L35">
        <v>0.71606994171523741</v>
      </c>
      <c r="M35">
        <v>0.73488372093023258</v>
      </c>
    </row>
    <row r="36" spans="1:13" x14ac:dyDescent="0.3">
      <c r="A36" s="1">
        <v>34</v>
      </c>
      <c r="B36" t="s">
        <v>23</v>
      </c>
      <c r="C36" t="s">
        <v>18</v>
      </c>
      <c r="D36" t="s">
        <v>15</v>
      </c>
      <c r="E36">
        <v>171</v>
      </c>
      <c r="F36">
        <v>145</v>
      </c>
      <c r="G36">
        <v>88</v>
      </c>
      <c r="H36">
        <v>62</v>
      </c>
      <c r="I36">
        <v>0.67811158798283266</v>
      </c>
      <c r="J36">
        <v>0.66023166023166024</v>
      </c>
      <c r="K36">
        <v>0.73390557939914158</v>
      </c>
      <c r="L36">
        <v>0.67375886524822703</v>
      </c>
      <c r="M36">
        <v>0.70048309178743962</v>
      </c>
    </row>
    <row r="37" spans="1:13" x14ac:dyDescent="0.3">
      <c r="A37" s="1">
        <v>35</v>
      </c>
      <c r="B37" t="s">
        <v>23</v>
      </c>
      <c r="C37" t="s">
        <v>18</v>
      </c>
      <c r="D37" t="s">
        <v>16</v>
      </c>
      <c r="E37">
        <v>171</v>
      </c>
      <c r="F37">
        <v>144</v>
      </c>
      <c r="G37">
        <v>89</v>
      </c>
      <c r="H37">
        <v>62</v>
      </c>
      <c r="I37">
        <v>0.67596566523605151</v>
      </c>
      <c r="J37">
        <v>0.65769230769230769</v>
      </c>
      <c r="K37">
        <v>0.73390557939914158</v>
      </c>
      <c r="L37">
        <v>0.67164179104477617</v>
      </c>
      <c r="M37">
        <v>0.69902912621359226</v>
      </c>
    </row>
    <row r="38" spans="1:13" x14ac:dyDescent="0.3">
      <c r="A38" s="1">
        <v>36</v>
      </c>
      <c r="B38" t="s">
        <v>23</v>
      </c>
      <c r="C38" t="s">
        <v>19</v>
      </c>
      <c r="D38" t="s">
        <v>15</v>
      </c>
      <c r="E38">
        <v>123</v>
      </c>
      <c r="F38">
        <v>123</v>
      </c>
      <c r="G38">
        <v>57</v>
      </c>
      <c r="H38">
        <v>57</v>
      </c>
      <c r="I38">
        <v>0.68333333333333335</v>
      </c>
      <c r="J38">
        <v>0.68333333333333335</v>
      </c>
      <c r="K38">
        <v>0.68333333333333335</v>
      </c>
      <c r="L38">
        <v>0.68333333333333324</v>
      </c>
      <c r="M38">
        <v>0.68333333333333335</v>
      </c>
    </row>
    <row r="39" spans="1:13" x14ac:dyDescent="0.3">
      <c r="A39" s="1">
        <v>37</v>
      </c>
      <c r="B39" t="s">
        <v>23</v>
      </c>
      <c r="C39" t="s">
        <v>19</v>
      </c>
      <c r="D39" t="s">
        <v>16</v>
      </c>
      <c r="E39">
        <v>123</v>
      </c>
      <c r="F39">
        <v>121</v>
      </c>
      <c r="G39">
        <v>59</v>
      </c>
      <c r="H39">
        <v>57</v>
      </c>
      <c r="I39">
        <v>0.67777777777777781</v>
      </c>
      <c r="J39">
        <v>0.67582417582417587</v>
      </c>
      <c r="K39">
        <v>0.68333333333333335</v>
      </c>
      <c r="L39">
        <v>0.67731277533039647</v>
      </c>
      <c r="M39">
        <v>0.6797752808988764</v>
      </c>
    </row>
    <row r="40" spans="1:13" x14ac:dyDescent="0.3">
      <c r="A40" s="1">
        <v>38</v>
      </c>
      <c r="B40" t="s">
        <v>23</v>
      </c>
      <c r="C40" t="s">
        <v>20</v>
      </c>
      <c r="D40" t="s">
        <v>15</v>
      </c>
      <c r="E40">
        <v>574</v>
      </c>
      <c r="F40">
        <v>550</v>
      </c>
      <c r="G40">
        <v>283</v>
      </c>
      <c r="H40">
        <v>259</v>
      </c>
      <c r="I40">
        <v>0.67466986794717887</v>
      </c>
      <c r="J40">
        <v>0.66977829638273045</v>
      </c>
      <c r="K40">
        <v>0.68907563025210083</v>
      </c>
      <c r="L40">
        <v>0.67355080966909187</v>
      </c>
      <c r="M40">
        <v>0.67985166872682323</v>
      </c>
    </row>
    <row r="41" spans="1:13" x14ac:dyDescent="0.3">
      <c r="A41" s="1">
        <v>39</v>
      </c>
      <c r="B41" t="s">
        <v>23</v>
      </c>
      <c r="C41" t="s">
        <v>20</v>
      </c>
      <c r="D41" t="s">
        <v>16</v>
      </c>
      <c r="E41">
        <v>568</v>
      </c>
      <c r="F41">
        <v>553</v>
      </c>
      <c r="G41">
        <v>280</v>
      </c>
      <c r="H41">
        <v>265</v>
      </c>
      <c r="I41">
        <v>0.67286914765906358</v>
      </c>
      <c r="J41">
        <v>0.66981132075471694</v>
      </c>
      <c r="K41">
        <v>0.68187274909963991</v>
      </c>
      <c r="L41">
        <v>0.672189349112426</v>
      </c>
      <c r="M41">
        <v>0.67603911980440101</v>
      </c>
    </row>
    <row r="42" spans="1:13" x14ac:dyDescent="0.3">
      <c r="A42" s="1">
        <v>40</v>
      </c>
      <c r="B42" t="s">
        <v>24</v>
      </c>
      <c r="C42" t="s">
        <v>14</v>
      </c>
      <c r="D42" t="s">
        <v>15</v>
      </c>
      <c r="E42">
        <v>129</v>
      </c>
      <c r="F42">
        <v>128</v>
      </c>
      <c r="G42">
        <v>62</v>
      </c>
      <c r="H42">
        <v>61</v>
      </c>
      <c r="I42">
        <v>0.6763157894736842</v>
      </c>
      <c r="J42">
        <v>0.67539267015706805</v>
      </c>
      <c r="K42">
        <v>0.67894736842105263</v>
      </c>
      <c r="L42">
        <v>0.67610062893081768</v>
      </c>
      <c r="M42">
        <v>0.67724867724867721</v>
      </c>
    </row>
    <row r="43" spans="1:13" x14ac:dyDescent="0.3">
      <c r="A43" s="1">
        <v>41</v>
      </c>
      <c r="B43" t="s">
        <v>24</v>
      </c>
      <c r="C43" t="s">
        <v>14</v>
      </c>
      <c r="D43" t="s">
        <v>16</v>
      </c>
      <c r="E43">
        <v>121</v>
      </c>
      <c r="F43">
        <v>143</v>
      </c>
      <c r="G43">
        <v>47</v>
      </c>
      <c r="H43">
        <v>69</v>
      </c>
      <c r="I43">
        <v>0.69473684210526321</v>
      </c>
      <c r="J43">
        <v>0.72023809523809523</v>
      </c>
      <c r="K43">
        <v>0.63684210526315788</v>
      </c>
      <c r="L43">
        <v>0.70185614849187927</v>
      </c>
      <c r="M43">
        <v>0.67452830188679247</v>
      </c>
    </row>
    <row r="44" spans="1:13" x14ac:dyDescent="0.3">
      <c r="A44" s="1">
        <v>42</v>
      </c>
      <c r="B44" t="s">
        <v>24</v>
      </c>
      <c r="C44" t="s">
        <v>17</v>
      </c>
      <c r="D44" t="s">
        <v>15</v>
      </c>
      <c r="E44">
        <v>174</v>
      </c>
      <c r="F44">
        <v>160</v>
      </c>
      <c r="G44">
        <v>69</v>
      </c>
      <c r="H44">
        <v>55</v>
      </c>
      <c r="I44">
        <v>0.72925764192139741</v>
      </c>
      <c r="J44">
        <v>0.71604938271604934</v>
      </c>
      <c r="K44">
        <v>0.75982532751091703</v>
      </c>
      <c r="L44">
        <v>0.72439633638634471</v>
      </c>
      <c r="M44">
        <v>0.7441860465116279</v>
      </c>
    </row>
    <row r="45" spans="1:13" x14ac:dyDescent="0.3">
      <c r="A45" s="1">
        <v>43</v>
      </c>
      <c r="B45" t="s">
        <v>24</v>
      </c>
      <c r="C45" t="s">
        <v>17</v>
      </c>
      <c r="D45" t="s">
        <v>16</v>
      </c>
      <c r="E45">
        <v>170</v>
      </c>
      <c r="F45">
        <v>164</v>
      </c>
      <c r="G45">
        <v>65</v>
      </c>
      <c r="H45">
        <v>59</v>
      </c>
      <c r="I45">
        <v>0.72925764192139741</v>
      </c>
      <c r="J45">
        <v>0.72340425531914898</v>
      </c>
      <c r="K45">
        <v>0.74235807860262004</v>
      </c>
      <c r="L45">
        <v>0.72711719418306242</v>
      </c>
      <c r="M45">
        <v>0.73542600896860988</v>
      </c>
    </row>
    <row r="46" spans="1:13" x14ac:dyDescent="0.3">
      <c r="A46" s="1">
        <v>44</v>
      </c>
      <c r="B46" t="s">
        <v>24</v>
      </c>
      <c r="C46" t="s">
        <v>18</v>
      </c>
      <c r="D46" t="s">
        <v>15</v>
      </c>
      <c r="E46">
        <v>144</v>
      </c>
      <c r="F46">
        <v>157</v>
      </c>
      <c r="G46">
        <v>76</v>
      </c>
      <c r="H46">
        <v>89</v>
      </c>
      <c r="I46">
        <v>0.64592274678111583</v>
      </c>
      <c r="J46">
        <v>0.65454545454545454</v>
      </c>
      <c r="K46">
        <v>0.61802575107296143</v>
      </c>
      <c r="L46">
        <v>0.64690026954177904</v>
      </c>
      <c r="M46">
        <v>0.63821138211382111</v>
      </c>
    </row>
    <row r="47" spans="1:13" x14ac:dyDescent="0.3">
      <c r="A47" s="1">
        <v>45</v>
      </c>
      <c r="B47" t="s">
        <v>24</v>
      </c>
      <c r="C47" t="s">
        <v>18</v>
      </c>
      <c r="D47" t="s">
        <v>16</v>
      </c>
      <c r="E47">
        <v>129</v>
      </c>
      <c r="F47">
        <v>190</v>
      </c>
      <c r="G47">
        <v>43</v>
      </c>
      <c r="H47">
        <v>104</v>
      </c>
      <c r="I47">
        <v>0.68454935622317592</v>
      </c>
      <c r="J47">
        <v>0.75</v>
      </c>
      <c r="K47">
        <v>0.55364806866952787</v>
      </c>
      <c r="L47">
        <v>0.70032573289902278</v>
      </c>
      <c r="M47">
        <v>0.6462585034013606</v>
      </c>
    </row>
    <row r="48" spans="1:13" x14ac:dyDescent="0.3">
      <c r="A48" s="1">
        <v>46</v>
      </c>
      <c r="B48" t="s">
        <v>24</v>
      </c>
      <c r="C48" t="s">
        <v>19</v>
      </c>
      <c r="D48" t="s">
        <v>15</v>
      </c>
      <c r="E48">
        <v>119</v>
      </c>
      <c r="F48">
        <v>129</v>
      </c>
      <c r="G48">
        <v>51</v>
      </c>
      <c r="H48">
        <v>61</v>
      </c>
      <c r="I48">
        <v>0.68888888888888888</v>
      </c>
      <c r="J48">
        <v>0.7</v>
      </c>
      <c r="K48">
        <v>0.66111111111111109</v>
      </c>
      <c r="L48">
        <v>0.69186046511627908</v>
      </c>
      <c r="M48">
        <v>0.67894736842105263</v>
      </c>
    </row>
    <row r="49" spans="1:13" x14ac:dyDescent="0.3">
      <c r="A49" s="1">
        <v>47</v>
      </c>
      <c r="B49" t="s">
        <v>24</v>
      </c>
      <c r="C49" t="s">
        <v>19</v>
      </c>
      <c r="D49" t="s">
        <v>16</v>
      </c>
      <c r="E49">
        <v>108</v>
      </c>
      <c r="F49">
        <v>149</v>
      </c>
      <c r="G49">
        <v>31</v>
      </c>
      <c r="H49">
        <v>72</v>
      </c>
      <c r="I49">
        <v>0.71388888888888891</v>
      </c>
      <c r="J49">
        <v>0.7769784172661871</v>
      </c>
      <c r="K49">
        <v>0.6</v>
      </c>
      <c r="L49">
        <v>0.73369565217391308</v>
      </c>
      <c r="M49">
        <v>0.67420814479638014</v>
      </c>
    </row>
    <row r="50" spans="1:13" x14ac:dyDescent="0.3">
      <c r="A50" s="1">
        <v>48</v>
      </c>
      <c r="B50" t="s">
        <v>24</v>
      </c>
      <c r="C50" t="s">
        <v>20</v>
      </c>
      <c r="D50" t="s">
        <v>15</v>
      </c>
      <c r="E50">
        <v>573</v>
      </c>
      <c r="F50">
        <v>588</v>
      </c>
      <c r="G50">
        <v>245</v>
      </c>
      <c r="H50">
        <v>260</v>
      </c>
      <c r="I50">
        <v>0.69687875150060019</v>
      </c>
      <c r="J50">
        <v>0.70048899755501226</v>
      </c>
      <c r="K50">
        <v>0.68787515006002398</v>
      </c>
      <c r="L50">
        <v>0.69792935444579784</v>
      </c>
      <c r="M50">
        <v>0.69339622641509435</v>
      </c>
    </row>
    <row r="51" spans="1:13" x14ac:dyDescent="0.3">
      <c r="A51" s="1">
        <v>49</v>
      </c>
      <c r="B51" t="s">
        <v>24</v>
      </c>
      <c r="C51" t="s">
        <v>20</v>
      </c>
      <c r="D51" t="s">
        <v>16</v>
      </c>
      <c r="E51">
        <v>525</v>
      </c>
      <c r="F51">
        <v>667</v>
      </c>
      <c r="G51">
        <v>166</v>
      </c>
      <c r="H51">
        <v>308</v>
      </c>
      <c r="I51">
        <v>0.71548619447779116</v>
      </c>
      <c r="J51">
        <v>0.75976845151953687</v>
      </c>
      <c r="K51">
        <v>0.63025210084033612</v>
      </c>
      <c r="L51">
        <v>0.72977481234361963</v>
      </c>
      <c r="M51">
        <v>0.68410256410256409</v>
      </c>
    </row>
    <row r="52" spans="1:13" x14ac:dyDescent="0.3">
      <c r="A52" s="1">
        <v>50</v>
      </c>
      <c r="B52" t="s">
        <v>25</v>
      </c>
      <c r="C52" t="s">
        <v>14</v>
      </c>
      <c r="D52" t="s">
        <v>15</v>
      </c>
      <c r="E52">
        <v>134</v>
      </c>
      <c r="F52">
        <v>138</v>
      </c>
      <c r="G52">
        <v>52</v>
      </c>
      <c r="H52">
        <v>56</v>
      </c>
      <c r="I52">
        <v>0.71578947368421053</v>
      </c>
      <c r="J52">
        <v>0.72043010752688175</v>
      </c>
      <c r="K52">
        <v>0.70526315789473681</v>
      </c>
      <c r="L52">
        <v>0.71734475374732332</v>
      </c>
      <c r="M52">
        <v>0.71134020618556704</v>
      </c>
    </row>
    <row r="53" spans="1:13" x14ac:dyDescent="0.3">
      <c r="A53" s="1">
        <v>51</v>
      </c>
      <c r="B53" t="s">
        <v>25</v>
      </c>
      <c r="C53" t="s">
        <v>14</v>
      </c>
      <c r="D53" t="s">
        <v>16</v>
      </c>
      <c r="E53">
        <v>147</v>
      </c>
      <c r="F53">
        <v>141</v>
      </c>
      <c r="G53">
        <v>49</v>
      </c>
      <c r="H53">
        <v>43</v>
      </c>
      <c r="I53">
        <v>0.75789473684210529</v>
      </c>
      <c r="J53">
        <v>0.75</v>
      </c>
      <c r="K53">
        <v>0.77368421052631575</v>
      </c>
      <c r="L53">
        <v>0.75462012320328542</v>
      </c>
      <c r="M53">
        <v>0.76630434782608692</v>
      </c>
    </row>
    <row r="54" spans="1:13" x14ac:dyDescent="0.3">
      <c r="A54" s="1">
        <v>52</v>
      </c>
      <c r="B54" t="s">
        <v>25</v>
      </c>
      <c r="C54" t="s">
        <v>17</v>
      </c>
      <c r="D54" t="s">
        <v>15</v>
      </c>
      <c r="E54">
        <v>174</v>
      </c>
      <c r="F54">
        <v>161</v>
      </c>
      <c r="G54">
        <v>68</v>
      </c>
      <c r="H54">
        <v>55</v>
      </c>
      <c r="I54">
        <v>0.73144104803493448</v>
      </c>
      <c r="J54">
        <v>0.71900826446280997</v>
      </c>
      <c r="K54">
        <v>0.75982532751091703</v>
      </c>
      <c r="L54">
        <v>0.72681704260651625</v>
      </c>
      <c r="M54">
        <v>0.74537037037037035</v>
      </c>
    </row>
    <row r="55" spans="1:13" x14ac:dyDescent="0.3">
      <c r="A55" s="1">
        <v>53</v>
      </c>
      <c r="B55" t="s">
        <v>25</v>
      </c>
      <c r="C55" t="s">
        <v>17</v>
      </c>
      <c r="D55" t="s">
        <v>16</v>
      </c>
      <c r="E55">
        <v>180</v>
      </c>
      <c r="F55">
        <v>165</v>
      </c>
      <c r="G55">
        <v>64</v>
      </c>
      <c r="H55">
        <v>49</v>
      </c>
      <c r="I55">
        <v>0.75327510917030571</v>
      </c>
      <c r="J55">
        <v>0.73770491803278693</v>
      </c>
      <c r="K55">
        <v>0.78602620087336239</v>
      </c>
      <c r="L55">
        <v>0.74688796680497915</v>
      </c>
      <c r="M55">
        <v>0.7710280373831776</v>
      </c>
    </row>
    <row r="56" spans="1:13" x14ac:dyDescent="0.3">
      <c r="A56" s="1">
        <v>54</v>
      </c>
      <c r="B56" t="s">
        <v>25</v>
      </c>
      <c r="C56" t="s">
        <v>18</v>
      </c>
      <c r="D56" t="s">
        <v>15</v>
      </c>
      <c r="E56">
        <v>178</v>
      </c>
      <c r="F56">
        <v>158</v>
      </c>
      <c r="G56">
        <v>75</v>
      </c>
      <c r="H56">
        <v>55</v>
      </c>
      <c r="I56">
        <v>0.72103004291845496</v>
      </c>
      <c r="J56">
        <v>0.70355731225296447</v>
      </c>
      <c r="K56">
        <v>0.76394849785407726</v>
      </c>
      <c r="L56">
        <v>0.71485943775100402</v>
      </c>
      <c r="M56">
        <v>0.74178403755868549</v>
      </c>
    </row>
    <row r="57" spans="1:13" x14ac:dyDescent="0.3">
      <c r="A57" s="1">
        <v>55</v>
      </c>
      <c r="B57" t="s">
        <v>25</v>
      </c>
      <c r="C57" t="s">
        <v>18</v>
      </c>
      <c r="D57" t="s">
        <v>16</v>
      </c>
      <c r="E57">
        <v>171</v>
      </c>
      <c r="F57">
        <v>171</v>
      </c>
      <c r="G57">
        <v>62</v>
      </c>
      <c r="H57">
        <v>62</v>
      </c>
      <c r="I57">
        <v>0.73390557939914158</v>
      </c>
      <c r="J57">
        <v>0.73390557939914158</v>
      </c>
      <c r="K57">
        <v>0.73390557939914158</v>
      </c>
      <c r="L57">
        <v>0.73390557939914169</v>
      </c>
      <c r="M57">
        <v>0.73390557939914158</v>
      </c>
    </row>
    <row r="58" spans="1:13" x14ac:dyDescent="0.3">
      <c r="A58" s="1">
        <v>56</v>
      </c>
      <c r="B58" t="s">
        <v>25</v>
      </c>
      <c r="C58" t="s">
        <v>19</v>
      </c>
      <c r="D58" t="s">
        <v>15</v>
      </c>
      <c r="E58">
        <v>124</v>
      </c>
      <c r="F58">
        <v>127</v>
      </c>
      <c r="G58">
        <v>53</v>
      </c>
      <c r="H58">
        <v>56</v>
      </c>
      <c r="I58">
        <v>0.69722222222222219</v>
      </c>
      <c r="J58">
        <v>0.70056497175141241</v>
      </c>
      <c r="K58">
        <v>0.68888888888888888</v>
      </c>
      <c r="L58">
        <v>0.69819819819819817</v>
      </c>
      <c r="M58">
        <v>0.69398907103825136</v>
      </c>
    </row>
    <row r="59" spans="1:13" x14ac:dyDescent="0.3">
      <c r="A59" s="1">
        <v>57</v>
      </c>
      <c r="B59" t="s">
        <v>25</v>
      </c>
      <c r="C59" t="s">
        <v>19</v>
      </c>
      <c r="D59" t="s">
        <v>16</v>
      </c>
      <c r="E59">
        <v>125</v>
      </c>
      <c r="F59">
        <v>139</v>
      </c>
      <c r="G59">
        <v>41</v>
      </c>
      <c r="H59">
        <v>55</v>
      </c>
      <c r="I59">
        <v>0.73333333333333328</v>
      </c>
      <c r="J59">
        <v>0.75301204819277112</v>
      </c>
      <c r="K59">
        <v>0.69444444444444442</v>
      </c>
      <c r="L59">
        <v>0.74052132701421802</v>
      </c>
      <c r="M59">
        <v>0.71649484536082475</v>
      </c>
    </row>
    <row r="60" spans="1:13" x14ac:dyDescent="0.3">
      <c r="A60" s="1">
        <v>58</v>
      </c>
      <c r="B60" t="s">
        <v>25</v>
      </c>
      <c r="C60" t="s">
        <v>20</v>
      </c>
      <c r="D60" t="s">
        <v>15</v>
      </c>
      <c r="E60">
        <v>580</v>
      </c>
      <c r="F60">
        <v>571</v>
      </c>
      <c r="G60">
        <v>262</v>
      </c>
      <c r="H60">
        <v>253</v>
      </c>
      <c r="I60">
        <v>0.69087635054021612</v>
      </c>
      <c r="J60">
        <v>0.6888361045130641</v>
      </c>
      <c r="K60">
        <v>0.69627851140456187</v>
      </c>
      <c r="L60">
        <v>0.69031183051654355</v>
      </c>
      <c r="M60">
        <v>0.69296116504854366</v>
      </c>
    </row>
    <row r="61" spans="1:13" x14ac:dyDescent="0.3">
      <c r="A61" s="1">
        <v>59</v>
      </c>
      <c r="B61" t="s">
        <v>25</v>
      </c>
      <c r="C61" t="s">
        <v>20</v>
      </c>
      <c r="D61" t="s">
        <v>16</v>
      </c>
      <c r="E61">
        <v>635</v>
      </c>
      <c r="F61">
        <v>580</v>
      </c>
      <c r="G61">
        <v>253</v>
      </c>
      <c r="H61">
        <v>198</v>
      </c>
      <c r="I61">
        <v>0.7292917166866747</v>
      </c>
      <c r="J61">
        <v>0.71509009009009006</v>
      </c>
      <c r="K61">
        <v>0.76230492196878752</v>
      </c>
      <c r="L61">
        <v>0.7240592930444697</v>
      </c>
      <c r="M61">
        <v>0.74550128534704374</v>
      </c>
    </row>
    <row r="62" spans="1:13" x14ac:dyDescent="0.3">
      <c r="A62" s="1">
        <v>60</v>
      </c>
      <c r="B62" t="s">
        <v>26</v>
      </c>
      <c r="C62" t="s">
        <v>14</v>
      </c>
      <c r="D62" t="s">
        <v>15</v>
      </c>
      <c r="E62">
        <v>130</v>
      </c>
      <c r="F62">
        <v>136</v>
      </c>
      <c r="G62">
        <v>54</v>
      </c>
      <c r="H62">
        <v>60</v>
      </c>
      <c r="I62">
        <v>0.7</v>
      </c>
      <c r="J62">
        <v>0.70652173913043481</v>
      </c>
      <c r="K62">
        <v>0.68421052631578949</v>
      </c>
      <c r="L62">
        <v>0.70194384449244052</v>
      </c>
      <c r="M62">
        <v>0.69387755102040816</v>
      </c>
    </row>
    <row r="63" spans="1:13" x14ac:dyDescent="0.3">
      <c r="A63" s="1">
        <v>61</v>
      </c>
      <c r="B63" t="s">
        <v>26</v>
      </c>
      <c r="C63" t="s">
        <v>14</v>
      </c>
      <c r="D63" t="s">
        <v>16</v>
      </c>
      <c r="E63">
        <v>137</v>
      </c>
      <c r="F63">
        <v>150</v>
      </c>
      <c r="G63">
        <v>40</v>
      </c>
      <c r="H63">
        <v>53</v>
      </c>
      <c r="I63">
        <v>0.75526315789473686</v>
      </c>
      <c r="J63">
        <v>0.77401129943502822</v>
      </c>
      <c r="K63">
        <v>0.72105263157894739</v>
      </c>
      <c r="L63">
        <v>0.76280623608017817</v>
      </c>
      <c r="M63">
        <v>0.73891625615763545</v>
      </c>
    </row>
    <row r="64" spans="1:13" x14ac:dyDescent="0.3">
      <c r="A64" s="1">
        <v>62</v>
      </c>
      <c r="B64" t="s">
        <v>26</v>
      </c>
      <c r="C64" t="s">
        <v>17</v>
      </c>
      <c r="D64" t="s">
        <v>15</v>
      </c>
      <c r="E64">
        <v>175</v>
      </c>
      <c r="F64">
        <v>166</v>
      </c>
      <c r="G64">
        <v>63</v>
      </c>
      <c r="H64">
        <v>54</v>
      </c>
      <c r="I64">
        <v>0.74454148471615722</v>
      </c>
      <c r="J64">
        <v>0.73529411764705888</v>
      </c>
      <c r="K64">
        <v>0.76419213973799127</v>
      </c>
      <c r="L64">
        <v>0.7408975444538527</v>
      </c>
      <c r="M64">
        <v>0.75454545454545452</v>
      </c>
    </row>
    <row r="65" spans="1:13" x14ac:dyDescent="0.3">
      <c r="A65" s="1">
        <v>63</v>
      </c>
      <c r="B65" t="s">
        <v>26</v>
      </c>
      <c r="C65" t="s">
        <v>17</v>
      </c>
      <c r="D65" t="s">
        <v>16</v>
      </c>
      <c r="E65">
        <v>179</v>
      </c>
      <c r="F65">
        <v>173</v>
      </c>
      <c r="G65">
        <v>56</v>
      </c>
      <c r="H65">
        <v>50</v>
      </c>
      <c r="I65">
        <v>0.76855895196506552</v>
      </c>
      <c r="J65">
        <v>0.76170212765957446</v>
      </c>
      <c r="K65">
        <v>0.78165938864628826</v>
      </c>
      <c r="L65">
        <v>0.76561163387510678</v>
      </c>
      <c r="M65">
        <v>0.77578475336322872</v>
      </c>
    </row>
    <row r="66" spans="1:13" x14ac:dyDescent="0.3">
      <c r="A66" s="1">
        <v>64</v>
      </c>
      <c r="B66" t="s">
        <v>26</v>
      </c>
      <c r="C66" t="s">
        <v>18</v>
      </c>
      <c r="D66" t="s">
        <v>15</v>
      </c>
      <c r="E66">
        <v>161</v>
      </c>
      <c r="F66">
        <v>158</v>
      </c>
      <c r="G66">
        <v>75</v>
      </c>
      <c r="H66">
        <v>72</v>
      </c>
      <c r="I66">
        <v>0.68454935622317592</v>
      </c>
      <c r="J66">
        <v>0.68220338983050843</v>
      </c>
      <c r="K66">
        <v>0.69098712446351929</v>
      </c>
      <c r="L66">
        <v>0.68394222599830068</v>
      </c>
      <c r="M66">
        <v>0.68695652173913047</v>
      </c>
    </row>
    <row r="67" spans="1:13" x14ac:dyDescent="0.3">
      <c r="A67" s="1">
        <v>65</v>
      </c>
      <c r="B67" t="s">
        <v>26</v>
      </c>
      <c r="C67" t="s">
        <v>18</v>
      </c>
      <c r="D67" t="s">
        <v>16</v>
      </c>
      <c r="E67">
        <v>165</v>
      </c>
      <c r="F67">
        <v>186</v>
      </c>
      <c r="G67">
        <v>47</v>
      </c>
      <c r="H67">
        <v>68</v>
      </c>
      <c r="I67">
        <v>0.75321888412017168</v>
      </c>
      <c r="J67">
        <v>0.77830188679245282</v>
      </c>
      <c r="K67">
        <v>0.70815450643776823</v>
      </c>
      <c r="L67">
        <v>0.76318223866790014</v>
      </c>
      <c r="M67">
        <v>0.73228346456692917</v>
      </c>
    </row>
    <row r="68" spans="1:13" x14ac:dyDescent="0.3">
      <c r="A68" s="1">
        <v>66</v>
      </c>
      <c r="B68" t="s">
        <v>26</v>
      </c>
      <c r="C68" t="s">
        <v>19</v>
      </c>
      <c r="D68" t="s">
        <v>15</v>
      </c>
      <c r="E68">
        <v>130</v>
      </c>
      <c r="F68">
        <v>123</v>
      </c>
      <c r="G68">
        <v>57</v>
      </c>
      <c r="H68">
        <v>50</v>
      </c>
      <c r="I68">
        <v>0.70277777777777772</v>
      </c>
      <c r="J68">
        <v>0.69518716577540107</v>
      </c>
      <c r="K68">
        <v>0.72222222222222221</v>
      </c>
      <c r="L68">
        <v>0.70043103448275867</v>
      </c>
      <c r="M68">
        <v>0.71098265895953761</v>
      </c>
    </row>
    <row r="69" spans="1:13" x14ac:dyDescent="0.3">
      <c r="A69" s="1">
        <v>67</v>
      </c>
      <c r="B69" t="s">
        <v>26</v>
      </c>
      <c r="C69" t="s">
        <v>19</v>
      </c>
      <c r="D69" t="s">
        <v>16</v>
      </c>
      <c r="E69">
        <v>135</v>
      </c>
      <c r="F69">
        <v>144</v>
      </c>
      <c r="G69">
        <v>36</v>
      </c>
      <c r="H69">
        <v>45</v>
      </c>
      <c r="I69">
        <v>0.77500000000000002</v>
      </c>
      <c r="J69">
        <v>0.78947368421052633</v>
      </c>
      <c r="K69">
        <v>0.75</v>
      </c>
      <c r="L69">
        <v>0.78124999999999989</v>
      </c>
      <c r="M69">
        <v>0.76190476190476186</v>
      </c>
    </row>
    <row r="70" spans="1:13" x14ac:dyDescent="0.3">
      <c r="A70" s="1">
        <v>68</v>
      </c>
      <c r="B70" t="s">
        <v>26</v>
      </c>
      <c r="C70" t="s">
        <v>20</v>
      </c>
      <c r="D70" t="s">
        <v>15</v>
      </c>
      <c r="E70">
        <v>588</v>
      </c>
      <c r="F70">
        <v>595</v>
      </c>
      <c r="G70">
        <v>238</v>
      </c>
      <c r="H70">
        <v>245</v>
      </c>
      <c r="I70">
        <v>0.71008403361344541</v>
      </c>
      <c r="J70">
        <v>0.71186440677966101</v>
      </c>
      <c r="K70">
        <v>0.70588235294117652</v>
      </c>
      <c r="L70">
        <v>0.71065989847715738</v>
      </c>
      <c r="M70">
        <v>0.70833333333333337</v>
      </c>
    </row>
    <row r="71" spans="1:13" x14ac:dyDescent="0.3">
      <c r="A71" s="1">
        <v>69</v>
      </c>
      <c r="B71" t="s">
        <v>26</v>
      </c>
      <c r="C71" t="s">
        <v>20</v>
      </c>
      <c r="D71" t="s">
        <v>16</v>
      </c>
      <c r="E71">
        <v>597</v>
      </c>
      <c r="F71">
        <v>648</v>
      </c>
      <c r="G71">
        <v>185</v>
      </c>
      <c r="H71">
        <v>236</v>
      </c>
      <c r="I71">
        <v>0.74729891956782712</v>
      </c>
      <c r="J71">
        <v>0.76342710997442453</v>
      </c>
      <c r="K71">
        <v>0.71668667466986791</v>
      </c>
      <c r="L71">
        <v>0.75359757636960356</v>
      </c>
      <c r="M71">
        <v>0.73303167420814475</v>
      </c>
    </row>
    <row r="72" spans="1:13" x14ac:dyDescent="0.3">
      <c r="A72" s="1">
        <v>70</v>
      </c>
      <c r="B72" t="s">
        <v>27</v>
      </c>
      <c r="C72" t="s">
        <v>14</v>
      </c>
      <c r="D72" t="s">
        <v>15</v>
      </c>
      <c r="E72">
        <v>130</v>
      </c>
      <c r="F72">
        <v>136</v>
      </c>
      <c r="G72">
        <v>54</v>
      </c>
      <c r="H72">
        <v>60</v>
      </c>
      <c r="I72">
        <v>0.7</v>
      </c>
      <c r="J72">
        <v>0.70652173913043481</v>
      </c>
      <c r="K72">
        <v>0.68421052631578949</v>
      </c>
      <c r="L72">
        <v>0.70194384449244052</v>
      </c>
      <c r="M72">
        <v>0.69387755102040816</v>
      </c>
    </row>
    <row r="73" spans="1:13" x14ac:dyDescent="0.3">
      <c r="A73" s="1">
        <v>71</v>
      </c>
      <c r="B73" t="s">
        <v>27</v>
      </c>
      <c r="C73" t="s">
        <v>14</v>
      </c>
      <c r="D73" t="s">
        <v>16</v>
      </c>
      <c r="E73">
        <v>144</v>
      </c>
      <c r="F73">
        <v>148</v>
      </c>
      <c r="G73">
        <v>42</v>
      </c>
      <c r="H73">
        <v>46</v>
      </c>
      <c r="I73">
        <v>0.76842105263157889</v>
      </c>
      <c r="J73">
        <v>0.77419354838709675</v>
      </c>
      <c r="K73">
        <v>0.75789473684210529</v>
      </c>
      <c r="L73">
        <v>0.77087794432548185</v>
      </c>
      <c r="M73">
        <v>0.76288659793814428</v>
      </c>
    </row>
    <row r="74" spans="1:13" x14ac:dyDescent="0.3">
      <c r="A74" s="1">
        <v>72</v>
      </c>
      <c r="B74" t="s">
        <v>27</v>
      </c>
      <c r="C74" t="s">
        <v>17</v>
      </c>
      <c r="D74" t="s">
        <v>15</v>
      </c>
      <c r="E74">
        <v>175</v>
      </c>
      <c r="F74">
        <v>164</v>
      </c>
      <c r="G74">
        <v>65</v>
      </c>
      <c r="H74">
        <v>54</v>
      </c>
      <c r="I74">
        <v>0.74017467248908297</v>
      </c>
      <c r="J74">
        <v>0.72916666666666663</v>
      </c>
      <c r="K74">
        <v>0.76419213973799127</v>
      </c>
      <c r="L74">
        <v>0.73591253153910852</v>
      </c>
      <c r="M74">
        <v>0.75229357798165142</v>
      </c>
    </row>
    <row r="75" spans="1:13" x14ac:dyDescent="0.3">
      <c r="A75" s="1">
        <v>73</v>
      </c>
      <c r="B75" t="s">
        <v>27</v>
      </c>
      <c r="C75" t="s">
        <v>17</v>
      </c>
      <c r="D75" t="s">
        <v>16</v>
      </c>
      <c r="E75">
        <v>178</v>
      </c>
      <c r="F75">
        <v>186</v>
      </c>
      <c r="G75">
        <v>43</v>
      </c>
      <c r="H75">
        <v>51</v>
      </c>
      <c r="I75">
        <v>0.79475982532751088</v>
      </c>
      <c r="J75">
        <v>0.80542986425339369</v>
      </c>
      <c r="K75">
        <v>0.77729257641921401</v>
      </c>
      <c r="L75">
        <v>0.79964061096136574</v>
      </c>
      <c r="M75">
        <v>0.78481012658227844</v>
      </c>
    </row>
    <row r="76" spans="1:13" x14ac:dyDescent="0.3">
      <c r="A76" s="1">
        <v>74</v>
      </c>
      <c r="B76" t="s">
        <v>27</v>
      </c>
      <c r="C76" t="s">
        <v>18</v>
      </c>
      <c r="D76" t="s">
        <v>15</v>
      </c>
      <c r="E76">
        <v>161</v>
      </c>
      <c r="F76">
        <v>165</v>
      </c>
      <c r="G76">
        <v>68</v>
      </c>
      <c r="H76">
        <v>72</v>
      </c>
      <c r="I76">
        <v>0.69957081545064381</v>
      </c>
      <c r="J76">
        <v>0.70305676855895194</v>
      </c>
      <c r="K76">
        <v>0.69098712446351929</v>
      </c>
      <c r="L76">
        <v>0.70060922541340309</v>
      </c>
      <c r="M76">
        <v>0.69620253164556967</v>
      </c>
    </row>
    <row r="77" spans="1:13" x14ac:dyDescent="0.3">
      <c r="A77" s="1">
        <v>75</v>
      </c>
      <c r="B77" t="s">
        <v>27</v>
      </c>
      <c r="C77" t="s">
        <v>18</v>
      </c>
      <c r="D77" t="s">
        <v>16</v>
      </c>
      <c r="E77">
        <v>178</v>
      </c>
      <c r="F77">
        <v>194</v>
      </c>
      <c r="G77">
        <v>39</v>
      </c>
      <c r="H77">
        <v>55</v>
      </c>
      <c r="I77">
        <v>0.79828326180257514</v>
      </c>
      <c r="J77">
        <v>0.82027649769585254</v>
      </c>
      <c r="K77">
        <v>0.76394849785407726</v>
      </c>
      <c r="L77">
        <v>0.80835603996366923</v>
      </c>
      <c r="M77">
        <v>0.77911646586345384</v>
      </c>
    </row>
    <row r="78" spans="1:13" x14ac:dyDescent="0.3">
      <c r="A78" s="1">
        <v>76</v>
      </c>
      <c r="B78" t="s">
        <v>27</v>
      </c>
      <c r="C78" t="s">
        <v>19</v>
      </c>
      <c r="D78" t="s">
        <v>15</v>
      </c>
      <c r="E78">
        <v>130</v>
      </c>
      <c r="F78">
        <v>123</v>
      </c>
      <c r="G78">
        <v>57</v>
      </c>
      <c r="H78">
        <v>50</v>
      </c>
      <c r="I78">
        <v>0.70277777777777772</v>
      </c>
      <c r="J78">
        <v>0.69518716577540107</v>
      </c>
      <c r="K78">
        <v>0.72222222222222221</v>
      </c>
      <c r="L78">
        <v>0.70043103448275867</v>
      </c>
      <c r="M78">
        <v>0.71098265895953761</v>
      </c>
    </row>
    <row r="79" spans="1:13" x14ac:dyDescent="0.3">
      <c r="A79" s="1">
        <v>77</v>
      </c>
      <c r="B79" t="s">
        <v>27</v>
      </c>
      <c r="C79" t="s">
        <v>19</v>
      </c>
      <c r="D79" t="s">
        <v>16</v>
      </c>
      <c r="E79">
        <v>139</v>
      </c>
      <c r="F79">
        <v>148</v>
      </c>
      <c r="G79">
        <v>32</v>
      </c>
      <c r="H79">
        <v>41</v>
      </c>
      <c r="I79">
        <v>0.79722222222222228</v>
      </c>
      <c r="J79">
        <v>0.8128654970760234</v>
      </c>
      <c r="K79">
        <v>0.77222222222222225</v>
      </c>
      <c r="L79">
        <v>0.80439814814814825</v>
      </c>
      <c r="M79">
        <v>0.78306878306878303</v>
      </c>
    </row>
    <row r="80" spans="1:13" x14ac:dyDescent="0.3">
      <c r="A80" s="1">
        <v>78</v>
      </c>
      <c r="B80" t="s">
        <v>27</v>
      </c>
      <c r="C80" t="s">
        <v>20</v>
      </c>
      <c r="D80" t="s">
        <v>15</v>
      </c>
      <c r="E80">
        <v>579</v>
      </c>
      <c r="F80">
        <v>608</v>
      </c>
      <c r="G80">
        <v>225</v>
      </c>
      <c r="H80">
        <v>254</v>
      </c>
      <c r="I80">
        <v>0.71248499399759901</v>
      </c>
      <c r="J80">
        <v>0.72014925373134331</v>
      </c>
      <c r="K80">
        <v>0.69507803121248501</v>
      </c>
      <c r="L80">
        <v>0.71499135589034335</v>
      </c>
      <c r="M80">
        <v>0.7053364269141531</v>
      </c>
    </row>
    <row r="81" spans="1:13" x14ac:dyDescent="0.3">
      <c r="A81" s="1">
        <v>79</v>
      </c>
      <c r="B81" t="s">
        <v>27</v>
      </c>
      <c r="C81" t="s">
        <v>20</v>
      </c>
      <c r="D81" t="s">
        <v>16</v>
      </c>
      <c r="E81">
        <v>627</v>
      </c>
      <c r="F81">
        <v>662</v>
      </c>
      <c r="G81">
        <v>171</v>
      </c>
      <c r="H81">
        <v>206</v>
      </c>
      <c r="I81">
        <v>0.77370948379351745</v>
      </c>
      <c r="J81">
        <v>0.7857142857142857</v>
      </c>
      <c r="K81">
        <v>0.75270108043217288</v>
      </c>
      <c r="L81">
        <v>0.77888198757763982</v>
      </c>
      <c r="M81">
        <v>0.76267281105990781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1"/>
  <sheetViews>
    <sheetView workbookViewId="0"/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1">
        <v>0</v>
      </c>
      <c r="B2" t="s">
        <v>13</v>
      </c>
      <c r="C2" t="s">
        <v>14</v>
      </c>
      <c r="D2" t="s">
        <v>15</v>
      </c>
      <c r="E2">
        <v>102</v>
      </c>
      <c r="F2">
        <v>135</v>
      </c>
      <c r="G2">
        <v>55</v>
      </c>
      <c r="H2">
        <v>88</v>
      </c>
      <c r="I2">
        <v>0.62368421052631584</v>
      </c>
      <c r="J2">
        <v>0.64968152866242035</v>
      </c>
      <c r="K2">
        <v>0.5368421052631579</v>
      </c>
      <c r="L2">
        <v>0.62347188264058684</v>
      </c>
      <c r="M2">
        <v>0.60538116591928248</v>
      </c>
    </row>
    <row r="3" spans="1:13" x14ac:dyDescent="0.3">
      <c r="A3" s="1">
        <v>1</v>
      </c>
      <c r="B3" t="s">
        <v>13</v>
      </c>
      <c r="C3" t="s">
        <v>14</v>
      </c>
      <c r="D3" t="s">
        <v>16</v>
      </c>
      <c r="E3">
        <v>103</v>
      </c>
      <c r="F3">
        <v>135</v>
      </c>
      <c r="G3">
        <v>55</v>
      </c>
      <c r="H3">
        <v>87</v>
      </c>
      <c r="I3">
        <v>0.62631578947368416</v>
      </c>
      <c r="J3">
        <v>0.65189873417721522</v>
      </c>
      <c r="K3">
        <v>0.54210526315789476</v>
      </c>
      <c r="L3">
        <v>0.62652068126520688</v>
      </c>
      <c r="M3">
        <v>0.60810810810810811</v>
      </c>
    </row>
    <row r="4" spans="1:13" x14ac:dyDescent="0.3">
      <c r="A4" s="1">
        <v>2</v>
      </c>
      <c r="B4" t="s">
        <v>13</v>
      </c>
      <c r="C4" t="s">
        <v>17</v>
      </c>
      <c r="D4" t="s">
        <v>15</v>
      </c>
      <c r="E4">
        <v>131</v>
      </c>
      <c r="F4">
        <v>175</v>
      </c>
      <c r="G4">
        <v>54</v>
      </c>
      <c r="H4">
        <v>98</v>
      </c>
      <c r="I4">
        <v>0.66812227074235808</v>
      </c>
      <c r="J4">
        <v>0.70810810810810809</v>
      </c>
      <c r="K4">
        <v>0.57205240174672489</v>
      </c>
      <c r="L4">
        <v>0.67595459236326105</v>
      </c>
      <c r="M4">
        <v>0.64102564102564108</v>
      </c>
    </row>
    <row r="5" spans="1:13" x14ac:dyDescent="0.3">
      <c r="A5" s="1">
        <v>3</v>
      </c>
      <c r="B5" t="s">
        <v>13</v>
      </c>
      <c r="C5" t="s">
        <v>17</v>
      </c>
      <c r="D5" t="s">
        <v>16</v>
      </c>
      <c r="E5">
        <v>134</v>
      </c>
      <c r="F5">
        <v>174</v>
      </c>
      <c r="G5">
        <v>55</v>
      </c>
      <c r="H5">
        <v>95</v>
      </c>
      <c r="I5">
        <v>0.67248908296943233</v>
      </c>
      <c r="J5">
        <v>0.70899470899470896</v>
      </c>
      <c r="K5">
        <v>0.58515283842794763</v>
      </c>
      <c r="L5">
        <v>0.68020304568527923</v>
      </c>
      <c r="M5">
        <v>0.64684014869888473</v>
      </c>
    </row>
    <row r="6" spans="1:13" x14ac:dyDescent="0.3">
      <c r="A6" s="1">
        <v>4</v>
      </c>
      <c r="B6" t="s">
        <v>13</v>
      </c>
      <c r="C6" t="s">
        <v>18</v>
      </c>
      <c r="D6" t="s">
        <v>15</v>
      </c>
      <c r="E6">
        <v>119</v>
      </c>
      <c r="F6">
        <v>176</v>
      </c>
      <c r="G6">
        <v>57</v>
      </c>
      <c r="H6">
        <v>114</v>
      </c>
      <c r="I6">
        <v>0.63304721030042921</v>
      </c>
      <c r="J6">
        <v>0.67613636363636365</v>
      </c>
      <c r="K6">
        <v>0.51072961373390557</v>
      </c>
      <c r="L6">
        <v>0.63500533617929555</v>
      </c>
      <c r="M6">
        <v>0.60689655172413792</v>
      </c>
    </row>
    <row r="7" spans="1:13" x14ac:dyDescent="0.3">
      <c r="A7" s="1">
        <v>5</v>
      </c>
      <c r="B7" t="s">
        <v>13</v>
      </c>
      <c r="C7" t="s">
        <v>18</v>
      </c>
      <c r="D7" t="s">
        <v>16</v>
      </c>
      <c r="E7">
        <v>119</v>
      </c>
      <c r="F7">
        <v>176</v>
      </c>
      <c r="G7">
        <v>57</v>
      </c>
      <c r="H7">
        <v>114</v>
      </c>
      <c r="I7">
        <v>0.63304721030042921</v>
      </c>
      <c r="J7">
        <v>0.67613636363636365</v>
      </c>
      <c r="K7">
        <v>0.51072961373390557</v>
      </c>
      <c r="L7">
        <v>0.63500533617929555</v>
      </c>
      <c r="M7">
        <v>0.60689655172413792</v>
      </c>
    </row>
    <row r="8" spans="1:13" x14ac:dyDescent="0.3">
      <c r="A8" s="1">
        <v>6</v>
      </c>
      <c r="B8" t="s">
        <v>13</v>
      </c>
      <c r="C8" t="s">
        <v>19</v>
      </c>
      <c r="D8" t="s">
        <v>15</v>
      </c>
      <c r="E8">
        <v>102</v>
      </c>
      <c r="F8">
        <v>131</v>
      </c>
      <c r="G8">
        <v>49</v>
      </c>
      <c r="H8">
        <v>78</v>
      </c>
      <c r="I8">
        <v>0.64722222222222225</v>
      </c>
      <c r="J8">
        <v>0.67549668874172186</v>
      </c>
      <c r="K8">
        <v>0.56666666666666665</v>
      </c>
      <c r="L8">
        <v>0.65051020408163263</v>
      </c>
      <c r="M8">
        <v>0.62679425837320579</v>
      </c>
    </row>
    <row r="9" spans="1:13" x14ac:dyDescent="0.3">
      <c r="A9" s="1">
        <v>7</v>
      </c>
      <c r="B9" t="s">
        <v>13</v>
      </c>
      <c r="C9" t="s">
        <v>19</v>
      </c>
      <c r="D9" t="s">
        <v>16</v>
      </c>
      <c r="E9">
        <v>99</v>
      </c>
      <c r="F9">
        <v>131</v>
      </c>
      <c r="G9">
        <v>49</v>
      </c>
      <c r="H9">
        <v>81</v>
      </c>
      <c r="I9">
        <v>0.63888888888888884</v>
      </c>
      <c r="J9">
        <v>0.66891891891891897</v>
      </c>
      <c r="K9">
        <v>0.55000000000000004</v>
      </c>
      <c r="L9">
        <v>0.64119170984455964</v>
      </c>
      <c r="M9">
        <v>0.61792452830188682</v>
      </c>
    </row>
    <row r="10" spans="1:13" x14ac:dyDescent="0.3">
      <c r="A10" s="1">
        <v>8</v>
      </c>
      <c r="B10" t="s">
        <v>13</v>
      </c>
      <c r="C10" t="s">
        <v>20</v>
      </c>
      <c r="D10" t="s">
        <v>15</v>
      </c>
      <c r="E10">
        <v>439</v>
      </c>
      <c r="F10">
        <v>623</v>
      </c>
      <c r="G10">
        <v>210</v>
      </c>
      <c r="H10">
        <v>394</v>
      </c>
      <c r="I10">
        <v>0.63745498199279715</v>
      </c>
      <c r="J10">
        <v>0.67642526964560867</v>
      </c>
      <c r="K10">
        <v>0.52701080432172864</v>
      </c>
      <c r="L10">
        <v>0.6401283172936717</v>
      </c>
      <c r="M10">
        <v>0.61258603736479844</v>
      </c>
    </row>
    <row r="11" spans="1:13" x14ac:dyDescent="0.3">
      <c r="A11" s="1">
        <v>9</v>
      </c>
      <c r="B11" t="s">
        <v>13</v>
      </c>
      <c r="C11" t="s">
        <v>20</v>
      </c>
      <c r="D11" t="s">
        <v>16</v>
      </c>
      <c r="E11">
        <v>437</v>
      </c>
      <c r="F11">
        <v>626</v>
      </c>
      <c r="G11">
        <v>207</v>
      </c>
      <c r="H11">
        <v>396</v>
      </c>
      <c r="I11">
        <v>0.63805522208883558</v>
      </c>
      <c r="J11">
        <v>0.6785714285714286</v>
      </c>
      <c r="K11">
        <v>0.52460984393757504</v>
      </c>
      <c r="L11">
        <v>0.64095042534467583</v>
      </c>
      <c r="M11">
        <v>0.61252446183953035</v>
      </c>
    </row>
    <row r="12" spans="1:13" x14ac:dyDescent="0.3">
      <c r="A12" s="1">
        <v>10</v>
      </c>
      <c r="B12" t="s">
        <v>21</v>
      </c>
      <c r="C12" t="s">
        <v>14</v>
      </c>
      <c r="D12" t="s">
        <v>15</v>
      </c>
      <c r="E12">
        <v>86</v>
      </c>
      <c r="F12">
        <v>173</v>
      </c>
      <c r="G12">
        <v>17</v>
      </c>
      <c r="H12">
        <v>104</v>
      </c>
      <c r="I12">
        <v>0.68157894736842106</v>
      </c>
      <c r="J12">
        <v>0.83495145631067957</v>
      </c>
      <c r="K12">
        <v>0.45263157894736838</v>
      </c>
      <c r="L12">
        <v>0.7142857142857143</v>
      </c>
      <c r="M12">
        <v>0.62454873646209386</v>
      </c>
    </row>
    <row r="13" spans="1:13" x14ac:dyDescent="0.3">
      <c r="A13" s="1">
        <v>11</v>
      </c>
      <c r="B13" t="s">
        <v>21</v>
      </c>
      <c r="C13" t="s">
        <v>14</v>
      </c>
      <c r="D13" t="s">
        <v>16</v>
      </c>
      <c r="E13">
        <v>104</v>
      </c>
      <c r="F13">
        <v>160</v>
      </c>
      <c r="G13">
        <v>30</v>
      </c>
      <c r="H13">
        <v>86</v>
      </c>
      <c r="I13">
        <v>0.69473684210526321</v>
      </c>
      <c r="J13">
        <v>0.77611940298507465</v>
      </c>
      <c r="K13">
        <v>0.54736842105263162</v>
      </c>
      <c r="L13">
        <v>0.71625344352617082</v>
      </c>
      <c r="M13">
        <v>0.65040650406504064</v>
      </c>
    </row>
    <row r="14" spans="1:13" x14ac:dyDescent="0.3">
      <c r="A14" s="1">
        <v>12</v>
      </c>
      <c r="B14" t="s">
        <v>21</v>
      </c>
      <c r="C14" t="s">
        <v>17</v>
      </c>
      <c r="D14" t="s">
        <v>15</v>
      </c>
      <c r="E14">
        <v>130</v>
      </c>
      <c r="F14">
        <v>197</v>
      </c>
      <c r="G14">
        <v>32</v>
      </c>
      <c r="H14">
        <v>99</v>
      </c>
      <c r="I14">
        <v>0.71397379912663761</v>
      </c>
      <c r="J14">
        <v>0.80246913580246915</v>
      </c>
      <c r="K14">
        <v>0.56768558951965065</v>
      </c>
      <c r="L14">
        <v>0.74116305587229192</v>
      </c>
      <c r="M14">
        <v>0.66554054054054057</v>
      </c>
    </row>
    <row r="15" spans="1:13" x14ac:dyDescent="0.3">
      <c r="A15" s="1">
        <v>13</v>
      </c>
      <c r="B15" t="s">
        <v>21</v>
      </c>
      <c r="C15" t="s">
        <v>17</v>
      </c>
      <c r="D15" t="s">
        <v>16</v>
      </c>
      <c r="E15">
        <v>132</v>
      </c>
      <c r="F15">
        <v>196</v>
      </c>
      <c r="G15">
        <v>33</v>
      </c>
      <c r="H15">
        <v>97</v>
      </c>
      <c r="I15">
        <v>0.71615720524017468</v>
      </c>
      <c r="J15">
        <v>0.8</v>
      </c>
      <c r="K15">
        <v>0.57641921397379914</v>
      </c>
      <c r="L15">
        <v>0.74240719910011255</v>
      </c>
      <c r="M15">
        <v>0.66894197952218426</v>
      </c>
    </row>
    <row r="16" spans="1:13" x14ac:dyDescent="0.3">
      <c r="A16" s="1">
        <v>14</v>
      </c>
      <c r="B16" t="s">
        <v>21</v>
      </c>
      <c r="C16" t="s">
        <v>18</v>
      </c>
      <c r="D16" t="s">
        <v>15</v>
      </c>
      <c r="E16">
        <v>123</v>
      </c>
      <c r="F16">
        <v>194</v>
      </c>
      <c r="G16">
        <v>39</v>
      </c>
      <c r="H16">
        <v>110</v>
      </c>
      <c r="I16">
        <v>0.68025751072961371</v>
      </c>
      <c r="J16">
        <v>0.7592592592592593</v>
      </c>
      <c r="K16">
        <v>0.52789699570815452</v>
      </c>
      <c r="L16">
        <v>0.69807037457434729</v>
      </c>
      <c r="M16">
        <v>0.63815789473684215</v>
      </c>
    </row>
    <row r="17" spans="1:13" x14ac:dyDescent="0.3">
      <c r="A17" s="1">
        <v>15</v>
      </c>
      <c r="B17" t="s">
        <v>21</v>
      </c>
      <c r="C17" t="s">
        <v>18</v>
      </c>
      <c r="D17" t="s">
        <v>16</v>
      </c>
      <c r="E17">
        <v>123</v>
      </c>
      <c r="F17">
        <v>194</v>
      </c>
      <c r="G17">
        <v>39</v>
      </c>
      <c r="H17">
        <v>110</v>
      </c>
      <c r="I17">
        <v>0.68025751072961371</v>
      </c>
      <c r="J17">
        <v>0.7592592592592593</v>
      </c>
      <c r="K17">
        <v>0.52789699570815452</v>
      </c>
      <c r="L17">
        <v>0.69807037457434729</v>
      </c>
      <c r="M17">
        <v>0.63815789473684215</v>
      </c>
    </row>
    <row r="18" spans="1:13" x14ac:dyDescent="0.3">
      <c r="A18" s="1">
        <v>16</v>
      </c>
      <c r="B18" t="s">
        <v>21</v>
      </c>
      <c r="C18" t="s">
        <v>19</v>
      </c>
      <c r="D18" t="s">
        <v>15</v>
      </c>
      <c r="E18">
        <v>100</v>
      </c>
      <c r="F18">
        <v>146</v>
      </c>
      <c r="G18">
        <v>34</v>
      </c>
      <c r="H18">
        <v>80</v>
      </c>
      <c r="I18">
        <v>0.68333333333333335</v>
      </c>
      <c r="J18">
        <v>0.74626865671641796</v>
      </c>
      <c r="K18">
        <v>0.55555555555555558</v>
      </c>
      <c r="L18">
        <v>0.6983240223463687</v>
      </c>
      <c r="M18">
        <v>0.64601769911504425</v>
      </c>
    </row>
    <row r="19" spans="1:13" x14ac:dyDescent="0.3">
      <c r="A19" s="1">
        <v>17</v>
      </c>
      <c r="B19" t="s">
        <v>21</v>
      </c>
      <c r="C19" t="s">
        <v>19</v>
      </c>
      <c r="D19" t="s">
        <v>16</v>
      </c>
      <c r="E19">
        <v>99</v>
      </c>
      <c r="F19">
        <v>146</v>
      </c>
      <c r="G19">
        <v>34</v>
      </c>
      <c r="H19">
        <v>81</v>
      </c>
      <c r="I19">
        <v>0.68055555555555558</v>
      </c>
      <c r="J19">
        <v>0.74436090225563911</v>
      </c>
      <c r="K19">
        <v>0.55000000000000004</v>
      </c>
      <c r="L19">
        <v>0.6952247191011236</v>
      </c>
      <c r="M19">
        <v>0.64317180616740088</v>
      </c>
    </row>
    <row r="20" spans="1:13" x14ac:dyDescent="0.3">
      <c r="A20" s="1">
        <v>18</v>
      </c>
      <c r="B20" t="s">
        <v>21</v>
      </c>
      <c r="C20" t="s">
        <v>20</v>
      </c>
      <c r="D20" t="s">
        <v>15</v>
      </c>
      <c r="E20">
        <v>428</v>
      </c>
      <c r="F20">
        <v>699</v>
      </c>
      <c r="G20">
        <v>134</v>
      </c>
      <c r="H20">
        <v>405</v>
      </c>
      <c r="I20">
        <v>0.67647058823529416</v>
      </c>
      <c r="J20">
        <v>0.76156583629893237</v>
      </c>
      <c r="K20">
        <v>0.51380552220888354</v>
      </c>
      <c r="L20">
        <v>0.69457968192145414</v>
      </c>
      <c r="M20">
        <v>0.63315217391304346</v>
      </c>
    </row>
    <row r="21" spans="1:13" x14ac:dyDescent="0.3">
      <c r="A21" s="1">
        <v>19</v>
      </c>
      <c r="B21" t="s">
        <v>21</v>
      </c>
      <c r="C21" t="s">
        <v>20</v>
      </c>
      <c r="D21" t="s">
        <v>16</v>
      </c>
      <c r="E21">
        <v>421</v>
      </c>
      <c r="F21">
        <v>706</v>
      </c>
      <c r="G21">
        <v>127</v>
      </c>
      <c r="H21">
        <v>412</v>
      </c>
      <c r="I21">
        <v>0.67647058823529416</v>
      </c>
      <c r="J21">
        <v>0.76824817518248179</v>
      </c>
      <c r="K21">
        <v>0.50540216086434575</v>
      </c>
      <c r="L21">
        <v>0.69586776859504129</v>
      </c>
      <c r="M21">
        <v>0.63148479427549198</v>
      </c>
    </row>
    <row r="22" spans="1:13" x14ac:dyDescent="0.3">
      <c r="A22" s="1">
        <v>20</v>
      </c>
      <c r="B22" t="s">
        <v>22</v>
      </c>
      <c r="C22" t="s">
        <v>14</v>
      </c>
      <c r="D22" t="s">
        <v>15</v>
      </c>
      <c r="E22">
        <v>93</v>
      </c>
      <c r="F22">
        <v>159</v>
      </c>
      <c r="G22">
        <v>31</v>
      </c>
      <c r="H22">
        <v>97</v>
      </c>
      <c r="I22">
        <v>0.66315789473684206</v>
      </c>
      <c r="J22">
        <v>0.75</v>
      </c>
      <c r="K22">
        <v>0.48947368421052628</v>
      </c>
      <c r="L22">
        <v>0.67784256559766776</v>
      </c>
      <c r="M22">
        <v>0.62109375</v>
      </c>
    </row>
    <row r="23" spans="1:13" x14ac:dyDescent="0.3">
      <c r="A23" s="1">
        <v>21</v>
      </c>
      <c r="B23" t="s">
        <v>22</v>
      </c>
      <c r="C23" t="s">
        <v>14</v>
      </c>
      <c r="D23" t="s">
        <v>16</v>
      </c>
      <c r="E23">
        <v>100</v>
      </c>
      <c r="F23">
        <v>151</v>
      </c>
      <c r="G23">
        <v>39</v>
      </c>
      <c r="H23">
        <v>90</v>
      </c>
      <c r="I23">
        <v>0.66052631578947374</v>
      </c>
      <c r="J23">
        <v>0.71942446043165464</v>
      </c>
      <c r="K23">
        <v>0.52631578947368418</v>
      </c>
      <c r="L23">
        <v>0.67024128686327078</v>
      </c>
      <c r="M23">
        <v>0.62655601659751037</v>
      </c>
    </row>
    <row r="24" spans="1:13" x14ac:dyDescent="0.3">
      <c r="A24" s="1">
        <v>22</v>
      </c>
      <c r="B24" t="s">
        <v>22</v>
      </c>
      <c r="C24" t="s">
        <v>17</v>
      </c>
      <c r="D24" t="s">
        <v>15</v>
      </c>
      <c r="E24">
        <v>127</v>
      </c>
      <c r="F24">
        <v>183</v>
      </c>
      <c r="G24">
        <v>46</v>
      </c>
      <c r="H24">
        <v>102</v>
      </c>
      <c r="I24">
        <v>0.67685589519650657</v>
      </c>
      <c r="J24">
        <v>0.73410404624277459</v>
      </c>
      <c r="K24">
        <v>0.55458515283842791</v>
      </c>
      <c r="L24">
        <v>0.68946796959826273</v>
      </c>
      <c r="M24">
        <v>0.64210526315789473</v>
      </c>
    </row>
    <row r="25" spans="1:13" x14ac:dyDescent="0.3">
      <c r="A25" s="1">
        <v>23</v>
      </c>
      <c r="B25" t="s">
        <v>22</v>
      </c>
      <c r="C25" t="s">
        <v>17</v>
      </c>
      <c r="D25" t="s">
        <v>16</v>
      </c>
      <c r="E25">
        <v>129</v>
      </c>
      <c r="F25">
        <v>181</v>
      </c>
      <c r="G25">
        <v>48</v>
      </c>
      <c r="H25">
        <v>100</v>
      </c>
      <c r="I25">
        <v>0.67685589519650657</v>
      </c>
      <c r="J25">
        <v>0.72881355932203384</v>
      </c>
      <c r="K25">
        <v>0.5633187772925764</v>
      </c>
      <c r="L25">
        <v>0.68836712913553888</v>
      </c>
      <c r="M25">
        <v>0.64412811387900359</v>
      </c>
    </row>
    <row r="26" spans="1:13" x14ac:dyDescent="0.3">
      <c r="A26" s="1">
        <v>24</v>
      </c>
      <c r="B26" t="s">
        <v>22</v>
      </c>
      <c r="C26" t="s">
        <v>18</v>
      </c>
      <c r="D26" t="s">
        <v>15</v>
      </c>
      <c r="E26">
        <v>115</v>
      </c>
      <c r="F26">
        <v>185</v>
      </c>
      <c r="G26">
        <v>48</v>
      </c>
      <c r="H26">
        <v>118</v>
      </c>
      <c r="I26">
        <v>0.64377682403433478</v>
      </c>
      <c r="J26">
        <v>0.70552147239263807</v>
      </c>
      <c r="K26">
        <v>0.49356223175965658</v>
      </c>
      <c r="L26">
        <v>0.64971751412429379</v>
      </c>
      <c r="M26">
        <v>0.61056105610561051</v>
      </c>
    </row>
    <row r="27" spans="1:13" x14ac:dyDescent="0.3">
      <c r="A27" s="1">
        <v>25</v>
      </c>
      <c r="B27" t="s">
        <v>22</v>
      </c>
      <c r="C27" t="s">
        <v>18</v>
      </c>
      <c r="D27" t="s">
        <v>16</v>
      </c>
      <c r="E27">
        <v>116</v>
      </c>
      <c r="F27">
        <v>185</v>
      </c>
      <c r="G27">
        <v>48</v>
      </c>
      <c r="H27">
        <v>117</v>
      </c>
      <c r="I27">
        <v>0.64592274678111583</v>
      </c>
      <c r="J27">
        <v>0.70731707317073167</v>
      </c>
      <c r="K27">
        <v>0.4978540772532189</v>
      </c>
      <c r="L27">
        <v>0.65241844769403823</v>
      </c>
      <c r="M27">
        <v>0.61258278145695366</v>
      </c>
    </row>
    <row r="28" spans="1:13" x14ac:dyDescent="0.3">
      <c r="A28" s="1">
        <v>26</v>
      </c>
      <c r="B28" t="s">
        <v>22</v>
      </c>
      <c r="C28" t="s">
        <v>19</v>
      </c>
      <c r="D28" t="s">
        <v>15</v>
      </c>
      <c r="E28">
        <v>100</v>
      </c>
      <c r="F28">
        <v>136</v>
      </c>
      <c r="G28">
        <v>44</v>
      </c>
      <c r="H28">
        <v>80</v>
      </c>
      <c r="I28">
        <v>0.65555555555555556</v>
      </c>
      <c r="J28">
        <v>0.69444444444444442</v>
      </c>
      <c r="K28">
        <v>0.55555555555555558</v>
      </c>
      <c r="L28">
        <v>0.66137566137566128</v>
      </c>
      <c r="M28">
        <v>0.62962962962962965</v>
      </c>
    </row>
    <row r="29" spans="1:13" x14ac:dyDescent="0.3">
      <c r="A29" s="1">
        <v>27</v>
      </c>
      <c r="B29" t="s">
        <v>22</v>
      </c>
      <c r="C29" t="s">
        <v>19</v>
      </c>
      <c r="D29" t="s">
        <v>16</v>
      </c>
      <c r="E29">
        <v>100</v>
      </c>
      <c r="F29">
        <v>136</v>
      </c>
      <c r="G29">
        <v>44</v>
      </c>
      <c r="H29">
        <v>80</v>
      </c>
      <c r="I29">
        <v>0.65555555555555556</v>
      </c>
      <c r="J29">
        <v>0.69444444444444442</v>
      </c>
      <c r="K29">
        <v>0.55555555555555558</v>
      </c>
      <c r="L29">
        <v>0.66137566137566128</v>
      </c>
      <c r="M29">
        <v>0.62962962962962965</v>
      </c>
    </row>
    <row r="30" spans="1:13" x14ac:dyDescent="0.3">
      <c r="A30" s="1">
        <v>28</v>
      </c>
      <c r="B30" t="s">
        <v>22</v>
      </c>
      <c r="C30" t="s">
        <v>20</v>
      </c>
      <c r="D30" t="s">
        <v>15</v>
      </c>
      <c r="E30">
        <v>426</v>
      </c>
      <c r="F30">
        <v>670</v>
      </c>
      <c r="G30">
        <v>163</v>
      </c>
      <c r="H30">
        <v>407</v>
      </c>
      <c r="I30">
        <v>0.65786314525810319</v>
      </c>
      <c r="J30">
        <v>0.72325976230899836</v>
      </c>
      <c r="K30">
        <v>0.51140456182472993</v>
      </c>
      <c r="L30">
        <v>0.66792097836312336</v>
      </c>
      <c r="M30">
        <v>0.62209842154131845</v>
      </c>
    </row>
    <row r="31" spans="1:13" x14ac:dyDescent="0.3">
      <c r="A31" s="1">
        <v>29</v>
      </c>
      <c r="B31" t="s">
        <v>22</v>
      </c>
      <c r="C31" t="s">
        <v>20</v>
      </c>
      <c r="D31" t="s">
        <v>16</v>
      </c>
      <c r="E31">
        <v>411</v>
      </c>
      <c r="F31">
        <v>685</v>
      </c>
      <c r="G31">
        <v>148</v>
      </c>
      <c r="H31">
        <v>422</v>
      </c>
      <c r="I31">
        <v>0.65786314525810319</v>
      </c>
      <c r="J31">
        <v>0.73524150268336319</v>
      </c>
      <c r="K31">
        <v>0.49339735894357739</v>
      </c>
      <c r="L31">
        <v>0.66959921798631472</v>
      </c>
      <c r="M31">
        <v>0.61878952122854558</v>
      </c>
    </row>
    <row r="32" spans="1:13" x14ac:dyDescent="0.3">
      <c r="A32" s="1">
        <v>30</v>
      </c>
      <c r="B32" t="s">
        <v>23</v>
      </c>
      <c r="C32" t="s">
        <v>14</v>
      </c>
      <c r="D32" t="s">
        <v>15</v>
      </c>
      <c r="E32">
        <v>130</v>
      </c>
      <c r="F32">
        <v>127</v>
      </c>
      <c r="G32">
        <v>63</v>
      </c>
      <c r="H32">
        <v>60</v>
      </c>
      <c r="I32">
        <v>0.6763157894736842</v>
      </c>
      <c r="J32">
        <v>0.67357512953367871</v>
      </c>
      <c r="K32">
        <v>0.68421052631578949</v>
      </c>
      <c r="L32">
        <v>0.67567567567567566</v>
      </c>
      <c r="M32">
        <v>0.67914438502673802</v>
      </c>
    </row>
    <row r="33" spans="1:13" x14ac:dyDescent="0.3">
      <c r="A33" s="1">
        <v>31</v>
      </c>
      <c r="B33" t="s">
        <v>23</v>
      </c>
      <c r="C33" t="s">
        <v>14</v>
      </c>
      <c r="D33" t="s">
        <v>16</v>
      </c>
      <c r="E33">
        <v>132</v>
      </c>
      <c r="F33">
        <v>126</v>
      </c>
      <c r="G33">
        <v>64</v>
      </c>
      <c r="H33">
        <v>58</v>
      </c>
      <c r="I33">
        <v>0.67894736842105263</v>
      </c>
      <c r="J33">
        <v>0.67346938775510201</v>
      </c>
      <c r="K33">
        <v>0.69473684210526321</v>
      </c>
      <c r="L33">
        <v>0.67761806981519512</v>
      </c>
      <c r="M33">
        <v>0.68478260869565222</v>
      </c>
    </row>
    <row r="34" spans="1:13" x14ac:dyDescent="0.3">
      <c r="A34" s="1">
        <v>32</v>
      </c>
      <c r="B34" t="s">
        <v>23</v>
      </c>
      <c r="C34" t="s">
        <v>17</v>
      </c>
      <c r="D34" t="s">
        <v>15</v>
      </c>
      <c r="E34">
        <v>180</v>
      </c>
      <c r="F34">
        <v>163</v>
      </c>
      <c r="G34">
        <v>66</v>
      </c>
      <c r="H34">
        <v>49</v>
      </c>
      <c r="I34">
        <v>0.74890829694323147</v>
      </c>
      <c r="J34">
        <v>0.73170731707317072</v>
      </c>
      <c r="K34">
        <v>0.78602620087336239</v>
      </c>
      <c r="L34">
        <v>0.74196207749381704</v>
      </c>
      <c r="M34">
        <v>0.76886792452830188</v>
      </c>
    </row>
    <row r="35" spans="1:13" x14ac:dyDescent="0.3">
      <c r="A35" s="1">
        <v>33</v>
      </c>
      <c r="B35" t="s">
        <v>23</v>
      </c>
      <c r="C35" t="s">
        <v>17</v>
      </c>
      <c r="D35" t="s">
        <v>16</v>
      </c>
      <c r="E35">
        <v>180</v>
      </c>
      <c r="F35">
        <v>163</v>
      </c>
      <c r="G35">
        <v>66</v>
      </c>
      <c r="H35">
        <v>49</v>
      </c>
      <c r="I35">
        <v>0.74890829694323147</v>
      </c>
      <c r="J35">
        <v>0.73170731707317072</v>
      </c>
      <c r="K35">
        <v>0.78602620087336239</v>
      </c>
      <c r="L35">
        <v>0.74196207749381704</v>
      </c>
      <c r="M35">
        <v>0.76886792452830188</v>
      </c>
    </row>
    <row r="36" spans="1:13" x14ac:dyDescent="0.3">
      <c r="A36" s="1">
        <v>34</v>
      </c>
      <c r="B36" t="s">
        <v>23</v>
      </c>
      <c r="C36" t="s">
        <v>18</v>
      </c>
      <c r="D36" t="s">
        <v>15</v>
      </c>
      <c r="E36">
        <v>166</v>
      </c>
      <c r="F36">
        <v>140</v>
      </c>
      <c r="G36">
        <v>93</v>
      </c>
      <c r="H36">
        <v>67</v>
      </c>
      <c r="I36">
        <v>0.6566523605150214</v>
      </c>
      <c r="J36">
        <v>0.64092664092664098</v>
      </c>
      <c r="K36">
        <v>0.71244635193133043</v>
      </c>
      <c r="L36">
        <v>0.65405831363278177</v>
      </c>
      <c r="M36">
        <v>0.67632850241545894</v>
      </c>
    </row>
    <row r="37" spans="1:13" x14ac:dyDescent="0.3">
      <c r="A37" s="1">
        <v>35</v>
      </c>
      <c r="B37" t="s">
        <v>23</v>
      </c>
      <c r="C37" t="s">
        <v>18</v>
      </c>
      <c r="D37" t="s">
        <v>16</v>
      </c>
      <c r="E37">
        <v>164</v>
      </c>
      <c r="F37">
        <v>140</v>
      </c>
      <c r="G37">
        <v>93</v>
      </c>
      <c r="H37">
        <v>69</v>
      </c>
      <c r="I37">
        <v>0.6523605150214592</v>
      </c>
      <c r="J37">
        <v>0.63813229571984431</v>
      </c>
      <c r="K37">
        <v>0.70386266094420602</v>
      </c>
      <c r="L37">
        <v>0.65027755749405225</v>
      </c>
      <c r="M37">
        <v>0.66985645933014359</v>
      </c>
    </row>
    <row r="38" spans="1:13" x14ac:dyDescent="0.3">
      <c r="A38" s="1">
        <v>36</v>
      </c>
      <c r="B38" t="s">
        <v>23</v>
      </c>
      <c r="C38" t="s">
        <v>19</v>
      </c>
      <c r="D38" t="s">
        <v>15</v>
      </c>
      <c r="E38">
        <v>125</v>
      </c>
      <c r="F38">
        <v>115</v>
      </c>
      <c r="G38">
        <v>65</v>
      </c>
      <c r="H38">
        <v>55</v>
      </c>
      <c r="I38">
        <v>0.66666666666666663</v>
      </c>
      <c r="J38">
        <v>0.65789473684210531</v>
      </c>
      <c r="K38">
        <v>0.69444444444444442</v>
      </c>
      <c r="L38">
        <v>0.66489361702127658</v>
      </c>
      <c r="M38">
        <v>0.67647058823529416</v>
      </c>
    </row>
    <row r="39" spans="1:13" x14ac:dyDescent="0.3">
      <c r="A39" s="1">
        <v>37</v>
      </c>
      <c r="B39" t="s">
        <v>23</v>
      </c>
      <c r="C39" t="s">
        <v>19</v>
      </c>
      <c r="D39" t="s">
        <v>16</v>
      </c>
      <c r="E39">
        <v>125</v>
      </c>
      <c r="F39">
        <v>117</v>
      </c>
      <c r="G39">
        <v>63</v>
      </c>
      <c r="H39">
        <v>55</v>
      </c>
      <c r="I39">
        <v>0.67222222222222228</v>
      </c>
      <c r="J39">
        <v>0.66489361702127658</v>
      </c>
      <c r="K39">
        <v>0.69444444444444442</v>
      </c>
      <c r="L39">
        <v>0.67060085836909866</v>
      </c>
      <c r="M39">
        <v>0.68023255813953487</v>
      </c>
    </row>
    <row r="40" spans="1:13" x14ac:dyDescent="0.3">
      <c r="A40" s="1">
        <v>38</v>
      </c>
      <c r="B40" t="s">
        <v>23</v>
      </c>
      <c r="C40" t="s">
        <v>20</v>
      </c>
      <c r="D40" t="s">
        <v>15</v>
      </c>
      <c r="E40">
        <v>571</v>
      </c>
      <c r="F40">
        <v>559</v>
      </c>
      <c r="G40">
        <v>274</v>
      </c>
      <c r="H40">
        <v>262</v>
      </c>
      <c r="I40">
        <v>0.67827130852340933</v>
      </c>
      <c r="J40">
        <v>0.67573964497041417</v>
      </c>
      <c r="K40">
        <v>0.68547418967587037</v>
      </c>
      <c r="L40">
        <v>0.67766437218134346</v>
      </c>
      <c r="M40">
        <v>0.6808769792935444</v>
      </c>
    </row>
    <row r="41" spans="1:13" x14ac:dyDescent="0.3">
      <c r="A41" s="1">
        <v>39</v>
      </c>
      <c r="B41" t="s">
        <v>23</v>
      </c>
      <c r="C41" t="s">
        <v>20</v>
      </c>
      <c r="D41" t="s">
        <v>16</v>
      </c>
      <c r="E41">
        <v>571</v>
      </c>
      <c r="F41">
        <v>559</v>
      </c>
      <c r="G41">
        <v>274</v>
      </c>
      <c r="H41">
        <v>262</v>
      </c>
      <c r="I41">
        <v>0.67827130852340933</v>
      </c>
      <c r="J41">
        <v>0.67573964497041417</v>
      </c>
      <c r="K41">
        <v>0.68547418967587037</v>
      </c>
      <c r="L41">
        <v>0.67766437218134346</v>
      </c>
      <c r="M41">
        <v>0.6808769792935444</v>
      </c>
    </row>
    <row r="42" spans="1:13" x14ac:dyDescent="0.3">
      <c r="A42" s="1">
        <v>40</v>
      </c>
      <c r="B42" t="s">
        <v>24</v>
      </c>
      <c r="C42" t="s">
        <v>14</v>
      </c>
      <c r="D42" t="s">
        <v>15</v>
      </c>
      <c r="E42">
        <v>123</v>
      </c>
      <c r="F42">
        <v>140</v>
      </c>
      <c r="G42">
        <v>50</v>
      </c>
      <c r="H42">
        <v>67</v>
      </c>
      <c r="I42">
        <v>0.69210526315789478</v>
      </c>
      <c r="J42">
        <v>0.71098265895953761</v>
      </c>
      <c r="K42">
        <v>0.64736842105263159</v>
      </c>
      <c r="L42">
        <v>0.69727891156462585</v>
      </c>
      <c r="M42">
        <v>0.67632850241545894</v>
      </c>
    </row>
    <row r="43" spans="1:13" x14ac:dyDescent="0.3">
      <c r="A43" s="1">
        <v>41</v>
      </c>
      <c r="B43" t="s">
        <v>24</v>
      </c>
      <c r="C43" t="s">
        <v>14</v>
      </c>
      <c r="D43" t="s">
        <v>16</v>
      </c>
      <c r="E43">
        <v>115</v>
      </c>
      <c r="F43">
        <v>150</v>
      </c>
      <c r="G43">
        <v>40</v>
      </c>
      <c r="H43">
        <v>75</v>
      </c>
      <c r="I43">
        <v>0.69736842105263153</v>
      </c>
      <c r="J43">
        <v>0.74193548387096775</v>
      </c>
      <c r="K43">
        <v>0.60526315789473684</v>
      </c>
      <c r="L43">
        <v>0.70987654320987659</v>
      </c>
      <c r="M43">
        <v>0.66666666666666663</v>
      </c>
    </row>
    <row r="44" spans="1:13" x14ac:dyDescent="0.3">
      <c r="A44" s="1">
        <v>42</v>
      </c>
      <c r="B44" t="s">
        <v>24</v>
      </c>
      <c r="C44" t="s">
        <v>17</v>
      </c>
      <c r="D44" t="s">
        <v>15</v>
      </c>
      <c r="E44">
        <v>176</v>
      </c>
      <c r="F44">
        <v>165</v>
      </c>
      <c r="G44">
        <v>64</v>
      </c>
      <c r="H44">
        <v>53</v>
      </c>
      <c r="I44">
        <v>0.74454148471615722</v>
      </c>
      <c r="J44">
        <v>0.73333333333333328</v>
      </c>
      <c r="K44">
        <v>0.76855895196506552</v>
      </c>
      <c r="L44">
        <v>0.74011774600504621</v>
      </c>
      <c r="M44">
        <v>0.75688073394495414</v>
      </c>
    </row>
    <row r="45" spans="1:13" x14ac:dyDescent="0.3">
      <c r="A45" s="1">
        <v>43</v>
      </c>
      <c r="B45" t="s">
        <v>24</v>
      </c>
      <c r="C45" t="s">
        <v>17</v>
      </c>
      <c r="D45" t="s">
        <v>16</v>
      </c>
      <c r="E45">
        <v>173</v>
      </c>
      <c r="F45">
        <v>170</v>
      </c>
      <c r="G45">
        <v>59</v>
      </c>
      <c r="H45">
        <v>56</v>
      </c>
      <c r="I45">
        <v>0.74890829694323147</v>
      </c>
      <c r="J45">
        <v>0.74568965517241381</v>
      </c>
      <c r="K45">
        <v>0.75545851528384278</v>
      </c>
      <c r="L45">
        <v>0.74762316335350043</v>
      </c>
      <c r="M45">
        <v>0.75221238938053092</v>
      </c>
    </row>
    <row r="46" spans="1:13" x14ac:dyDescent="0.3">
      <c r="A46" s="1">
        <v>44</v>
      </c>
      <c r="B46" t="s">
        <v>24</v>
      </c>
      <c r="C46" t="s">
        <v>18</v>
      </c>
      <c r="D46" t="s">
        <v>15</v>
      </c>
      <c r="E46">
        <v>158</v>
      </c>
      <c r="F46">
        <v>152</v>
      </c>
      <c r="G46">
        <v>81</v>
      </c>
      <c r="H46">
        <v>75</v>
      </c>
      <c r="I46">
        <v>0.66523605150214593</v>
      </c>
      <c r="J46">
        <v>0.66108786610878656</v>
      </c>
      <c r="K46">
        <v>0.67811158798283266</v>
      </c>
      <c r="L46">
        <v>0.66442388561816645</v>
      </c>
      <c r="M46">
        <v>0.66960352422907488</v>
      </c>
    </row>
    <row r="47" spans="1:13" x14ac:dyDescent="0.3">
      <c r="A47" s="1">
        <v>45</v>
      </c>
      <c r="B47" t="s">
        <v>24</v>
      </c>
      <c r="C47" t="s">
        <v>18</v>
      </c>
      <c r="D47" t="s">
        <v>16</v>
      </c>
      <c r="E47">
        <v>142</v>
      </c>
      <c r="F47">
        <v>177</v>
      </c>
      <c r="G47">
        <v>56</v>
      </c>
      <c r="H47">
        <v>91</v>
      </c>
      <c r="I47">
        <v>0.68454935622317592</v>
      </c>
      <c r="J47">
        <v>0.71717171717171713</v>
      </c>
      <c r="K47">
        <v>0.6094420600858369</v>
      </c>
      <c r="L47">
        <v>0.69268292682926824</v>
      </c>
      <c r="M47">
        <v>0.66044776119402981</v>
      </c>
    </row>
    <row r="48" spans="1:13" x14ac:dyDescent="0.3">
      <c r="A48" s="1">
        <v>46</v>
      </c>
      <c r="B48" t="s">
        <v>24</v>
      </c>
      <c r="C48" t="s">
        <v>19</v>
      </c>
      <c r="D48" t="s">
        <v>15</v>
      </c>
      <c r="E48">
        <v>128</v>
      </c>
      <c r="F48">
        <v>126</v>
      </c>
      <c r="G48">
        <v>54</v>
      </c>
      <c r="H48">
        <v>52</v>
      </c>
      <c r="I48">
        <v>0.7055555555555556</v>
      </c>
      <c r="J48">
        <v>0.70329670329670335</v>
      </c>
      <c r="K48">
        <v>0.71111111111111114</v>
      </c>
      <c r="L48">
        <v>0.70484581497797361</v>
      </c>
      <c r="M48">
        <v>0.7078651685393258</v>
      </c>
    </row>
    <row r="49" spans="1:13" x14ac:dyDescent="0.3">
      <c r="A49" s="1">
        <v>47</v>
      </c>
      <c r="B49" t="s">
        <v>24</v>
      </c>
      <c r="C49" t="s">
        <v>19</v>
      </c>
      <c r="D49" t="s">
        <v>16</v>
      </c>
      <c r="E49">
        <v>117</v>
      </c>
      <c r="F49">
        <v>144</v>
      </c>
      <c r="G49">
        <v>36</v>
      </c>
      <c r="H49">
        <v>63</v>
      </c>
      <c r="I49">
        <v>0.72499999999999998</v>
      </c>
      <c r="J49">
        <v>0.76470588235294112</v>
      </c>
      <c r="K49">
        <v>0.65</v>
      </c>
      <c r="L49">
        <v>0.73863636363636365</v>
      </c>
      <c r="M49">
        <v>0.69565217391304346</v>
      </c>
    </row>
    <row r="50" spans="1:13" x14ac:dyDescent="0.3">
      <c r="A50" s="1">
        <v>48</v>
      </c>
      <c r="B50" t="s">
        <v>24</v>
      </c>
      <c r="C50" t="s">
        <v>20</v>
      </c>
      <c r="D50" t="s">
        <v>15</v>
      </c>
      <c r="E50">
        <v>582</v>
      </c>
      <c r="F50">
        <v>591</v>
      </c>
      <c r="G50">
        <v>242</v>
      </c>
      <c r="H50">
        <v>251</v>
      </c>
      <c r="I50">
        <v>0.70408163265306123</v>
      </c>
      <c r="J50">
        <v>0.7063106796116505</v>
      </c>
      <c r="K50">
        <v>0.69867947178871548</v>
      </c>
      <c r="L50">
        <v>0.70477113102446109</v>
      </c>
      <c r="M50">
        <v>0.70190023752969122</v>
      </c>
    </row>
    <row r="51" spans="1:13" x14ac:dyDescent="0.3">
      <c r="A51" s="1">
        <v>49</v>
      </c>
      <c r="B51" t="s">
        <v>24</v>
      </c>
      <c r="C51" t="s">
        <v>20</v>
      </c>
      <c r="D51" t="s">
        <v>16</v>
      </c>
      <c r="E51">
        <v>545</v>
      </c>
      <c r="F51">
        <v>656</v>
      </c>
      <c r="G51">
        <v>177</v>
      </c>
      <c r="H51">
        <v>288</v>
      </c>
      <c r="I51">
        <v>0.7208883553421368</v>
      </c>
      <c r="J51">
        <v>0.75484764542936289</v>
      </c>
      <c r="K51">
        <v>0.65426170468187272</v>
      </c>
      <c r="L51">
        <v>0.73233001881214732</v>
      </c>
      <c r="M51">
        <v>0.69491525423728817</v>
      </c>
    </row>
    <row r="52" spans="1:13" x14ac:dyDescent="0.3">
      <c r="A52" s="1">
        <v>50</v>
      </c>
      <c r="B52" t="s">
        <v>25</v>
      </c>
      <c r="C52" t="s">
        <v>14</v>
      </c>
      <c r="D52" t="s">
        <v>15</v>
      </c>
      <c r="E52">
        <v>140</v>
      </c>
      <c r="F52">
        <v>150</v>
      </c>
      <c r="G52">
        <v>40</v>
      </c>
      <c r="H52">
        <v>50</v>
      </c>
      <c r="I52">
        <v>0.76315789473684215</v>
      </c>
      <c r="J52">
        <v>0.77777777777777779</v>
      </c>
      <c r="K52">
        <v>0.73684210526315785</v>
      </c>
      <c r="L52">
        <v>0.76923076923076916</v>
      </c>
      <c r="M52">
        <v>0.75</v>
      </c>
    </row>
    <row r="53" spans="1:13" x14ac:dyDescent="0.3">
      <c r="A53" s="1">
        <v>51</v>
      </c>
      <c r="B53" t="s">
        <v>25</v>
      </c>
      <c r="C53" t="s">
        <v>14</v>
      </c>
      <c r="D53" t="s">
        <v>16</v>
      </c>
      <c r="E53">
        <v>143</v>
      </c>
      <c r="F53">
        <v>143</v>
      </c>
      <c r="G53">
        <v>47</v>
      </c>
      <c r="H53">
        <v>47</v>
      </c>
      <c r="I53">
        <v>0.75263157894736843</v>
      </c>
      <c r="J53">
        <v>0.75263157894736843</v>
      </c>
      <c r="K53">
        <v>0.75263157894736843</v>
      </c>
      <c r="L53">
        <v>0.75263157894736832</v>
      </c>
      <c r="M53">
        <v>0.75263157894736843</v>
      </c>
    </row>
    <row r="54" spans="1:13" x14ac:dyDescent="0.3">
      <c r="A54" s="1">
        <v>52</v>
      </c>
      <c r="B54" t="s">
        <v>25</v>
      </c>
      <c r="C54" t="s">
        <v>17</v>
      </c>
      <c r="D54" t="s">
        <v>15</v>
      </c>
      <c r="E54">
        <v>177</v>
      </c>
      <c r="F54">
        <v>171</v>
      </c>
      <c r="G54">
        <v>58</v>
      </c>
      <c r="H54">
        <v>52</v>
      </c>
      <c r="I54">
        <v>0.75982532751091703</v>
      </c>
      <c r="J54">
        <v>0.7531914893617021</v>
      </c>
      <c r="K54">
        <v>0.77292576419213976</v>
      </c>
      <c r="L54">
        <v>0.75705731394354148</v>
      </c>
      <c r="M54">
        <v>0.76681614349775784</v>
      </c>
    </row>
    <row r="55" spans="1:13" x14ac:dyDescent="0.3">
      <c r="A55" s="1">
        <v>53</v>
      </c>
      <c r="B55" t="s">
        <v>25</v>
      </c>
      <c r="C55" t="s">
        <v>17</v>
      </c>
      <c r="D55" t="s">
        <v>16</v>
      </c>
      <c r="E55">
        <v>188</v>
      </c>
      <c r="F55">
        <v>189</v>
      </c>
      <c r="G55">
        <v>40</v>
      </c>
      <c r="H55">
        <v>41</v>
      </c>
      <c r="I55">
        <v>0.82314410480349343</v>
      </c>
      <c r="J55">
        <v>0.82456140350877194</v>
      </c>
      <c r="K55">
        <v>0.82096069868995636</v>
      </c>
      <c r="L55">
        <v>0.8238387379491674</v>
      </c>
      <c r="M55">
        <v>0.82173913043478264</v>
      </c>
    </row>
    <row r="56" spans="1:13" x14ac:dyDescent="0.3">
      <c r="A56" s="1">
        <v>54</v>
      </c>
      <c r="B56" t="s">
        <v>25</v>
      </c>
      <c r="C56" t="s">
        <v>18</v>
      </c>
      <c r="D56" t="s">
        <v>15</v>
      </c>
      <c r="E56">
        <v>167</v>
      </c>
      <c r="F56">
        <v>152</v>
      </c>
      <c r="G56">
        <v>81</v>
      </c>
      <c r="H56">
        <v>66</v>
      </c>
      <c r="I56">
        <v>0.68454935622317592</v>
      </c>
      <c r="J56">
        <v>0.67338709677419351</v>
      </c>
      <c r="K56">
        <v>0.71673819742489275</v>
      </c>
      <c r="L56">
        <v>0.68163265306122445</v>
      </c>
      <c r="M56">
        <v>0.69724770642201839</v>
      </c>
    </row>
    <row r="57" spans="1:13" x14ac:dyDescent="0.3">
      <c r="A57" s="1">
        <v>55</v>
      </c>
      <c r="B57" t="s">
        <v>25</v>
      </c>
      <c r="C57" t="s">
        <v>18</v>
      </c>
      <c r="D57" t="s">
        <v>16</v>
      </c>
      <c r="E57">
        <v>170</v>
      </c>
      <c r="F57">
        <v>170</v>
      </c>
      <c r="G57">
        <v>63</v>
      </c>
      <c r="H57">
        <v>63</v>
      </c>
      <c r="I57">
        <v>0.72961373390557938</v>
      </c>
      <c r="J57">
        <v>0.72961373390557938</v>
      </c>
      <c r="K57">
        <v>0.72961373390557938</v>
      </c>
      <c r="L57">
        <v>0.72961373390557938</v>
      </c>
      <c r="M57">
        <v>0.72961373390557938</v>
      </c>
    </row>
    <row r="58" spans="1:13" x14ac:dyDescent="0.3">
      <c r="A58" s="1">
        <v>56</v>
      </c>
      <c r="B58" t="s">
        <v>25</v>
      </c>
      <c r="C58" t="s">
        <v>19</v>
      </c>
      <c r="D58" t="s">
        <v>15</v>
      </c>
      <c r="E58">
        <v>129</v>
      </c>
      <c r="F58">
        <v>120</v>
      </c>
      <c r="G58">
        <v>60</v>
      </c>
      <c r="H58">
        <v>51</v>
      </c>
      <c r="I58">
        <v>0.69166666666666665</v>
      </c>
      <c r="J58">
        <v>0.68253968253968256</v>
      </c>
      <c r="K58">
        <v>0.71666666666666667</v>
      </c>
      <c r="L58">
        <v>0.6891025641025641</v>
      </c>
      <c r="M58">
        <v>0.70175438596491224</v>
      </c>
    </row>
    <row r="59" spans="1:13" x14ac:dyDescent="0.3">
      <c r="A59" s="1">
        <v>57</v>
      </c>
      <c r="B59" t="s">
        <v>25</v>
      </c>
      <c r="C59" t="s">
        <v>19</v>
      </c>
      <c r="D59" t="s">
        <v>16</v>
      </c>
      <c r="E59">
        <v>127</v>
      </c>
      <c r="F59">
        <v>139</v>
      </c>
      <c r="G59">
        <v>41</v>
      </c>
      <c r="H59">
        <v>53</v>
      </c>
      <c r="I59">
        <v>0.73888888888888893</v>
      </c>
      <c r="J59">
        <v>0.75595238095238093</v>
      </c>
      <c r="K59">
        <v>0.7055555555555556</v>
      </c>
      <c r="L59">
        <v>0.74530516431924898</v>
      </c>
      <c r="M59">
        <v>0.72395833333333337</v>
      </c>
    </row>
    <row r="60" spans="1:13" x14ac:dyDescent="0.3">
      <c r="A60" s="1">
        <v>58</v>
      </c>
      <c r="B60" t="s">
        <v>25</v>
      </c>
      <c r="C60" t="s">
        <v>20</v>
      </c>
      <c r="D60" t="s">
        <v>15</v>
      </c>
      <c r="E60">
        <v>585</v>
      </c>
      <c r="F60">
        <v>587</v>
      </c>
      <c r="G60">
        <v>246</v>
      </c>
      <c r="H60">
        <v>248</v>
      </c>
      <c r="I60">
        <v>0.7034813925570228</v>
      </c>
      <c r="J60">
        <v>0.70397111913357402</v>
      </c>
      <c r="K60">
        <v>0.70228091236494594</v>
      </c>
      <c r="L60">
        <v>0.70363242723117636</v>
      </c>
      <c r="M60">
        <v>0.70299401197604794</v>
      </c>
    </row>
    <row r="61" spans="1:13" x14ac:dyDescent="0.3">
      <c r="A61" s="1">
        <v>59</v>
      </c>
      <c r="B61" t="s">
        <v>25</v>
      </c>
      <c r="C61" t="s">
        <v>20</v>
      </c>
      <c r="D61" t="s">
        <v>16</v>
      </c>
      <c r="E61">
        <v>578</v>
      </c>
      <c r="F61">
        <v>637</v>
      </c>
      <c r="G61">
        <v>196</v>
      </c>
      <c r="H61">
        <v>255</v>
      </c>
      <c r="I61">
        <v>0.7292917166866747</v>
      </c>
      <c r="J61">
        <v>0.74677002583979324</v>
      </c>
      <c r="K61">
        <v>0.69387755102040816</v>
      </c>
      <c r="L61">
        <v>0.73555612115041991</v>
      </c>
      <c r="M61">
        <v>0.7141255605381166</v>
      </c>
    </row>
    <row r="62" spans="1:13" x14ac:dyDescent="0.3">
      <c r="A62" s="1">
        <v>60</v>
      </c>
      <c r="B62" t="s">
        <v>26</v>
      </c>
      <c r="C62" t="s">
        <v>14</v>
      </c>
      <c r="D62" t="s">
        <v>15</v>
      </c>
      <c r="E62">
        <v>135</v>
      </c>
      <c r="F62">
        <v>150</v>
      </c>
      <c r="G62">
        <v>40</v>
      </c>
      <c r="H62">
        <v>55</v>
      </c>
      <c r="I62">
        <v>0.75</v>
      </c>
      <c r="J62">
        <v>0.77142857142857146</v>
      </c>
      <c r="K62">
        <v>0.71052631578947367</v>
      </c>
      <c r="L62">
        <v>0.75842696629213491</v>
      </c>
      <c r="M62">
        <v>0.73170731707317072</v>
      </c>
    </row>
    <row r="63" spans="1:13" x14ac:dyDescent="0.3">
      <c r="A63" s="1">
        <v>61</v>
      </c>
      <c r="B63" t="s">
        <v>26</v>
      </c>
      <c r="C63" t="s">
        <v>14</v>
      </c>
      <c r="D63" t="s">
        <v>16</v>
      </c>
      <c r="E63">
        <v>136</v>
      </c>
      <c r="F63">
        <v>149</v>
      </c>
      <c r="G63">
        <v>41</v>
      </c>
      <c r="H63">
        <v>54</v>
      </c>
      <c r="I63">
        <v>0.75</v>
      </c>
      <c r="J63">
        <v>0.76836158192090398</v>
      </c>
      <c r="K63">
        <v>0.71578947368421053</v>
      </c>
      <c r="L63">
        <v>0.75723830734966591</v>
      </c>
      <c r="M63">
        <v>0.73399014778325122</v>
      </c>
    </row>
    <row r="64" spans="1:13" x14ac:dyDescent="0.3">
      <c r="A64" s="1">
        <v>62</v>
      </c>
      <c r="B64" t="s">
        <v>26</v>
      </c>
      <c r="C64" t="s">
        <v>17</v>
      </c>
      <c r="D64" t="s">
        <v>15</v>
      </c>
      <c r="E64">
        <v>184</v>
      </c>
      <c r="F64">
        <v>174</v>
      </c>
      <c r="G64">
        <v>55</v>
      </c>
      <c r="H64">
        <v>45</v>
      </c>
      <c r="I64">
        <v>0.78165938864628826</v>
      </c>
      <c r="J64">
        <v>0.76987447698744771</v>
      </c>
      <c r="K64">
        <v>0.80349344978165937</v>
      </c>
      <c r="L64">
        <v>0.77637130801687759</v>
      </c>
      <c r="M64">
        <v>0.79452054794520544</v>
      </c>
    </row>
    <row r="65" spans="1:13" x14ac:dyDescent="0.3">
      <c r="A65" s="1">
        <v>63</v>
      </c>
      <c r="B65" t="s">
        <v>26</v>
      </c>
      <c r="C65" t="s">
        <v>17</v>
      </c>
      <c r="D65" t="s">
        <v>16</v>
      </c>
      <c r="E65">
        <v>182</v>
      </c>
      <c r="F65">
        <v>192</v>
      </c>
      <c r="G65">
        <v>37</v>
      </c>
      <c r="H65">
        <v>47</v>
      </c>
      <c r="I65">
        <v>0.81659388646288211</v>
      </c>
      <c r="J65">
        <v>0.83105022831050224</v>
      </c>
      <c r="K65">
        <v>0.79475982532751088</v>
      </c>
      <c r="L65">
        <v>0.82352941176470584</v>
      </c>
      <c r="M65">
        <v>0.80334728033472802</v>
      </c>
    </row>
    <row r="66" spans="1:13" x14ac:dyDescent="0.3">
      <c r="A66" s="1">
        <v>64</v>
      </c>
      <c r="B66" t="s">
        <v>26</v>
      </c>
      <c r="C66" t="s">
        <v>18</v>
      </c>
      <c r="D66" t="s">
        <v>15</v>
      </c>
      <c r="E66">
        <v>156</v>
      </c>
      <c r="F66">
        <v>166</v>
      </c>
      <c r="G66">
        <v>67</v>
      </c>
      <c r="H66">
        <v>77</v>
      </c>
      <c r="I66">
        <v>0.69098712446351929</v>
      </c>
      <c r="J66">
        <v>0.69955156950672648</v>
      </c>
      <c r="K66">
        <v>0.66952789699570814</v>
      </c>
      <c r="L66">
        <v>0.69333333333333336</v>
      </c>
      <c r="M66">
        <v>0.6831275720164609</v>
      </c>
    </row>
    <row r="67" spans="1:13" x14ac:dyDescent="0.3">
      <c r="A67" s="1">
        <v>65</v>
      </c>
      <c r="B67" t="s">
        <v>26</v>
      </c>
      <c r="C67" t="s">
        <v>18</v>
      </c>
      <c r="D67" t="s">
        <v>16</v>
      </c>
      <c r="E67">
        <v>164</v>
      </c>
      <c r="F67">
        <v>183</v>
      </c>
      <c r="G67">
        <v>50</v>
      </c>
      <c r="H67">
        <v>69</v>
      </c>
      <c r="I67">
        <v>0.74463519313304716</v>
      </c>
      <c r="J67">
        <v>0.76635514018691586</v>
      </c>
      <c r="K67">
        <v>0.70386266094420602</v>
      </c>
      <c r="L67">
        <v>0.7529843893480257</v>
      </c>
      <c r="M67">
        <v>0.72619047619047616</v>
      </c>
    </row>
    <row r="68" spans="1:13" x14ac:dyDescent="0.3">
      <c r="A68" s="1">
        <v>66</v>
      </c>
      <c r="B68" t="s">
        <v>26</v>
      </c>
      <c r="C68" t="s">
        <v>19</v>
      </c>
      <c r="D68" t="s">
        <v>15</v>
      </c>
      <c r="E68">
        <v>133</v>
      </c>
      <c r="F68">
        <v>128</v>
      </c>
      <c r="G68">
        <v>52</v>
      </c>
      <c r="H68">
        <v>47</v>
      </c>
      <c r="I68">
        <v>0.72499999999999998</v>
      </c>
      <c r="J68">
        <v>0.7189189189189189</v>
      </c>
      <c r="K68">
        <v>0.73888888888888893</v>
      </c>
      <c r="L68">
        <v>0.72282608695652162</v>
      </c>
      <c r="M68">
        <v>0.73142857142857143</v>
      </c>
    </row>
    <row r="69" spans="1:13" x14ac:dyDescent="0.3">
      <c r="A69" s="1">
        <v>67</v>
      </c>
      <c r="B69" t="s">
        <v>26</v>
      </c>
      <c r="C69" t="s">
        <v>19</v>
      </c>
      <c r="D69" t="s">
        <v>16</v>
      </c>
      <c r="E69">
        <v>139</v>
      </c>
      <c r="F69">
        <v>141</v>
      </c>
      <c r="G69">
        <v>39</v>
      </c>
      <c r="H69">
        <v>41</v>
      </c>
      <c r="I69">
        <v>0.77777777777777779</v>
      </c>
      <c r="J69">
        <v>0.7808988764044944</v>
      </c>
      <c r="K69">
        <v>0.77222222222222225</v>
      </c>
      <c r="L69">
        <v>0.77914798206278013</v>
      </c>
      <c r="M69">
        <v>0.77472527472527475</v>
      </c>
    </row>
    <row r="70" spans="1:13" x14ac:dyDescent="0.3">
      <c r="A70" s="1">
        <v>68</v>
      </c>
      <c r="B70" t="s">
        <v>26</v>
      </c>
      <c r="C70" t="s">
        <v>20</v>
      </c>
      <c r="D70" t="s">
        <v>15</v>
      </c>
      <c r="E70">
        <v>593</v>
      </c>
      <c r="F70">
        <v>612</v>
      </c>
      <c r="G70">
        <v>221</v>
      </c>
      <c r="H70">
        <v>240</v>
      </c>
      <c r="I70">
        <v>0.72328931572629052</v>
      </c>
      <c r="J70">
        <v>0.72850122850122845</v>
      </c>
      <c r="K70">
        <v>0.71188475390156059</v>
      </c>
      <c r="L70">
        <v>0.7251161653215944</v>
      </c>
      <c r="M70">
        <v>0.71830985915492962</v>
      </c>
    </row>
    <row r="71" spans="1:13" x14ac:dyDescent="0.3">
      <c r="A71" s="1">
        <v>69</v>
      </c>
      <c r="B71" t="s">
        <v>26</v>
      </c>
      <c r="C71" t="s">
        <v>20</v>
      </c>
      <c r="D71" t="s">
        <v>16</v>
      </c>
      <c r="E71">
        <v>641</v>
      </c>
      <c r="F71">
        <v>643</v>
      </c>
      <c r="G71">
        <v>190</v>
      </c>
      <c r="H71">
        <v>192</v>
      </c>
      <c r="I71">
        <v>0.7707082833133253</v>
      </c>
      <c r="J71">
        <v>0.7713598074608905</v>
      </c>
      <c r="K71">
        <v>0.76950780312124845</v>
      </c>
      <c r="L71">
        <v>0.77098869376954526</v>
      </c>
      <c r="M71">
        <v>0.77005988023952099</v>
      </c>
    </row>
    <row r="72" spans="1:13" x14ac:dyDescent="0.3">
      <c r="A72" s="1">
        <v>70</v>
      </c>
      <c r="B72" t="s">
        <v>27</v>
      </c>
      <c r="C72" t="s">
        <v>14</v>
      </c>
      <c r="D72" t="s">
        <v>15</v>
      </c>
      <c r="E72">
        <v>135</v>
      </c>
      <c r="F72">
        <v>150</v>
      </c>
      <c r="G72">
        <v>40</v>
      </c>
      <c r="H72">
        <v>55</v>
      </c>
      <c r="I72">
        <v>0.75</v>
      </c>
      <c r="J72">
        <v>0.77142857142857146</v>
      </c>
      <c r="K72">
        <v>0.71052631578947367</v>
      </c>
      <c r="L72">
        <v>0.75842696629213491</v>
      </c>
      <c r="M72">
        <v>0.73170731707317072</v>
      </c>
    </row>
    <row r="73" spans="1:13" x14ac:dyDescent="0.3">
      <c r="A73" s="1">
        <v>71</v>
      </c>
      <c r="B73" t="s">
        <v>27</v>
      </c>
      <c r="C73" t="s">
        <v>14</v>
      </c>
      <c r="D73" t="s">
        <v>16</v>
      </c>
      <c r="E73">
        <v>133</v>
      </c>
      <c r="F73">
        <v>145</v>
      </c>
      <c r="G73">
        <v>45</v>
      </c>
      <c r="H73">
        <v>57</v>
      </c>
      <c r="I73">
        <v>0.73157894736842111</v>
      </c>
      <c r="J73">
        <v>0.7471910112359551</v>
      </c>
      <c r="K73">
        <v>0.7</v>
      </c>
      <c r="L73">
        <v>0.7372505543237251</v>
      </c>
      <c r="M73">
        <v>0.71782178217821779</v>
      </c>
    </row>
    <row r="74" spans="1:13" x14ac:dyDescent="0.3">
      <c r="A74" s="1">
        <v>72</v>
      </c>
      <c r="B74" t="s">
        <v>27</v>
      </c>
      <c r="C74" t="s">
        <v>17</v>
      </c>
      <c r="D74" t="s">
        <v>15</v>
      </c>
      <c r="E74">
        <v>183</v>
      </c>
      <c r="F74">
        <v>173</v>
      </c>
      <c r="G74">
        <v>56</v>
      </c>
      <c r="H74">
        <v>46</v>
      </c>
      <c r="I74">
        <v>0.77729257641921401</v>
      </c>
      <c r="J74">
        <v>0.76569037656903771</v>
      </c>
      <c r="K74">
        <v>0.79912663755458513</v>
      </c>
      <c r="L74">
        <v>0.77215189873417744</v>
      </c>
      <c r="M74">
        <v>0.78995433789954339</v>
      </c>
    </row>
    <row r="75" spans="1:13" x14ac:dyDescent="0.3">
      <c r="A75" s="1">
        <v>73</v>
      </c>
      <c r="B75" t="s">
        <v>27</v>
      </c>
      <c r="C75" t="s">
        <v>17</v>
      </c>
      <c r="D75" t="s">
        <v>16</v>
      </c>
      <c r="E75">
        <v>172</v>
      </c>
      <c r="F75">
        <v>196</v>
      </c>
      <c r="G75">
        <v>33</v>
      </c>
      <c r="H75">
        <v>57</v>
      </c>
      <c r="I75">
        <v>0.80349344978165937</v>
      </c>
      <c r="J75">
        <v>0.83902439024390241</v>
      </c>
      <c r="K75">
        <v>0.75109170305676853</v>
      </c>
      <c r="L75">
        <v>0.81982840800762635</v>
      </c>
      <c r="M75">
        <v>0.77470355731225293</v>
      </c>
    </row>
    <row r="76" spans="1:13" x14ac:dyDescent="0.3">
      <c r="A76" s="1">
        <v>74</v>
      </c>
      <c r="B76" t="s">
        <v>27</v>
      </c>
      <c r="C76" t="s">
        <v>18</v>
      </c>
      <c r="D76" t="s">
        <v>15</v>
      </c>
      <c r="E76">
        <v>160</v>
      </c>
      <c r="F76">
        <v>169</v>
      </c>
      <c r="G76">
        <v>64</v>
      </c>
      <c r="H76">
        <v>73</v>
      </c>
      <c r="I76">
        <v>0.70600858369098718</v>
      </c>
      <c r="J76">
        <v>0.7142857142857143</v>
      </c>
      <c r="K76">
        <v>0.68669527896995708</v>
      </c>
      <c r="L76">
        <v>0.70859167404782986</v>
      </c>
      <c r="M76">
        <v>0.69834710743801653</v>
      </c>
    </row>
    <row r="77" spans="1:13" x14ac:dyDescent="0.3">
      <c r="A77" s="1">
        <v>75</v>
      </c>
      <c r="B77" t="s">
        <v>27</v>
      </c>
      <c r="C77" t="s">
        <v>18</v>
      </c>
      <c r="D77" t="s">
        <v>16</v>
      </c>
      <c r="E77">
        <v>167</v>
      </c>
      <c r="F77">
        <v>197</v>
      </c>
      <c r="G77">
        <v>36</v>
      </c>
      <c r="H77">
        <v>66</v>
      </c>
      <c r="I77">
        <v>0.7811158798283262</v>
      </c>
      <c r="J77">
        <v>0.82266009852216748</v>
      </c>
      <c r="K77">
        <v>0.71673819742489275</v>
      </c>
      <c r="L77">
        <v>0.799043062200957</v>
      </c>
      <c r="M77">
        <v>0.74904942965779464</v>
      </c>
    </row>
    <row r="78" spans="1:13" x14ac:dyDescent="0.3">
      <c r="A78" s="1">
        <v>76</v>
      </c>
      <c r="B78" t="s">
        <v>27</v>
      </c>
      <c r="C78" t="s">
        <v>19</v>
      </c>
      <c r="D78" t="s">
        <v>15</v>
      </c>
      <c r="E78">
        <v>136</v>
      </c>
      <c r="F78">
        <v>131</v>
      </c>
      <c r="G78">
        <v>49</v>
      </c>
      <c r="H78">
        <v>44</v>
      </c>
      <c r="I78">
        <v>0.7416666666666667</v>
      </c>
      <c r="J78">
        <v>0.73513513513513518</v>
      </c>
      <c r="K78">
        <v>0.75555555555555554</v>
      </c>
      <c r="L78">
        <v>0.73913043478260876</v>
      </c>
      <c r="M78">
        <v>0.74857142857142855</v>
      </c>
    </row>
    <row r="79" spans="1:13" x14ac:dyDescent="0.3">
      <c r="A79" s="1">
        <v>77</v>
      </c>
      <c r="B79" t="s">
        <v>27</v>
      </c>
      <c r="C79" t="s">
        <v>19</v>
      </c>
      <c r="D79" t="s">
        <v>16</v>
      </c>
      <c r="E79">
        <v>143</v>
      </c>
      <c r="F79">
        <v>147</v>
      </c>
      <c r="G79">
        <v>33</v>
      </c>
      <c r="H79">
        <v>37</v>
      </c>
      <c r="I79">
        <v>0.80555555555555558</v>
      </c>
      <c r="J79">
        <v>0.8125</v>
      </c>
      <c r="K79">
        <v>0.7944444444444444</v>
      </c>
      <c r="L79">
        <v>0.80882352941176472</v>
      </c>
      <c r="M79">
        <v>0.79891304347826086</v>
      </c>
    </row>
    <row r="80" spans="1:13" x14ac:dyDescent="0.3">
      <c r="A80" s="1">
        <v>78</v>
      </c>
      <c r="B80" t="s">
        <v>27</v>
      </c>
      <c r="C80" t="s">
        <v>20</v>
      </c>
      <c r="D80" t="s">
        <v>15</v>
      </c>
      <c r="E80">
        <v>583</v>
      </c>
      <c r="F80">
        <v>623</v>
      </c>
      <c r="G80">
        <v>210</v>
      </c>
      <c r="H80">
        <v>250</v>
      </c>
      <c r="I80">
        <v>0.72388955582232895</v>
      </c>
      <c r="J80">
        <v>0.73518284993694827</v>
      </c>
      <c r="K80">
        <v>0.69987995198079234</v>
      </c>
      <c r="L80">
        <v>0.727840199750312</v>
      </c>
      <c r="M80">
        <v>0.71363115693012602</v>
      </c>
    </row>
    <row r="81" spans="1:13" x14ac:dyDescent="0.3">
      <c r="A81" s="1">
        <v>79</v>
      </c>
      <c r="B81" t="s">
        <v>27</v>
      </c>
      <c r="C81" t="s">
        <v>20</v>
      </c>
      <c r="D81" t="s">
        <v>16</v>
      </c>
      <c r="E81">
        <v>643</v>
      </c>
      <c r="F81">
        <v>657</v>
      </c>
      <c r="G81">
        <v>176</v>
      </c>
      <c r="H81">
        <v>190</v>
      </c>
      <c r="I81">
        <v>0.78031212484993995</v>
      </c>
      <c r="J81">
        <v>0.78510378510378509</v>
      </c>
      <c r="K81">
        <v>0.77190876350540216</v>
      </c>
      <c r="L81">
        <v>0.7824288147967875</v>
      </c>
      <c r="M81">
        <v>0.77567886658795748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1"/>
  <sheetViews>
    <sheetView workbookViewId="0"/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1">
        <v>0</v>
      </c>
      <c r="B2" t="s">
        <v>13</v>
      </c>
      <c r="C2" t="s">
        <v>14</v>
      </c>
      <c r="D2" t="s">
        <v>15</v>
      </c>
      <c r="E2">
        <v>100</v>
      </c>
      <c r="F2">
        <v>136</v>
      </c>
      <c r="G2">
        <v>54</v>
      </c>
      <c r="H2">
        <v>90</v>
      </c>
      <c r="I2">
        <v>0.62105263157894741</v>
      </c>
      <c r="J2">
        <v>0.64935064935064934</v>
      </c>
      <c r="K2">
        <v>0.52631578947368418</v>
      </c>
      <c r="L2">
        <v>0.6203473945409429</v>
      </c>
      <c r="M2">
        <v>0.60176991150442483</v>
      </c>
    </row>
    <row r="3" spans="1:13" x14ac:dyDescent="0.3">
      <c r="A3" s="1">
        <v>1</v>
      </c>
      <c r="B3" t="s">
        <v>13</v>
      </c>
      <c r="C3" t="s">
        <v>14</v>
      </c>
      <c r="D3" t="s">
        <v>16</v>
      </c>
      <c r="E3">
        <v>99</v>
      </c>
      <c r="F3">
        <v>137</v>
      </c>
      <c r="G3">
        <v>53</v>
      </c>
      <c r="H3">
        <v>91</v>
      </c>
      <c r="I3">
        <v>0.62105263157894741</v>
      </c>
      <c r="J3">
        <v>0.65131578947368418</v>
      </c>
      <c r="K3">
        <v>0.52105263157894732</v>
      </c>
      <c r="L3">
        <v>0.62030075187969924</v>
      </c>
      <c r="M3">
        <v>0.60087719298245612</v>
      </c>
    </row>
    <row r="4" spans="1:13" x14ac:dyDescent="0.3">
      <c r="A4" s="1">
        <v>2</v>
      </c>
      <c r="B4" t="s">
        <v>13</v>
      </c>
      <c r="C4" t="s">
        <v>17</v>
      </c>
      <c r="D4" t="s">
        <v>15</v>
      </c>
      <c r="E4">
        <v>117</v>
      </c>
      <c r="F4">
        <v>184</v>
      </c>
      <c r="G4">
        <v>45</v>
      </c>
      <c r="H4">
        <v>112</v>
      </c>
      <c r="I4">
        <v>0.65720524017467252</v>
      </c>
      <c r="J4">
        <v>0.72222222222222221</v>
      </c>
      <c r="K4">
        <v>0.51091703056768556</v>
      </c>
      <c r="L4">
        <v>0.66704675028506266</v>
      </c>
      <c r="M4">
        <v>0.6216216216216216</v>
      </c>
    </row>
    <row r="5" spans="1:13" x14ac:dyDescent="0.3">
      <c r="A5" s="1">
        <v>3</v>
      </c>
      <c r="B5" t="s">
        <v>13</v>
      </c>
      <c r="C5" t="s">
        <v>17</v>
      </c>
      <c r="D5" t="s">
        <v>16</v>
      </c>
      <c r="E5">
        <v>118</v>
      </c>
      <c r="F5">
        <v>184</v>
      </c>
      <c r="G5">
        <v>45</v>
      </c>
      <c r="H5">
        <v>111</v>
      </c>
      <c r="I5">
        <v>0.65938864628820959</v>
      </c>
      <c r="J5">
        <v>0.7239263803680982</v>
      </c>
      <c r="K5">
        <v>0.51528384279475981</v>
      </c>
      <c r="L5">
        <v>0.6696935300794552</v>
      </c>
      <c r="M5">
        <v>0.62372881355932208</v>
      </c>
    </row>
    <row r="6" spans="1:13" x14ac:dyDescent="0.3">
      <c r="A6" s="1">
        <v>4</v>
      </c>
      <c r="B6" t="s">
        <v>13</v>
      </c>
      <c r="C6" t="s">
        <v>18</v>
      </c>
      <c r="D6" t="s">
        <v>15</v>
      </c>
      <c r="E6">
        <v>123</v>
      </c>
      <c r="F6">
        <v>169</v>
      </c>
      <c r="G6">
        <v>64</v>
      </c>
      <c r="H6">
        <v>110</v>
      </c>
      <c r="I6">
        <v>0.62660944206008584</v>
      </c>
      <c r="J6">
        <v>0.65775401069518713</v>
      </c>
      <c r="K6">
        <v>0.52789699570815452</v>
      </c>
      <c r="L6">
        <v>0.62691131498470953</v>
      </c>
      <c r="M6">
        <v>0.60573476702508966</v>
      </c>
    </row>
    <row r="7" spans="1:13" x14ac:dyDescent="0.3">
      <c r="A7" s="1">
        <v>5</v>
      </c>
      <c r="B7" t="s">
        <v>13</v>
      </c>
      <c r="C7" t="s">
        <v>18</v>
      </c>
      <c r="D7" t="s">
        <v>16</v>
      </c>
      <c r="E7">
        <v>123</v>
      </c>
      <c r="F7">
        <v>171</v>
      </c>
      <c r="G7">
        <v>62</v>
      </c>
      <c r="H7">
        <v>110</v>
      </c>
      <c r="I7">
        <v>0.63090128755364805</v>
      </c>
      <c r="J7">
        <v>0.66486486486486485</v>
      </c>
      <c r="K7">
        <v>0.52789699570815452</v>
      </c>
      <c r="L7">
        <v>0.63206577595066804</v>
      </c>
      <c r="M7">
        <v>0.60854092526690395</v>
      </c>
    </row>
    <row r="8" spans="1:13" x14ac:dyDescent="0.3">
      <c r="A8" s="1">
        <v>6</v>
      </c>
      <c r="B8" t="s">
        <v>13</v>
      </c>
      <c r="C8" t="s">
        <v>19</v>
      </c>
      <c r="D8" t="s">
        <v>15</v>
      </c>
      <c r="E8">
        <v>108</v>
      </c>
      <c r="F8">
        <v>125</v>
      </c>
      <c r="G8">
        <v>55</v>
      </c>
      <c r="H8">
        <v>72</v>
      </c>
      <c r="I8">
        <v>0.64722222222222225</v>
      </c>
      <c r="J8">
        <v>0.66257668711656437</v>
      </c>
      <c r="K8">
        <v>0.6</v>
      </c>
      <c r="L8">
        <v>0.64903846153846145</v>
      </c>
      <c r="M8">
        <v>0.63451776649746194</v>
      </c>
    </row>
    <row r="9" spans="1:13" x14ac:dyDescent="0.3">
      <c r="A9" s="1">
        <v>7</v>
      </c>
      <c r="B9" t="s">
        <v>13</v>
      </c>
      <c r="C9" t="s">
        <v>19</v>
      </c>
      <c r="D9" t="s">
        <v>16</v>
      </c>
      <c r="E9">
        <v>111</v>
      </c>
      <c r="F9">
        <v>124</v>
      </c>
      <c r="G9">
        <v>56</v>
      </c>
      <c r="H9">
        <v>69</v>
      </c>
      <c r="I9">
        <v>0.65277777777777779</v>
      </c>
      <c r="J9">
        <v>0.66467065868263475</v>
      </c>
      <c r="K9">
        <v>0.6166666666666667</v>
      </c>
      <c r="L9">
        <v>0.65448113207547165</v>
      </c>
      <c r="M9">
        <v>0.6424870466321243</v>
      </c>
    </row>
    <row r="10" spans="1:13" x14ac:dyDescent="0.3">
      <c r="A10" s="1">
        <v>8</v>
      </c>
      <c r="B10" t="s">
        <v>13</v>
      </c>
      <c r="C10" t="s">
        <v>20</v>
      </c>
      <c r="D10" t="s">
        <v>15</v>
      </c>
      <c r="E10">
        <v>458</v>
      </c>
      <c r="F10">
        <v>593</v>
      </c>
      <c r="G10">
        <v>240</v>
      </c>
      <c r="H10">
        <v>375</v>
      </c>
      <c r="I10">
        <v>0.63085234093637454</v>
      </c>
      <c r="J10">
        <v>0.65616045845272208</v>
      </c>
      <c r="K10">
        <v>0.5498199279711885</v>
      </c>
      <c r="L10">
        <v>0.63172413793103444</v>
      </c>
      <c r="M10">
        <v>0.61260330578512401</v>
      </c>
    </row>
    <row r="11" spans="1:13" x14ac:dyDescent="0.3">
      <c r="A11" s="1">
        <v>9</v>
      </c>
      <c r="B11" t="s">
        <v>13</v>
      </c>
      <c r="C11" t="s">
        <v>20</v>
      </c>
      <c r="D11" t="s">
        <v>16</v>
      </c>
      <c r="E11">
        <v>468</v>
      </c>
      <c r="F11">
        <v>587</v>
      </c>
      <c r="G11">
        <v>246</v>
      </c>
      <c r="H11">
        <v>365</v>
      </c>
      <c r="I11">
        <v>0.63325330132052826</v>
      </c>
      <c r="J11">
        <v>0.65546218487394958</v>
      </c>
      <c r="K11">
        <v>0.56182472989195675</v>
      </c>
      <c r="L11">
        <v>0.63431824342640275</v>
      </c>
      <c r="M11">
        <v>0.61659663865546221</v>
      </c>
    </row>
    <row r="12" spans="1:13" x14ac:dyDescent="0.3">
      <c r="A12" s="1">
        <v>10</v>
      </c>
      <c r="B12" t="s">
        <v>21</v>
      </c>
      <c r="C12" t="s">
        <v>14</v>
      </c>
      <c r="D12" t="s">
        <v>15</v>
      </c>
      <c r="E12">
        <v>89</v>
      </c>
      <c r="F12">
        <v>161</v>
      </c>
      <c r="G12">
        <v>29</v>
      </c>
      <c r="H12">
        <v>101</v>
      </c>
      <c r="I12">
        <v>0.65789473684210531</v>
      </c>
      <c r="J12">
        <v>0.75423728813559321</v>
      </c>
      <c r="K12">
        <v>0.4684210526315789</v>
      </c>
      <c r="L12">
        <v>0.67220543806646527</v>
      </c>
      <c r="M12">
        <v>0.6145038167938931</v>
      </c>
    </row>
    <row r="13" spans="1:13" x14ac:dyDescent="0.3">
      <c r="A13" s="1">
        <v>11</v>
      </c>
      <c r="B13" t="s">
        <v>21</v>
      </c>
      <c r="C13" t="s">
        <v>14</v>
      </c>
      <c r="D13" t="s">
        <v>16</v>
      </c>
      <c r="E13">
        <v>113</v>
      </c>
      <c r="F13">
        <v>149</v>
      </c>
      <c r="G13">
        <v>41</v>
      </c>
      <c r="H13">
        <v>77</v>
      </c>
      <c r="I13">
        <v>0.68947368421052635</v>
      </c>
      <c r="J13">
        <v>0.73376623376623373</v>
      </c>
      <c r="K13">
        <v>0.59473684210526312</v>
      </c>
      <c r="L13">
        <v>0.70099255583126552</v>
      </c>
      <c r="M13">
        <v>0.65929203539823011</v>
      </c>
    </row>
    <row r="14" spans="1:13" x14ac:dyDescent="0.3">
      <c r="A14" s="1">
        <v>12</v>
      </c>
      <c r="B14" t="s">
        <v>21</v>
      </c>
      <c r="C14" t="s">
        <v>17</v>
      </c>
      <c r="D14" t="s">
        <v>15</v>
      </c>
      <c r="E14">
        <v>117</v>
      </c>
      <c r="F14">
        <v>205</v>
      </c>
      <c r="G14">
        <v>24</v>
      </c>
      <c r="H14">
        <v>112</v>
      </c>
      <c r="I14">
        <v>0.70305676855895194</v>
      </c>
      <c r="J14">
        <v>0.82978723404255317</v>
      </c>
      <c r="K14">
        <v>0.51091703056768556</v>
      </c>
      <c r="L14">
        <v>0.73770491803278693</v>
      </c>
      <c r="M14">
        <v>0.64668769716088326</v>
      </c>
    </row>
    <row r="15" spans="1:13" x14ac:dyDescent="0.3">
      <c r="A15" s="1">
        <v>13</v>
      </c>
      <c r="B15" t="s">
        <v>21</v>
      </c>
      <c r="C15" t="s">
        <v>17</v>
      </c>
      <c r="D15" t="s">
        <v>16</v>
      </c>
      <c r="E15">
        <v>123</v>
      </c>
      <c r="F15">
        <v>201</v>
      </c>
      <c r="G15">
        <v>28</v>
      </c>
      <c r="H15">
        <v>106</v>
      </c>
      <c r="I15">
        <v>0.70742358078602618</v>
      </c>
      <c r="J15">
        <v>0.81456953642384111</v>
      </c>
      <c r="K15">
        <v>0.53711790393013104</v>
      </c>
      <c r="L15">
        <v>0.73829531812725102</v>
      </c>
      <c r="M15">
        <v>0.65472312703583058</v>
      </c>
    </row>
    <row r="16" spans="1:13" x14ac:dyDescent="0.3">
      <c r="A16" s="1">
        <v>14</v>
      </c>
      <c r="B16" t="s">
        <v>21</v>
      </c>
      <c r="C16" t="s">
        <v>18</v>
      </c>
      <c r="D16" t="s">
        <v>15</v>
      </c>
      <c r="E16">
        <v>131</v>
      </c>
      <c r="F16">
        <v>184</v>
      </c>
      <c r="G16">
        <v>49</v>
      </c>
      <c r="H16">
        <v>102</v>
      </c>
      <c r="I16">
        <v>0.67596566523605151</v>
      </c>
      <c r="J16">
        <v>0.72777777777777775</v>
      </c>
      <c r="K16">
        <v>0.5622317596566524</v>
      </c>
      <c r="L16">
        <v>0.68730325288562433</v>
      </c>
      <c r="M16">
        <v>0.64335664335664333</v>
      </c>
    </row>
    <row r="17" spans="1:13" x14ac:dyDescent="0.3">
      <c r="A17" s="1">
        <v>15</v>
      </c>
      <c r="B17" t="s">
        <v>21</v>
      </c>
      <c r="C17" t="s">
        <v>18</v>
      </c>
      <c r="D17" t="s">
        <v>16</v>
      </c>
      <c r="E17">
        <v>128</v>
      </c>
      <c r="F17">
        <v>186</v>
      </c>
      <c r="G17">
        <v>47</v>
      </c>
      <c r="H17">
        <v>105</v>
      </c>
      <c r="I17">
        <v>0.67381974248927035</v>
      </c>
      <c r="J17">
        <v>0.73142857142857143</v>
      </c>
      <c r="K17">
        <v>0.54935622317596566</v>
      </c>
      <c r="L17">
        <v>0.68595927116827438</v>
      </c>
      <c r="M17">
        <v>0.63917525773195871</v>
      </c>
    </row>
    <row r="18" spans="1:13" x14ac:dyDescent="0.3">
      <c r="A18" s="1">
        <v>16</v>
      </c>
      <c r="B18" t="s">
        <v>21</v>
      </c>
      <c r="C18" t="s">
        <v>19</v>
      </c>
      <c r="D18" t="s">
        <v>15</v>
      </c>
      <c r="E18">
        <v>104</v>
      </c>
      <c r="F18">
        <v>136</v>
      </c>
      <c r="G18">
        <v>44</v>
      </c>
      <c r="H18">
        <v>76</v>
      </c>
      <c r="I18">
        <v>0.66666666666666663</v>
      </c>
      <c r="J18">
        <v>0.70270270270270274</v>
      </c>
      <c r="K18">
        <v>0.57777777777777772</v>
      </c>
      <c r="L18">
        <v>0.67357512953367882</v>
      </c>
      <c r="M18">
        <v>0.64150943396226412</v>
      </c>
    </row>
    <row r="19" spans="1:13" x14ac:dyDescent="0.3">
      <c r="A19" s="1">
        <v>17</v>
      </c>
      <c r="B19" t="s">
        <v>21</v>
      </c>
      <c r="C19" t="s">
        <v>19</v>
      </c>
      <c r="D19" t="s">
        <v>16</v>
      </c>
      <c r="E19">
        <v>100</v>
      </c>
      <c r="F19">
        <v>141</v>
      </c>
      <c r="G19">
        <v>39</v>
      </c>
      <c r="H19">
        <v>80</v>
      </c>
      <c r="I19">
        <v>0.6694444444444444</v>
      </c>
      <c r="J19">
        <v>0.71942446043165464</v>
      </c>
      <c r="K19">
        <v>0.55555555555555558</v>
      </c>
      <c r="L19">
        <v>0.67934782608695643</v>
      </c>
      <c r="M19">
        <v>0.63800904977375561</v>
      </c>
    </row>
    <row r="20" spans="1:13" x14ac:dyDescent="0.3">
      <c r="A20" s="1">
        <v>18</v>
      </c>
      <c r="B20" t="s">
        <v>21</v>
      </c>
      <c r="C20" t="s">
        <v>20</v>
      </c>
      <c r="D20" t="s">
        <v>15</v>
      </c>
      <c r="E20">
        <v>462</v>
      </c>
      <c r="F20">
        <v>683</v>
      </c>
      <c r="G20">
        <v>150</v>
      </c>
      <c r="H20">
        <v>371</v>
      </c>
      <c r="I20">
        <v>0.68727490996398555</v>
      </c>
      <c r="J20">
        <v>0.75490196078431371</v>
      </c>
      <c r="K20">
        <v>0.55462184873949583</v>
      </c>
      <c r="L20">
        <v>0.70405364218226163</v>
      </c>
      <c r="M20">
        <v>0.64800759013282727</v>
      </c>
    </row>
    <row r="21" spans="1:13" x14ac:dyDescent="0.3">
      <c r="A21" s="1">
        <v>19</v>
      </c>
      <c r="B21" t="s">
        <v>21</v>
      </c>
      <c r="C21" t="s">
        <v>20</v>
      </c>
      <c r="D21" t="s">
        <v>16</v>
      </c>
      <c r="E21">
        <v>444</v>
      </c>
      <c r="F21">
        <v>701</v>
      </c>
      <c r="G21">
        <v>132</v>
      </c>
      <c r="H21">
        <v>389</v>
      </c>
      <c r="I21">
        <v>0.68727490996398555</v>
      </c>
      <c r="J21">
        <v>0.77083333333333337</v>
      </c>
      <c r="K21">
        <v>0.53301320528211282</v>
      </c>
      <c r="L21">
        <v>0.70768249920306026</v>
      </c>
      <c r="M21">
        <v>0.64311926605504588</v>
      </c>
    </row>
    <row r="22" spans="1:13" x14ac:dyDescent="0.3">
      <c r="A22" s="1">
        <v>20</v>
      </c>
      <c r="B22" t="s">
        <v>22</v>
      </c>
      <c r="C22" t="s">
        <v>14</v>
      </c>
      <c r="D22" t="s">
        <v>15</v>
      </c>
      <c r="E22">
        <v>94</v>
      </c>
      <c r="F22">
        <v>156</v>
      </c>
      <c r="G22">
        <v>34</v>
      </c>
      <c r="H22">
        <v>96</v>
      </c>
      <c r="I22">
        <v>0.65789473684210531</v>
      </c>
      <c r="J22">
        <v>0.734375</v>
      </c>
      <c r="K22">
        <v>0.49473684210526309</v>
      </c>
      <c r="L22">
        <v>0.66951566951566954</v>
      </c>
      <c r="M22">
        <v>0.61904761904761907</v>
      </c>
    </row>
    <row r="23" spans="1:13" x14ac:dyDescent="0.3">
      <c r="A23" s="1">
        <v>21</v>
      </c>
      <c r="B23" t="s">
        <v>22</v>
      </c>
      <c r="C23" t="s">
        <v>14</v>
      </c>
      <c r="D23" t="s">
        <v>16</v>
      </c>
      <c r="E23">
        <v>102</v>
      </c>
      <c r="F23">
        <v>141</v>
      </c>
      <c r="G23">
        <v>49</v>
      </c>
      <c r="H23">
        <v>88</v>
      </c>
      <c r="I23">
        <v>0.63947368421052631</v>
      </c>
      <c r="J23">
        <v>0.67549668874172186</v>
      </c>
      <c r="K23">
        <v>0.5368421052631579</v>
      </c>
      <c r="L23">
        <v>0.64231738035264496</v>
      </c>
      <c r="M23">
        <v>0.61572052401746724</v>
      </c>
    </row>
    <row r="24" spans="1:13" x14ac:dyDescent="0.3">
      <c r="A24" s="1">
        <v>22</v>
      </c>
      <c r="B24" t="s">
        <v>22</v>
      </c>
      <c r="C24" t="s">
        <v>17</v>
      </c>
      <c r="D24" t="s">
        <v>15</v>
      </c>
      <c r="E24">
        <v>117</v>
      </c>
      <c r="F24">
        <v>192</v>
      </c>
      <c r="G24">
        <v>37</v>
      </c>
      <c r="H24">
        <v>112</v>
      </c>
      <c r="I24">
        <v>0.6746724890829694</v>
      </c>
      <c r="J24">
        <v>0.75974025974025972</v>
      </c>
      <c r="K24">
        <v>0.51091703056768556</v>
      </c>
      <c r="L24">
        <v>0.69230769230769218</v>
      </c>
      <c r="M24">
        <v>0.63157894736842102</v>
      </c>
    </row>
    <row r="25" spans="1:13" x14ac:dyDescent="0.3">
      <c r="A25" s="1">
        <v>23</v>
      </c>
      <c r="B25" t="s">
        <v>22</v>
      </c>
      <c r="C25" t="s">
        <v>17</v>
      </c>
      <c r="D25" t="s">
        <v>16</v>
      </c>
      <c r="E25">
        <v>117</v>
      </c>
      <c r="F25">
        <v>192</v>
      </c>
      <c r="G25">
        <v>37</v>
      </c>
      <c r="H25">
        <v>112</v>
      </c>
      <c r="I25">
        <v>0.6746724890829694</v>
      </c>
      <c r="J25">
        <v>0.75974025974025972</v>
      </c>
      <c r="K25">
        <v>0.51091703056768556</v>
      </c>
      <c r="L25">
        <v>0.69230769230769218</v>
      </c>
      <c r="M25">
        <v>0.63157894736842102</v>
      </c>
    </row>
    <row r="26" spans="1:13" x14ac:dyDescent="0.3">
      <c r="A26" s="1">
        <v>24</v>
      </c>
      <c r="B26" t="s">
        <v>22</v>
      </c>
      <c r="C26" t="s">
        <v>18</v>
      </c>
      <c r="D26" t="s">
        <v>15</v>
      </c>
      <c r="E26">
        <v>121</v>
      </c>
      <c r="F26">
        <v>176</v>
      </c>
      <c r="G26">
        <v>57</v>
      </c>
      <c r="H26">
        <v>112</v>
      </c>
      <c r="I26">
        <v>0.63733905579399142</v>
      </c>
      <c r="J26">
        <v>0.6797752808988764</v>
      </c>
      <c r="K26">
        <v>0.51931330472102999</v>
      </c>
      <c r="L26">
        <v>0.64021164021164012</v>
      </c>
      <c r="M26">
        <v>0.61111111111111116</v>
      </c>
    </row>
    <row r="27" spans="1:13" x14ac:dyDescent="0.3">
      <c r="A27" s="1">
        <v>25</v>
      </c>
      <c r="B27" t="s">
        <v>22</v>
      </c>
      <c r="C27" t="s">
        <v>18</v>
      </c>
      <c r="D27" t="s">
        <v>16</v>
      </c>
      <c r="E27">
        <v>123</v>
      </c>
      <c r="F27">
        <v>174</v>
      </c>
      <c r="G27">
        <v>59</v>
      </c>
      <c r="H27">
        <v>110</v>
      </c>
      <c r="I27">
        <v>0.63733905579399142</v>
      </c>
      <c r="J27">
        <v>0.67582417582417587</v>
      </c>
      <c r="K27">
        <v>0.52789699570815452</v>
      </c>
      <c r="L27">
        <v>0.63995837669094691</v>
      </c>
      <c r="M27">
        <v>0.61267605633802813</v>
      </c>
    </row>
    <row r="28" spans="1:13" x14ac:dyDescent="0.3">
      <c r="A28" s="1">
        <v>26</v>
      </c>
      <c r="B28" t="s">
        <v>22</v>
      </c>
      <c r="C28" t="s">
        <v>19</v>
      </c>
      <c r="D28" t="s">
        <v>15</v>
      </c>
      <c r="E28">
        <v>107</v>
      </c>
      <c r="F28">
        <v>131</v>
      </c>
      <c r="G28">
        <v>49</v>
      </c>
      <c r="H28">
        <v>73</v>
      </c>
      <c r="I28">
        <v>0.66111111111111109</v>
      </c>
      <c r="J28">
        <v>0.6858974358974359</v>
      </c>
      <c r="K28">
        <v>0.59444444444444444</v>
      </c>
      <c r="L28">
        <v>0.66542288557213936</v>
      </c>
      <c r="M28">
        <v>0.64215686274509809</v>
      </c>
    </row>
    <row r="29" spans="1:13" x14ac:dyDescent="0.3">
      <c r="A29" s="1">
        <v>27</v>
      </c>
      <c r="B29" t="s">
        <v>22</v>
      </c>
      <c r="C29" t="s">
        <v>19</v>
      </c>
      <c r="D29" t="s">
        <v>16</v>
      </c>
      <c r="E29">
        <v>105</v>
      </c>
      <c r="F29">
        <v>132</v>
      </c>
      <c r="G29">
        <v>48</v>
      </c>
      <c r="H29">
        <v>75</v>
      </c>
      <c r="I29">
        <v>0.65833333333333333</v>
      </c>
      <c r="J29">
        <v>0.68627450980392157</v>
      </c>
      <c r="K29">
        <v>0.58333333333333337</v>
      </c>
      <c r="L29">
        <v>0.66287878787878785</v>
      </c>
      <c r="M29">
        <v>0.6376811594202898</v>
      </c>
    </row>
    <row r="30" spans="1:13" x14ac:dyDescent="0.3">
      <c r="A30" s="1">
        <v>28</v>
      </c>
      <c r="B30" t="s">
        <v>22</v>
      </c>
      <c r="C30" t="s">
        <v>20</v>
      </c>
      <c r="D30" t="s">
        <v>15</v>
      </c>
      <c r="E30">
        <v>449</v>
      </c>
      <c r="F30">
        <v>649</v>
      </c>
      <c r="G30">
        <v>184</v>
      </c>
      <c r="H30">
        <v>384</v>
      </c>
      <c r="I30">
        <v>0.65906362545018005</v>
      </c>
      <c r="J30">
        <v>0.70932069510268558</v>
      </c>
      <c r="K30">
        <v>0.539015606242497</v>
      </c>
      <c r="L30">
        <v>0.66716196136701333</v>
      </c>
      <c r="M30">
        <v>0.62826718296224593</v>
      </c>
    </row>
    <row r="31" spans="1:13" x14ac:dyDescent="0.3">
      <c r="A31" s="1">
        <v>29</v>
      </c>
      <c r="B31" t="s">
        <v>22</v>
      </c>
      <c r="C31" t="s">
        <v>20</v>
      </c>
      <c r="D31" t="s">
        <v>16</v>
      </c>
      <c r="E31">
        <v>477</v>
      </c>
      <c r="F31">
        <v>638</v>
      </c>
      <c r="G31">
        <v>195</v>
      </c>
      <c r="H31">
        <v>356</v>
      </c>
      <c r="I31">
        <v>0.66926770708283312</v>
      </c>
      <c r="J31">
        <v>0.7098214285714286</v>
      </c>
      <c r="K31">
        <v>0.57262905162064826</v>
      </c>
      <c r="L31">
        <v>0.67736438511786434</v>
      </c>
      <c r="M31">
        <v>0.64185110663983902</v>
      </c>
    </row>
    <row r="32" spans="1:13" x14ac:dyDescent="0.3">
      <c r="A32" s="1">
        <v>30</v>
      </c>
      <c r="B32" t="s">
        <v>23</v>
      </c>
      <c r="C32" t="s">
        <v>14</v>
      </c>
      <c r="D32" t="s">
        <v>15</v>
      </c>
      <c r="E32">
        <v>140</v>
      </c>
      <c r="F32">
        <v>119</v>
      </c>
      <c r="G32">
        <v>71</v>
      </c>
      <c r="H32">
        <v>50</v>
      </c>
      <c r="I32">
        <v>0.68157894736842106</v>
      </c>
      <c r="J32">
        <v>0.6635071090047393</v>
      </c>
      <c r="K32">
        <v>0.73684210526315785</v>
      </c>
      <c r="L32">
        <v>0.67698259187620891</v>
      </c>
      <c r="M32">
        <v>0.70414201183431957</v>
      </c>
    </row>
    <row r="33" spans="1:13" x14ac:dyDescent="0.3">
      <c r="A33" s="1">
        <v>31</v>
      </c>
      <c r="B33" t="s">
        <v>23</v>
      </c>
      <c r="C33" t="s">
        <v>14</v>
      </c>
      <c r="D33" t="s">
        <v>16</v>
      </c>
      <c r="E33">
        <v>140</v>
      </c>
      <c r="F33">
        <v>119</v>
      </c>
      <c r="G33">
        <v>71</v>
      </c>
      <c r="H33">
        <v>50</v>
      </c>
      <c r="I33">
        <v>0.68157894736842106</v>
      </c>
      <c r="J33">
        <v>0.6635071090047393</v>
      </c>
      <c r="K33">
        <v>0.73684210526315785</v>
      </c>
      <c r="L33">
        <v>0.67698259187620891</v>
      </c>
      <c r="M33">
        <v>0.70414201183431957</v>
      </c>
    </row>
    <row r="34" spans="1:13" x14ac:dyDescent="0.3">
      <c r="A34" s="1">
        <v>32</v>
      </c>
      <c r="B34" t="s">
        <v>23</v>
      </c>
      <c r="C34" t="s">
        <v>17</v>
      </c>
      <c r="D34" t="s">
        <v>15</v>
      </c>
      <c r="E34">
        <v>168</v>
      </c>
      <c r="F34">
        <v>166</v>
      </c>
      <c r="G34">
        <v>63</v>
      </c>
      <c r="H34">
        <v>61</v>
      </c>
      <c r="I34">
        <v>0.72925764192139741</v>
      </c>
      <c r="J34">
        <v>0.72727272727272729</v>
      </c>
      <c r="K34">
        <v>0.73362445414847166</v>
      </c>
      <c r="L34">
        <v>0.72853425845620123</v>
      </c>
      <c r="M34">
        <v>0.7312775330396476</v>
      </c>
    </row>
    <row r="35" spans="1:13" x14ac:dyDescent="0.3">
      <c r="A35" s="1">
        <v>33</v>
      </c>
      <c r="B35" t="s">
        <v>23</v>
      </c>
      <c r="C35" t="s">
        <v>17</v>
      </c>
      <c r="D35" t="s">
        <v>16</v>
      </c>
      <c r="E35">
        <v>168</v>
      </c>
      <c r="F35">
        <v>165</v>
      </c>
      <c r="G35">
        <v>64</v>
      </c>
      <c r="H35">
        <v>61</v>
      </c>
      <c r="I35">
        <v>0.72707423580786024</v>
      </c>
      <c r="J35">
        <v>0.72413793103448276</v>
      </c>
      <c r="K35">
        <v>0.73362445414847166</v>
      </c>
      <c r="L35">
        <v>0.7260155574762317</v>
      </c>
      <c r="M35">
        <v>0.73008849557522126</v>
      </c>
    </row>
    <row r="36" spans="1:13" x14ac:dyDescent="0.3">
      <c r="A36" s="1">
        <v>34</v>
      </c>
      <c r="B36" t="s">
        <v>23</v>
      </c>
      <c r="C36" t="s">
        <v>18</v>
      </c>
      <c r="D36" t="s">
        <v>15</v>
      </c>
      <c r="E36">
        <v>170</v>
      </c>
      <c r="F36">
        <v>136</v>
      </c>
      <c r="G36">
        <v>97</v>
      </c>
      <c r="H36">
        <v>63</v>
      </c>
      <c r="I36">
        <v>0.6566523605150214</v>
      </c>
      <c r="J36">
        <v>0.63670411985018727</v>
      </c>
      <c r="K36">
        <v>0.72961373390557938</v>
      </c>
      <c r="L36">
        <v>0.65334358186010777</v>
      </c>
      <c r="M36">
        <v>0.68341708542713564</v>
      </c>
    </row>
    <row r="37" spans="1:13" x14ac:dyDescent="0.3">
      <c r="A37" s="1">
        <v>35</v>
      </c>
      <c r="B37" t="s">
        <v>23</v>
      </c>
      <c r="C37" t="s">
        <v>18</v>
      </c>
      <c r="D37" t="s">
        <v>16</v>
      </c>
      <c r="E37">
        <v>170</v>
      </c>
      <c r="F37">
        <v>132</v>
      </c>
      <c r="G37">
        <v>101</v>
      </c>
      <c r="H37">
        <v>63</v>
      </c>
      <c r="I37">
        <v>0.64806866952789699</v>
      </c>
      <c r="J37">
        <v>0.62730627306273068</v>
      </c>
      <c r="K37">
        <v>0.72961373390557938</v>
      </c>
      <c r="L37">
        <v>0.64540622627182997</v>
      </c>
      <c r="M37">
        <v>0.67692307692307696</v>
      </c>
    </row>
    <row r="38" spans="1:13" x14ac:dyDescent="0.3">
      <c r="A38" s="1">
        <v>36</v>
      </c>
      <c r="B38" t="s">
        <v>23</v>
      </c>
      <c r="C38" t="s">
        <v>19</v>
      </c>
      <c r="D38" t="s">
        <v>15</v>
      </c>
      <c r="E38">
        <v>127</v>
      </c>
      <c r="F38">
        <v>119</v>
      </c>
      <c r="G38">
        <v>61</v>
      </c>
      <c r="H38">
        <v>53</v>
      </c>
      <c r="I38">
        <v>0.68333333333333335</v>
      </c>
      <c r="J38">
        <v>0.67553191489361697</v>
      </c>
      <c r="K38">
        <v>0.7055555555555556</v>
      </c>
      <c r="L38">
        <v>0.68133047210300435</v>
      </c>
      <c r="M38">
        <v>0.69186046511627908</v>
      </c>
    </row>
    <row r="39" spans="1:13" x14ac:dyDescent="0.3">
      <c r="A39" s="1">
        <v>37</v>
      </c>
      <c r="B39" t="s">
        <v>23</v>
      </c>
      <c r="C39" t="s">
        <v>19</v>
      </c>
      <c r="D39" t="s">
        <v>16</v>
      </c>
      <c r="E39">
        <v>127</v>
      </c>
      <c r="F39">
        <v>119</v>
      </c>
      <c r="G39">
        <v>61</v>
      </c>
      <c r="H39">
        <v>53</v>
      </c>
      <c r="I39">
        <v>0.68333333333333335</v>
      </c>
      <c r="J39">
        <v>0.67553191489361697</v>
      </c>
      <c r="K39">
        <v>0.7055555555555556</v>
      </c>
      <c r="L39">
        <v>0.68133047210300435</v>
      </c>
      <c r="M39">
        <v>0.69186046511627908</v>
      </c>
    </row>
    <row r="40" spans="1:13" x14ac:dyDescent="0.3">
      <c r="A40" s="1">
        <v>38</v>
      </c>
      <c r="B40" t="s">
        <v>23</v>
      </c>
      <c r="C40" t="s">
        <v>20</v>
      </c>
      <c r="D40" t="s">
        <v>15</v>
      </c>
      <c r="E40">
        <v>589</v>
      </c>
      <c r="F40">
        <v>590</v>
      </c>
      <c r="G40">
        <v>243</v>
      </c>
      <c r="H40">
        <v>244</v>
      </c>
      <c r="I40">
        <v>0.70768307322929169</v>
      </c>
      <c r="J40">
        <v>0.70793269230769229</v>
      </c>
      <c r="K40">
        <v>0.70708283313325326</v>
      </c>
      <c r="L40">
        <v>0.70776255707762548</v>
      </c>
      <c r="M40">
        <v>0.70743405275779381</v>
      </c>
    </row>
    <row r="41" spans="1:13" x14ac:dyDescent="0.3">
      <c r="A41" s="1">
        <v>39</v>
      </c>
      <c r="B41" t="s">
        <v>23</v>
      </c>
      <c r="C41" t="s">
        <v>20</v>
      </c>
      <c r="D41" t="s">
        <v>16</v>
      </c>
      <c r="E41">
        <v>589</v>
      </c>
      <c r="F41">
        <v>590</v>
      </c>
      <c r="G41">
        <v>243</v>
      </c>
      <c r="H41">
        <v>244</v>
      </c>
      <c r="I41">
        <v>0.70768307322929169</v>
      </c>
      <c r="J41">
        <v>0.70793269230769229</v>
      </c>
      <c r="K41">
        <v>0.70708283313325326</v>
      </c>
      <c r="L41">
        <v>0.70776255707762548</v>
      </c>
      <c r="M41">
        <v>0.70743405275779381</v>
      </c>
    </row>
    <row r="42" spans="1:13" x14ac:dyDescent="0.3">
      <c r="A42" s="1">
        <v>40</v>
      </c>
      <c r="B42" t="s">
        <v>24</v>
      </c>
      <c r="C42" t="s">
        <v>14</v>
      </c>
      <c r="D42" t="s">
        <v>15</v>
      </c>
      <c r="E42">
        <v>133</v>
      </c>
      <c r="F42">
        <v>127</v>
      </c>
      <c r="G42">
        <v>63</v>
      </c>
      <c r="H42">
        <v>57</v>
      </c>
      <c r="I42">
        <v>0.68421052631578949</v>
      </c>
      <c r="J42">
        <v>0.6785714285714286</v>
      </c>
      <c r="K42">
        <v>0.7</v>
      </c>
      <c r="L42">
        <v>0.68275154004106775</v>
      </c>
      <c r="M42">
        <v>0.69021739130434778</v>
      </c>
    </row>
    <row r="43" spans="1:13" x14ac:dyDescent="0.3">
      <c r="A43" s="1">
        <v>41</v>
      </c>
      <c r="B43" t="s">
        <v>24</v>
      </c>
      <c r="C43" t="s">
        <v>14</v>
      </c>
      <c r="D43" t="s">
        <v>16</v>
      </c>
      <c r="E43">
        <v>128</v>
      </c>
      <c r="F43">
        <v>138</v>
      </c>
      <c r="G43">
        <v>52</v>
      </c>
      <c r="H43">
        <v>62</v>
      </c>
      <c r="I43">
        <v>0.7</v>
      </c>
      <c r="J43">
        <v>0.71111111111111114</v>
      </c>
      <c r="K43">
        <v>0.67368421052631577</v>
      </c>
      <c r="L43">
        <v>0.70329670329670324</v>
      </c>
      <c r="M43">
        <v>0.69</v>
      </c>
    </row>
    <row r="44" spans="1:13" x14ac:dyDescent="0.3">
      <c r="A44" s="1">
        <v>42</v>
      </c>
      <c r="B44" t="s">
        <v>24</v>
      </c>
      <c r="C44" t="s">
        <v>17</v>
      </c>
      <c r="D44" t="s">
        <v>15</v>
      </c>
      <c r="E44">
        <v>168</v>
      </c>
      <c r="F44">
        <v>170</v>
      </c>
      <c r="G44">
        <v>59</v>
      </c>
      <c r="H44">
        <v>61</v>
      </c>
      <c r="I44">
        <v>0.73799126637554591</v>
      </c>
      <c r="J44">
        <v>0.74008810572687223</v>
      </c>
      <c r="K44">
        <v>0.73362445414847166</v>
      </c>
      <c r="L44">
        <v>0.7387862796833774</v>
      </c>
      <c r="M44">
        <v>0.73593073593073588</v>
      </c>
    </row>
    <row r="45" spans="1:13" x14ac:dyDescent="0.3">
      <c r="A45" s="1">
        <v>43</v>
      </c>
      <c r="B45" t="s">
        <v>24</v>
      </c>
      <c r="C45" t="s">
        <v>17</v>
      </c>
      <c r="D45" t="s">
        <v>16</v>
      </c>
      <c r="E45">
        <v>161</v>
      </c>
      <c r="F45">
        <v>176</v>
      </c>
      <c r="G45">
        <v>53</v>
      </c>
      <c r="H45">
        <v>68</v>
      </c>
      <c r="I45">
        <v>0.73580786026200873</v>
      </c>
      <c r="J45">
        <v>0.75233644859813087</v>
      </c>
      <c r="K45">
        <v>0.70305676855895194</v>
      </c>
      <c r="L45">
        <v>0.74193548387096786</v>
      </c>
      <c r="M45">
        <v>0.72131147540983609</v>
      </c>
    </row>
    <row r="46" spans="1:13" x14ac:dyDescent="0.3">
      <c r="A46" s="1">
        <v>44</v>
      </c>
      <c r="B46" t="s">
        <v>24</v>
      </c>
      <c r="C46" t="s">
        <v>18</v>
      </c>
      <c r="D46" t="s">
        <v>15</v>
      </c>
      <c r="E46">
        <v>167</v>
      </c>
      <c r="F46">
        <v>149</v>
      </c>
      <c r="G46">
        <v>84</v>
      </c>
      <c r="H46">
        <v>66</v>
      </c>
      <c r="I46">
        <v>0.67811158798283266</v>
      </c>
      <c r="J46">
        <v>0.66533864541832666</v>
      </c>
      <c r="K46">
        <v>0.71673819742489275</v>
      </c>
      <c r="L46">
        <v>0.67502021018593372</v>
      </c>
      <c r="M46">
        <v>0.69302325581395352</v>
      </c>
    </row>
    <row r="47" spans="1:13" x14ac:dyDescent="0.3">
      <c r="A47" s="1">
        <v>45</v>
      </c>
      <c r="B47" t="s">
        <v>24</v>
      </c>
      <c r="C47" t="s">
        <v>18</v>
      </c>
      <c r="D47" t="s">
        <v>16</v>
      </c>
      <c r="E47">
        <v>148</v>
      </c>
      <c r="F47">
        <v>182</v>
      </c>
      <c r="G47">
        <v>51</v>
      </c>
      <c r="H47">
        <v>85</v>
      </c>
      <c r="I47">
        <v>0.70815450643776823</v>
      </c>
      <c r="J47">
        <v>0.74371859296482412</v>
      </c>
      <c r="K47">
        <v>0.63519313304721026</v>
      </c>
      <c r="L47">
        <v>0.7191448007774538</v>
      </c>
      <c r="M47">
        <v>0.68164794007490637</v>
      </c>
    </row>
    <row r="48" spans="1:13" x14ac:dyDescent="0.3">
      <c r="A48" s="1">
        <v>46</v>
      </c>
      <c r="B48" t="s">
        <v>24</v>
      </c>
      <c r="C48" t="s">
        <v>19</v>
      </c>
      <c r="D48" t="s">
        <v>15</v>
      </c>
      <c r="E48">
        <v>133</v>
      </c>
      <c r="F48">
        <v>124</v>
      </c>
      <c r="G48">
        <v>56</v>
      </c>
      <c r="H48">
        <v>47</v>
      </c>
      <c r="I48">
        <v>0.71388888888888891</v>
      </c>
      <c r="J48">
        <v>0.70370370370370372</v>
      </c>
      <c r="K48">
        <v>0.73888888888888893</v>
      </c>
      <c r="L48">
        <v>0.71047008547008561</v>
      </c>
      <c r="M48">
        <v>0.72514619883040932</v>
      </c>
    </row>
    <row r="49" spans="1:13" x14ac:dyDescent="0.3">
      <c r="A49" s="1">
        <v>47</v>
      </c>
      <c r="B49" t="s">
        <v>24</v>
      </c>
      <c r="C49" t="s">
        <v>19</v>
      </c>
      <c r="D49" t="s">
        <v>16</v>
      </c>
      <c r="E49">
        <v>111</v>
      </c>
      <c r="F49">
        <v>148</v>
      </c>
      <c r="G49">
        <v>32</v>
      </c>
      <c r="H49">
        <v>69</v>
      </c>
      <c r="I49">
        <v>0.71944444444444444</v>
      </c>
      <c r="J49">
        <v>0.77622377622377625</v>
      </c>
      <c r="K49">
        <v>0.6166666666666667</v>
      </c>
      <c r="L49">
        <v>0.73803191489361708</v>
      </c>
      <c r="M49">
        <v>0.6820276497695853</v>
      </c>
    </row>
    <row r="50" spans="1:13" x14ac:dyDescent="0.3">
      <c r="A50" s="1">
        <v>48</v>
      </c>
      <c r="B50" t="s">
        <v>24</v>
      </c>
      <c r="C50" t="s">
        <v>20</v>
      </c>
      <c r="D50" t="s">
        <v>15</v>
      </c>
      <c r="E50">
        <v>594</v>
      </c>
      <c r="F50">
        <v>595</v>
      </c>
      <c r="G50">
        <v>238</v>
      </c>
      <c r="H50">
        <v>239</v>
      </c>
      <c r="I50">
        <v>0.71368547418967587</v>
      </c>
      <c r="J50">
        <v>0.71394230769230771</v>
      </c>
      <c r="K50">
        <v>0.71308523409363744</v>
      </c>
      <c r="L50">
        <v>0.71377072819033882</v>
      </c>
      <c r="M50">
        <v>0.71342925659472423</v>
      </c>
    </row>
    <row r="51" spans="1:13" x14ac:dyDescent="0.3">
      <c r="A51" s="1">
        <v>49</v>
      </c>
      <c r="B51" t="s">
        <v>24</v>
      </c>
      <c r="C51" t="s">
        <v>20</v>
      </c>
      <c r="D51" t="s">
        <v>16</v>
      </c>
      <c r="E51">
        <v>530</v>
      </c>
      <c r="F51">
        <v>691</v>
      </c>
      <c r="G51">
        <v>142</v>
      </c>
      <c r="H51">
        <v>303</v>
      </c>
      <c r="I51">
        <v>0.73289315726290516</v>
      </c>
      <c r="J51">
        <v>0.78869047619047616</v>
      </c>
      <c r="K51">
        <v>0.6362545018007203</v>
      </c>
      <c r="L51">
        <v>0.75262709457540466</v>
      </c>
      <c r="M51">
        <v>0.6951710261569416</v>
      </c>
    </row>
    <row r="52" spans="1:13" x14ac:dyDescent="0.3">
      <c r="A52" s="1">
        <v>50</v>
      </c>
      <c r="B52" t="s">
        <v>25</v>
      </c>
      <c r="C52" t="s">
        <v>14</v>
      </c>
      <c r="D52" t="s">
        <v>15</v>
      </c>
      <c r="E52">
        <v>141</v>
      </c>
      <c r="F52">
        <v>136</v>
      </c>
      <c r="G52">
        <v>54</v>
      </c>
      <c r="H52">
        <v>49</v>
      </c>
      <c r="I52">
        <v>0.72894736842105268</v>
      </c>
      <c r="J52">
        <v>0.72307692307692306</v>
      </c>
      <c r="K52">
        <v>0.74210526315789471</v>
      </c>
      <c r="L52">
        <v>0.72680412371134018</v>
      </c>
      <c r="M52">
        <v>0.73513513513513518</v>
      </c>
    </row>
    <row r="53" spans="1:13" x14ac:dyDescent="0.3">
      <c r="A53" s="1">
        <v>51</v>
      </c>
      <c r="B53" t="s">
        <v>25</v>
      </c>
      <c r="C53" t="s">
        <v>14</v>
      </c>
      <c r="D53" t="s">
        <v>16</v>
      </c>
      <c r="E53">
        <v>150</v>
      </c>
      <c r="F53">
        <v>140</v>
      </c>
      <c r="G53">
        <v>50</v>
      </c>
      <c r="H53">
        <v>40</v>
      </c>
      <c r="I53">
        <v>0.76315789473684215</v>
      </c>
      <c r="J53">
        <v>0.75</v>
      </c>
      <c r="K53">
        <v>0.78947368421052633</v>
      </c>
      <c r="L53">
        <v>0.75757575757575746</v>
      </c>
      <c r="M53">
        <v>0.77777777777777779</v>
      </c>
    </row>
    <row r="54" spans="1:13" x14ac:dyDescent="0.3">
      <c r="A54" s="1">
        <v>52</v>
      </c>
      <c r="B54" t="s">
        <v>25</v>
      </c>
      <c r="C54" t="s">
        <v>17</v>
      </c>
      <c r="D54" t="s">
        <v>15</v>
      </c>
      <c r="E54">
        <v>171</v>
      </c>
      <c r="F54">
        <v>168</v>
      </c>
      <c r="G54">
        <v>61</v>
      </c>
      <c r="H54">
        <v>58</v>
      </c>
      <c r="I54">
        <v>0.74017467248908297</v>
      </c>
      <c r="J54">
        <v>0.73706896551724133</v>
      </c>
      <c r="K54">
        <v>0.74672489082969429</v>
      </c>
      <c r="L54">
        <v>0.7389801210025928</v>
      </c>
      <c r="M54">
        <v>0.74336283185840712</v>
      </c>
    </row>
    <row r="55" spans="1:13" x14ac:dyDescent="0.3">
      <c r="A55" s="1">
        <v>53</v>
      </c>
      <c r="B55" t="s">
        <v>25</v>
      </c>
      <c r="C55" t="s">
        <v>17</v>
      </c>
      <c r="D55" t="s">
        <v>16</v>
      </c>
      <c r="E55">
        <v>172</v>
      </c>
      <c r="F55">
        <v>187</v>
      </c>
      <c r="G55">
        <v>42</v>
      </c>
      <c r="H55">
        <v>57</v>
      </c>
      <c r="I55">
        <v>0.78384279475982532</v>
      </c>
      <c r="J55">
        <v>0.80373831775700932</v>
      </c>
      <c r="K55">
        <v>0.75109170305676853</v>
      </c>
      <c r="L55">
        <v>0.79262672811059909</v>
      </c>
      <c r="M55">
        <v>0.76639344262295084</v>
      </c>
    </row>
    <row r="56" spans="1:13" x14ac:dyDescent="0.3">
      <c r="A56" s="1">
        <v>54</v>
      </c>
      <c r="B56" t="s">
        <v>25</v>
      </c>
      <c r="C56" t="s">
        <v>18</v>
      </c>
      <c r="D56" t="s">
        <v>15</v>
      </c>
      <c r="E56">
        <v>176</v>
      </c>
      <c r="F56">
        <v>146</v>
      </c>
      <c r="G56">
        <v>87</v>
      </c>
      <c r="H56">
        <v>57</v>
      </c>
      <c r="I56">
        <v>0.69098712446351929</v>
      </c>
      <c r="J56">
        <v>0.66920152091254748</v>
      </c>
      <c r="K56">
        <v>0.75536480686695284</v>
      </c>
      <c r="L56">
        <v>0.68482490272373542</v>
      </c>
      <c r="M56">
        <v>0.71921182266009853</v>
      </c>
    </row>
    <row r="57" spans="1:13" x14ac:dyDescent="0.3">
      <c r="A57" s="1">
        <v>55</v>
      </c>
      <c r="B57" t="s">
        <v>25</v>
      </c>
      <c r="C57" t="s">
        <v>18</v>
      </c>
      <c r="D57" t="s">
        <v>16</v>
      </c>
      <c r="E57">
        <v>178</v>
      </c>
      <c r="F57">
        <v>180</v>
      </c>
      <c r="G57">
        <v>53</v>
      </c>
      <c r="H57">
        <v>55</v>
      </c>
      <c r="I57">
        <v>0.76824034334763946</v>
      </c>
      <c r="J57">
        <v>0.77056277056277056</v>
      </c>
      <c r="K57">
        <v>0.76394849785407726</v>
      </c>
      <c r="L57">
        <v>0.76923076923076916</v>
      </c>
      <c r="M57">
        <v>0.76595744680851063</v>
      </c>
    </row>
    <row r="58" spans="1:13" x14ac:dyDescent="0.3">
      <c r="A58" s="1">
        <v>56</v>
      </c>
      <c r="B58" t="s">
        <v>25</v>
      </c>
      <c r="C58" t="s">
        <v>19</v>
      </c>
      <c r="D58" t="s">
        <v>15</v>
      </c>
      <c r="E58">
        <v>123</v>
      </c>
      <c r="F58">
        <v>126</v>
      </c>
      <c r="G58">
        <v>54</v>
      </c>
      <c r="H58">
        <v>57</v>
      </c>
      <c r="I58">
        <v>0.69166666666666665</v>
      </c>
      <c r="J58">
        <v>0.69491525423728817</v>
      </c>
      <c r="K58">
        <v>0.68333333333333335</v>
      </c>
      <c r="L58">
        <v>0.69256756756756754</v>
      </c>
      <c r="M58">
        <v>0.68852459016393441</v>
      </c>
    </row>
    <row r="59" spans="1:13" x14ac:dyDescent="0.3">
      <c r="A59" s="1">
        <v>57</v>
      </c>
      <c r="B59" t="s">
        <v>25</v>
      </c>
      <c r="C59" t="s">
        <v>19</v>
      </c>
      <c r="D59" t="s">
        <v>16</v>
      </c>
      <c r="E59">
        <v>114</v>
      </c>
      <c r="F59">
        <v>151</v>
      </c>
      <c r="G59">
        <v>29</v>
      </c>
      <c r="H59">
        <v>66</v>
      </c>
      <c r="I59">
        <v>0.73611111111111116</v>
      </c>
      <c r="J59">
        <v>0.79720279720279719</v>
      </c>
      <c r="K59">
        <v>0.6333333333333333</v>
      </c>
      <c r="L59">
        <v>0.75797872340425532</v>
      </c>
      <c r="M59">
        <v>0.69585253456221197</v>
      </c>
    </row>
    <row r="60" spans="1:13" x14ac:dyDescent="0.3">
      <c r="A60" s="1">
        <v>58</v>
      </c>
      <c r="B60" t="s">
        <v>25</v>
      </c>
      <c r="C60" t="s">
        <v>20</v>
      </c>
      <c r="D60" t="s">
        <v>15</v>
      </c>
      <c r="E60">
        <v>583</v>
      </c>
      <c r="F60">
        <v>606</v>
      </c>
      <c r="G60">
        <v>227</v>
      </c>
      <c r="H60">
        <v>250</v>
      </c>
      <c r="I60">
        <v>0.71368547418967587</v>
      </c>
      <c r="J60">
        <v>0.71975308641975311</v>
      </c>
      <c r="K60">
        <v>0.69987995198079234</v>
      </c>
      <c r="L60">
        <v>0.71568868156150267</v>
      </c>
      <c r="M60">
        <v>0.70794392523364491</v>
      </c>
    </row>
    <row r="61" spans="1:13" x14ac:dyDescent="0.3">
      <c r="A61" s="1">
        <v>59</v>
      </c>
      <c r="B61" t="s">
        <v>25</v>
      </c>
      <c r="C61" t="s">
        <v>20</v>
      </c>
      <c r="D61" t="s">
        <v>16</v>
      </c>
      <c r="E61">
        <v>594</v>
      </c>
      <c r="F61">
        <v>669</v>
      </c>
      <c r="G61">
        <v>164</v>
      </c>
      <c r="H61">
        <v>239</v>
      </c>
      <c r="I61">
        <v>0.75810324129651863</v>
      </c>
      <c r="J61">
        <v>0.78364116094986802</v>
      </c>
      <c r="K61">
        <v>0.71308523409363744</v>
      </c>
      <c r="L61">
        <v>0.76843467011642963</v>
      </c>
      <c r="M61">
        <v>0.736784140969163</v>
      </c>
    </row>
    <row r="62" spans="1:13" x14ac:dyDescent="0.3">
      <c r="A62" s="1">
        <v>60</v>
      </c>
      <c r="B62" t="s">
        <v>26</v>
      </c>
      <c r="C62" t="s">
        <v>14</v>
      </c>
      <c r="D62" t="s">
        <v>15</v>
      </c>
      <c r="E62">
        <v>141</v>
      </c>
      <c r="F62">
        <v>142</v>
      </c>
      <c r="G62">
        <v>48</v>
      </c>
      <c r="H62">
        <v>49</v>
      </c>
      <c r="I62">
        <v>0.74473684210526314</v>
      </c>
      <c r="J62">
        <v>0.74603174603174605</v>
      </c>
      <c r="K62">
        <v>0.74210526315789471</v>
      </c>
      <c r="L62">
        <v>0.74524312896405931</v>
      </c>
      <c r="M62">
        <v>0.74345549738219896</v>
      </c>
    </row>
    <row r="63" spans="1:13" x14ac:dyDescent="0.3">
      <c r="A63" s="1">
        <v>61</v>
      </c>
      <c r="B63" t="s">
        <v>26</v>
      </c>
      <c r="C63" t="s">
        <v>14</v>
      </c>
      <c r="D63" t="s">
        <v>16</v>
      </c>
      <c r="E63">
        <v>152</v>
      </c>
      <c r="F63">
        <v>138</v>
      </c>
      <c r="G63">
        <v>52</v>
      </c>
      <c r="H63">
        <v>38</v>
      </c>
      <c r="I63">
        <v>0.76315789473684215</v>
      </c>
      <c r="J63">
        <v>0.74509803921568629</v>
      </c>
      <c r="K63">
        <v>0.8</v>
      </c>
      <c r="L63">
        <v>0.75546719681908547</v>
      </c>
      <c r="M63">
        <v>0.78409090909090906</v>
      </c>
    </row>
    <row r="64" spans="1:13" x14ac:dyDescent="0.3">
      <c r="A64" s="1">
        <v>62</v>
      </c>
      <c r="B64" t="s">
        <v>26</v>
      </c>
      <c r="C64" t="s">
        <v>17</v>
      </c>
      <c r="D64" t="s">
        <v>15</v>
      </c>
      <c r="E64">
        <v>172</v>
      </c>
      <c r="F64">
        <v>179</v>
      </c>
      <c r="G64">
        <v>50</v>
      </c>
      <c r="H64">
        <v>57</v>
      </c>
      <c r="I64">
        <v>0.76637554585152834</v>
      </c>
      <c r="J64">
        <v>0.77477477477477474</v>
      </c>
      <c r="K64">
        <v>0.75109170305676853</v>
      </c>
      <c r="L64">
        <v>0.76991942703670546</v>
      </c>
      <c r="M64">
        <v>0.75847457627118642</v>
      </c>
    </row>
    <row r="65" spans="1:13" x14ac:dyDescent="0.3">
      <c r="A65" s="1">
        <v>63</v>
      </c>
      <c r="B65" t="s">
        <v>26</v>
      </c>
      <c r="C65" t="s">
        <v>17</v>
      </c>
      <c r="D65" t="s">
        <v>16</v>
      </c>
      <c r="E65">
        <v>172</v>
      </c>
      <c r="F65">
        <v>189</v>
      </c>
      <c r="G65">
        <v>40</v>
      </c>
      <c r="H65">
        <v>57</v>
      </c>
      <c r="I65">
        <v>0.78820960698689957</v>
      </c>
      <c r="J65">
        <v>0.81132075471698117</v>
      </c>
      <c r="K65">
        <v>0.75109170305676853</v>
      </c>
      <c r="L65">
        <v>0.79851439182915518</v>
      </c>
      <c r="M65">
        <v>0.76829268292682928</v>
      </c>
    </row>
    <row r="66" spans="1:13" x14ac:dyDescent="0.3">
      <c r="A66" s="1">
        <v>64</v>
      </c>
      <c r="B66" t="s">
        <v>26</v>
      </c>
      <c r="C66" t="s">
        <v>18</v>
      </c>
      <c r="D66" t="s">
        <v>15</v>
      </c>
      <c r="E66">
        <v>172</v>
      </c>
      <c r="F66">
        <v>159</v>
      </c>
      <c r="G66">
        <v>74</v>
      </c>
      <c r="H66">
        <v>61</v>
      </c>
      <c r="I66">
        <v>0.71030042918454939</v>
      </c>
      <c r="J66">
        <v>0.69918699186991873</v>
      </c>
      <c r="K66">
        <v>0.7381974248927039</v>
      </c>
      <c r="L66">
        <v>0.70665571076417422</v>
      </c>
      <c r="M66">
        <v>0.72272727272727277</v>
      </c>
    </row>
    <row r="67" spans="1:13" x14ac:dyDescent="0.3">
      <c r="A67" s="1">
        <v>65</v>
      </c>
      <c r="B67" t="s">
        <v>26</v>
      </c>
      <c r="C67" t="s">
        <v>18</v>
      </c>
      <c r="D67" t="s">
        <v>16</v>
      </c>
      <c r="E67">
        <v>175</v>
      </c>
      <c r="F67">
        <v>183</v>
      </c>
      <c r="G67">
        <v>50</v>
      </c>
      <c r="H67">
        <v>58</v>
      </c>
      <c r="I67">
        <v>0.76824034334763946</v>
      </c>
      <c r="J67">
        <v>0.77777777777777779</v>
      </c>
      <c r="K67">
        <v>0.75107296137339052</v>
      </c>
      <c r="L67">
        <v>0.77228596646072378</v>
      </c>
      <c r="M67">
        <v>0.75933609958506221</v>
      </c>
    </row>
    <row r="68" spans="1:13" x14ac:dyDescent="0.3">
      <c r="A68" s="1">
        <v>66</v>
      </c>
      <c r="B68" t="s">
        <v>26</v>
      </c>
      <c r="C68" t="s">
        <v>19</v>
      </c>
      <c r="D68" t="s">
        <v>15</v>
      </c>
      <c r="E68">
        <v>136</v>
      </c>
      <c r="F68">
        <v>128</v>
      </c>
      <c r="G68">
        <v>52</v>
      </c>
      <c r="H68">
        <v>44</v>
      </c>
      <c r="I68">
        <v>0.73333333333333328</v>
      </c>
      <c r="J68">
        <v>0.72340425531914898</v>
      </c>
      <c r="K68">
        <v>0.75555555555555554</v>
      </c>
      <c r="L68">
        <v>0.72961373390557938</v>
      </c>
      <c r="M68">
        <v>0.7441860465116279</v>
      </c>
    </row>
    <row r="69" spans="1:13" x14ac:dyDescent="0.3">
      <c r="A69" s="1">
        <v>67</v>
      </c>
      <c r="B69" t="s">
        <v>26</v>
      </c>
      <c r="C69" t="s">
        <v>19</v>
      </c>
      <c r="D69" t="s">
        <v>16</v>
      </c>
      <c r="E69">
        <v>141</v>
      </c>
      <c r="F69">
        <v>136</v>
      </c>
      <c r="G69">
        <v>44</v>
      </c>
      <c r="H69">
        <v>39</v>
      </c>
      <c r="I69">
        <v>0.76944444444444449</v>
      </c>
      <c r="J69">
        <v>0.76216216216216215</v>
      </c>
      <c r="K69">
        <v>0.78333333333333333</v>
      </c>
      <c r="L69">
        <v>0.76630434782608692</v>
      </c>
      <c r="M69">
        <v>0.77714285714285714</v>
      </c>
    </row>
    <row r="70" spans="1:13" x14ac:dyDescent="0.3">
      <c r="A70" s="1">
        <v>68</v>
      </c>
      <c r="B70" t="s">
        <v>26</v>
      </c>
      <c r="C70" t="s">
        <v>20</v>
      </c>
      <c r="D70" t="s">
        <v>15</v>
      </c>
      <c r="E70">
        <v>603</v>
      </c>
      <c r="F70">
        <v>610</v>
      </c>
      <c r="G70">
        <v>223</v>
      </c>
      <c r="H70">
        <v>230</v>
      </c>
      <c r="I70">
        <v>0.72809123649459784</v>
      </c>
      <c r="J70">
        <v>0.73002421307506049</v>
      </c>
      <c r="K70">
        <v>0.72388955582232895</v>
      </c>
      <c r="L70">
        <v>0.72878897751994198</v>
      </c>
      <c r="M70">
        <v>0.72619047619047616</v>
      </c>
    </row>
    <row r="71" spans="1:13" x14ac:dyDescent="0.3">
      <c r="A71" s="1">
        <v>69</v>
      </c>
      <c r="B71" t="s">
        <v>26</v>
      </c>
      <c r="C71" t="s">
        <v>20</v>
      </c>
      <c r="D71" t="s">
        <v>16</v>
      </c>
      <c r="E71">
        <v>615</v>
      </c>
      <c r="F71">
        <v>676</v>
      </c>
      <c r="G71">
        <v>157</v>
      </c>
      <c r="H71">
        <v>218</v>
      </c>
      <c r="I71">
        <v>0.7749099639855942</v>
      </c>
      <c r="J71">
        <v>0.79663212435233166</v>
      </c>
      <c r="K71">
        <v>0.73829531812725091</v>
      </c>
      <c r="L71">
        <v>0.78423871461361905</v>
      </c>
      <c r="M71">
        <v>0.75615212527964204</v>
      </c>
    </row>
    <row r="72" spans="1:13" x14ac:dyDescent="0.3">
      <c r="A72" s="1">
        <v>70</v>
      </c>
      <c r="B72" t="s">
        <v>27</v>
      </c>
      <c r="C72" t="s">
        <v>14</v>
      </c>
      <c r="D72" t="s">
        <v>15</v>
      </c>
      <c r="E72">
        <v>141</v>
      </c>
      <c r="F72">
        <v>142</v>
      </c>
      <c r="G72">
        <v>48</v>
      </c>
      <c r="H72">
        <v>49</v>
      </c>
      <c r="I72">
        <v>0.74473684210526314</v>
      </c>
      <c r="J72">
        <v>0.74603174603174605</v>
      </c>
      <c r="K72">
        <v>0.74210526315789471</v>
      </c>
      <c r="L72">
        <v>0.74524312896405931</v>
      </c>
      <c r="M72">
        <v>0.74345549738219896</v>
      </c>
    </row>
    <row r="73" spans="1:13" x14ac:dyDescent="0.3">
      <c r="A73" s="1">
        <v>71</v>
      </c>
      <c r="B73" t="s">
        <v>27</v>
      </c>
      <c r="C73" t="s">
        <v>14</v>
      </c>
      <c r="D73" t="s">
        <v>16</v>
      </c>
      <c r="E73">
        <v>147</v>
      </c>
      <c r="F73">
        <v>140</v>
      </c>
      <c r="G73">
        <v>50</v>
      </c>
      <c r="H73">
        <v>43</v>
      </c>
      <c r="I73">
        <v>0.75526315789473686</v>
      </c>
      <c r="J73">
        <v>0.74619289340101524</v>
      </c>
      <c r="K73">
        <v>0.77368421052631575</v>
      </c>
      <c r="L73">
        <v>0.75153374233128833</v>
      </c>
      <c r="M73">
        <v>0.76502732240437155</v>
      </c>
    </row>
    <row r="74" spans="1:13" x14ac:dyDescent="0.3">
      <c r="A74" s="1">
        <v>72</v>
      </c>
      <c r="B74" t="s">
        <v>27</v>
      </c>
      <c r="C74" t="s">
        <v>17</v>
      </c>
      <c r="D74" t="s">
        <v>15</v>
      </c>
      <c r="E74">
        <v>172</v>
      </c>
      <c r="F74">
        <v>178</v>
      </c>
      <c r="G74">
        <v>51</v>
      </c>
      <c r="H74">
        <v>57</v>
      </c>
      <c r="I74">
        <v>0.76419213973799127</v>
      </c>
      <c r="J74">
        <v>0.77130044843049328</v>
      </c>
      <c r="K74">
        <v>0.75109170305676853</v>
      </c>
      <c r="L74">
        <v>0.76717216770740393</v>
      </c>
      <c r="M74">
        <v>0.75744680851063828</v>
      </c>
    </row>
    <row r="75" spans="1:13" x14ac:dyDescent="0.3">
      <c r="A75" s="1">
        <v>73</v>
      </c>
      <c r="B75" t="s">
        <v>27</v>
      </c>
      <c r="C75" t="s">
        <v>17</v>
      </c>
      <c r="D75" t="s">
        <v>16</v>
      </c>
      <c r="E75">
        <v>172</v>
      </c>
      <c r="F75">
        <v>193</v>
      </c>
      <c r="G75">
        <v>36</v>
      </c>
      <c r="H75">
        <v>57</v>
      </c>
      <c r="I75">
        <v>0.79694323144104806</v>
      </c>
      <c r="J75">
        <v>0.82692307692307687</v>
      </c>
      <c r="K75">
        <v>0.75109170305676853</v>
      </c>
      <c r="L75">
        <v>0.81055607917059391</v>
      </c>
      <c r="M75">
        <v>0.77200000000000002</v>
      </c>
    </row>
    <row r="76" spans="1:13" x14ac:dyDescent="0.3">
      <c r="A76" s="1">
        <v>74</v>
      </c>
      <c r="B76" t="s">
        <v>27</v>
      </c>
      <c r="C76" t="s">
        <v>18</v>
      </c>
      <c r="D76" t="s">
        <v>15</v>
      </c>
      <c r="E76">
        <v>171</v>
      </c>
      <c r="F76">
        <v>155</v>
      </c>
      <c r="G76">
        <v>78</v>
      </c>
      <c r="H76">
        <v>62</v>
      </c>
      <c r="I76">
        <v>0.69957081545064381</v>
      </c>
      <c r="J76">
        <v>0.68674698795180722</v>
      </c>
      <c r="K76">
        <v>0.73390557939914158</v>
      </c>
      <c r="L76">
        <v>0.69568755085435319</v>
      </c>
      <c r="M76">
        <v>0.7142857142857143</v>
      </c>
    </row>
    <row r="77" spans="1:13" x14ac:dyDescent="0.3">
      <c r="A77" s="1">
        <v>75</v>
      </c>
      <c r="B77" t="s">
        <v>27</v>
      </c>
      <c r="C77" t="s">
        <v>18</v>
      </c>
      <c r="D77" t="s">
        <v>16</v>
      </c>
      <c r="E77">
        <v>180</v>
      </c>
      <c r="F77">
        <v>186</v>
      </c>
      <c r="G77">
        <v>47</v>
      </c>
      <c r="H77">
        <v>53</v>
      </c>
      <c r="I77">
        <v>0.78540772532188841</v>
      </c>
      <c r="J77">
        <v>0.79295154185022021</v>
      </c>
      <c r="K77">
        <v>0.77253218884120167</v>
      </c>
      <c r="L77">
        <v>0.78878177037686237</v>
      </c>
      <c r="M77">
        <v>0.77824267782426781</v>
      </c>
    </row>
    <row r="78" spans="1:13" x14ac:dyDescent="0.3">
      <c r="A78" s="1">
        <v>76</v>
      </c>
      <c r="B78" t="s">
        <v>27</v>
      </c>
      <c r="C78" t="s">
        <v>19</v>
      </c>
      <c r="D78" t="s">
        <v>15</v>
      </c>
      <c r="E78">
        <v>135</v>
      </c>
      <c r="F78">
        <v>129</v>
      </c>
      <c r="G78">
        <v>51</v>
      </c>
      <c r="H78">
        <v>45</v>
      </c>
      <c r="I78">
        <v>0.73333333333333328</v>
      </c>
      <c r="J78">
        <v>0.72580645161290325</v>
      </c>
      <c r="K78">
        <v>0.75</v>
      </c>
      <c r="L78">
        <v>0.73051948051948068</v>
      </c>
      <c r="M78">
        <v>0.74137931034482762</v>
      </c>
    </row>
    <row r="79" spans="1:13" x14ac:dyDescent="0.3">
      <c r="A79" s="1">
        <v>77</v>
      </c>
      <c r="B79" t="s">
        <v>27</v>
      </c>
      <c r="C79" t="s">
        <v>19</v>
      </c>
      <c r="D79" t="s">
        <v>16</v>
      </c>
      <c r="E79">
        <v>147</v>
      </c>
      <c r="F79">
        <v>149</v>
      </c>
      <c r="G79">
        <v>31</v>
      </c>
      <c r="H79">
        <v>33</v>
      </c>
      <c r="I79">
        <v>0.82222222222222219</v>
      </c>
      <c r="J79">
        <v>0.8258426966292135</v>
      </c>
      <c r="K79">
        <v>0.81666666666666665</v>
      </c>
      <c r="L79">
        <v>0.82399103139013441</v>
      </c>
      <c r="M79">
        <v>0.81868131868131866</v>
      </c>
    </row>
    <row r="80" spans="1:13" x14ac:dyDescent="0.3">
      <c r="A80" s="1">
        <v>78</v>
      </c>
      <c r="B80" t="s">
        <v>27</v>
      </c>
      <c r="C80" t="s">
        <v>20</v>
      </c>
      <c r="D80" t="s">
        <v>15</v>
      </c>
      <c r="E80">
        <v>592</v>
      </c>
      <c r="F80">
        <v>633</v>
      </c>
      <c r="G80">
        <v>200</v>
      </c>
      <c r="H80">
        <v>241</v>
      </c>
      <c r="I80">
        <v>0.73529411764705888</v>
      </c>
      <c r="J80">
        <v>0.74747474747474751</v>
      </c>
      <c r="K80">
        <v>0.71068427370948384</v>
      </c>
      <c r="L80">
        <v>0.73981504623844052</v>
      </c>
      <c r="M80">
        <v>0.72425629290617854</v>
      </c>
    </row>
    <row r="81" spans="1:13" x14ac:dyDescent="0.3">
      <c r="A81" s="1">
        <v>79</v>
      </c>
      <c r="B81" t="s">
        <v>27</v>
      </c>
      <c r="C81" t="s">
        <v>20</v>
      </c>
      <c r="D81" t="s">
        <v>16</v>
      </c>
      <c r="E81">
        <v>647</v>
      </c>
      <c r="F81">
        <v>679</v>
      </c>
      <c r="G81">
        <v>154</v>
      </c>
      <c r="H81">
        <v>186</v>
      </c>
      <c r="I81">
        <v>0.79591836734693877</v>
      </c>
      <c r="J81">
        <v>0.80774032459425715</v>
      </c>
      <c r="K81">
        <v>0.77671068427370948</v>
      </c>
      <c r="L81">
        <v>0.80133762695070598</v>
      </c>
      <c r="M81">
        <v>0.78497109826589595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1"/>
  <sheetViews>
    <sheetView workbookViewId="0"/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1">
        <v>0</v>
      </c>
      <c r="B2" t="s">
        <v>13</v>
      </c>
      <c r="C2" t="s">
        <v>14</v>
      </c>
      <c r="D2" t="s">
        <v>15</v>
      </c>
      <c r="E2">
        <v>112</v>
      </c>
      <c r="F2">
        <v>143</v>
      </c>
      <c r="G2">
        <v>47</v>
      </c>
      <c r="H2">
        <v>78</v>
      </c>
      <c r="I2">
        <v>0.67105263157894735</v>
      </c>
      <c r="J2">
        <v>0.70440251572327039</v>
      </c>
      <c r="K2">
        <v>0.58947368421052626</v>
      </c>
      <c r="L2">
        <v>0.67796610169491534</v>
      </c>
      <c r="M2">
        <v>0.6470588235294118</v>
      </c>
    </row>
    <row r="3" spans="1:13" x14ac:dyDescent="0.3">
      <c r="A3" s="1">
        <v>1</v>
      </c>
      <c r="B3" t="s">
        <v>13</v>
      </c>
      <c r="C3" t="s">
        <v>14</v>
      </c>
      <c r="D3" t="s">
        <v>16</v>
      </c>
      <c r="E3">
        <v>112</v>
      </c>
      <c r="F3">
        <v>143</v>
      </c>
      <c r="G3">
        <v>47</v>
      </c>
      <c r="H3">
        <v>78</v>
      </c>
      <c r="I3">
        <v>0.67105263157894735</v>
      </c>
      <c r="J3">
        <v>0.70440251572327039</v>
      </c>
      <c r="K3">
        <v>0.58947368421052626</v>
      </c>
      <c r="L3">
        <v>0.67796610169491534</v>
      </c>
      <c r="M3">
        <v>0.6470588235294118</v>
      </c>
    </row>
    <row r="4" spans="1:13" x14ac:dyDescent="0.3">
      <c r="A4" s="1">
        <v>2</v>
      </c>
      <c r="B4" t="s">
        <v>13</v>
      </c>
      <c r="C4" t="s">
        <v>17</v>
      </c>
      <c r="D4" t="s">
        <v>15</v>
      </c>
      <c r="E4">
        <v>126</v>
      </c>
      <c r="F4">
        <v>159</v>
      </c>
      <c r="G4">
        <v>70</v>
      </c>
      <c r="H4">
        <v>103</v>
      </c>
      <c r="I4">
        <v>0.62227074235807855</v>
      </c>
      <c r="J4">
        <v>0.6428571428571429</v>
      </c>
      <c r="K4">
        <v>0.55021834061135366</v>
      </c>
      <c r="L4">
        <v>0.62191510365251734</v>
      </c>
      <c r="M4">
        <v>0.60687022900763354</v>
      </c>
    </row>
    <row r="5" spans="1:13" x14ac:dyDescent="0.3">
      <c r="A5" s="1">
        <v>3</v>
      </c>
      <c r="B5" t="s">
        <v>13</v>
      </c>
      <c r="C5" t="s">
        <v>17</v>
      </c>
      <c r="D5" t="s">
        <v>16</v>
      </c>
      <c r="E5">
        <v>126</v>
      </c>
      <c r="F5">
        <v>153</v>
      </c>
      <c r="G5">
        <v>76</v>
      </c>
      <c r="H5">
        <v>103</v>
      </c>
      <c r="I5">
        <v>0.60917030567685593</v>
      </c>
      <c r="J5">
        <v>0.62376237623762376</v>
      </c>
      <c r="K5">
        <v>0.55021834061135366</v>
      </c>
      <c r="L5">
        <v>0.60752169720347149</v>
      </c>
      <c r="M5">
        <v>0.59765625</v>
      </c>
    </row>
    <row r="6" spans="1:13" x14ac:dyDescent="0.3">
      <c r="A6" s="1">
        <v>4</v>
      </c>
      <c r="B6" t="s">
        <v>13</v>
      </c>
      <c r="C6" t="s">
        <v>18</v>
      </c>
      <c r="D6" t="s">
        <v>15</v>
      </c>
      <c r="E6">
        <v>118</v>
      </c>
      <c r="F6">
        <v>171</v>
      </c>
      <c r="G6">
        <v>62</v>
      </c>
      <c r="H6">
        <v>115</v>
      </c>
      <c r="I6">
        <v>0.62017167381974247</v>
      </c>
      <c r="J6">
        <v>0.65555555555555556</v>
      </c>
      <c r="K6">
        <v>0.50643776824034337</v>
      </c>
      <c r="L6">
        <v>0.61909758656873037</v>
      </c>
      <c r="M6">
        <v>0.59790209790209792</v>
      </c>
    </row>
    <row r="7" spans="1:13" x14ac:dyDescent="0.3">
      <c r="A7" s="1">
        <v>5</v>
      </c>
      <c r="B7" t="s">
        <v>13</v>
      </c>
      <c r="C7" t="s">
        <v>18</v>
      </c>
      <c r="D7" t="s">
        <v>16</v>
      </c>
      <c r="E7">
        <v>118</v>
      </c>
      <c r="F7">
        <v>171</v>
      </c>
      <c r="G7">
        <v>62</v>
      </c>
      <c r="H7">
        <v>115</v>
      </c>
      <c r="I7">
        <v>0.62017167381974247</v>
      </c>
      <c r="J7">
        <v>0.65555555555555556</v>
      </c>
      <c r="K7">
        <v>0.50643776824034337</v>
      </c>
      <c r="L7">
        <v>0.61909758656873037</v>
      </c>
      <c r="M7">
        <v>0.59790209790209792</v>
      </c>
    </row>
    <row r="8" spans="1:13" x14ac:dyDescent="0.3">
      <c r="A8" s="1">
        <v>6</v>
      </c>
      <c r="B8" t="s">
        <v>13</v>
      </c>
      <c r="C8" t="s">
        <v>19</v>
      </c>
      <c r="D8" t="s">
        <v>15</v>
      </c>
      <c r="E8">
        <v>92</v>
      </c>
      <c r="F8">
        <v>133</v>
      </c>
      <c r="G8">
        <v>47</v>
      </c>
      <c r="H8">
        <v>88</v>
      </c>
      <c r="I8">
        <v>0.625</v>
      </c>
      <c r="J8">
        <v>0.66187050359712229</v>
      </c>
      <c r="K8">
        <v>0.51111111111111107</v>
      </c>
      <c r="L8">
        <v>0.625</v>
      </c>
      <c r="M8">
        <v>0.60180995475113119</v>
      </c>
    </row>
    <row r="9" spans="1:13" x14ac:dyDescent="0.3">
      <c r="A9" s="1">
        <v>7</v>
      </c>
      <c r="B9" t="s">
        <v>13</v>
      </c>
      <c r="C9" t="s">
        <v>19</v>
      </c>
      <c r="D9" t="s">
        <v>16</v>
      </c>
      <c r="E9">
        <v>90</v>
      </c>
      <c r="F9">
        <v>134</v>
      </c>
      <c r="G9">
        <v>46</v>
      </c>
      <c r="H9">
        <v>90</v>
      </c>
      <c r="I9">
        <v>0.62222222222222223</v>
      </c>
      <c r="J9">
        <v>0.66176470588235292</v>
      </c>
      <c r="K9">
        <v>0.5</v>
      </c>
      <c r="L9">
        <v>0.62154696132596687</v>
      </c>
      <c r="M9">
        <v>0.5982142857142857</v>
      </c>
    </row>
    <row r="10" spans="1:13" x14ac:dyDescent="0.3">
      <c r="A10" s="1">
        <v>8</v>
      </c>
      <c r="B10" t="s">
        <v>13</v>
      </c>
      <c r="C10" t="s">
        <v>20</v>
      </c>
      <c r="D10" t="s">
        <v>15</v>
      </c>
      <c r="E10">
        <v>441</v>
      </c>
      <c r="F10">
        <v>624</v>
      </c>
      <c r="G10">
        <v>209</v>
      </c>
      <c r="H10">
        <v>392</v>
      </c>
      <c r="I10">
        <v>0.63925570228091233</v>
      </c>
      <c r="J10">
        <v>0.67846153846153845</v>
      </c>
      <c r="K10">
        <v>0.52941176470588236</v>
      </c>
      <c r="L10">
        <v>0.64229536848237689</v>
      </c>
      <c r="M10">
        <v>0.61417322834645671</v>
      </c>
    </row>
    <row r="11" spans="1:13" x14ac:dyDescent="0.3">
      <c r="A11" s="1">
        <v>9</v>
      </c>
      <c r="B11" t="s">
        <v>13</v>
      </c>
      <c r="C11" t="s">
        <v>20</v>
      </c>
      <c r="D11" t="s">
        <v>16</v>
      </c>
      <c r="E11">
        <v>438</v>
      </c>
      <c r="F11">
        <v>628</v>
      </c>
      <c r="G11">
        <v>205</v>
      </c>
      <c r="H11">
        <v>395</v>
      </c>
      <c r="I11">
        <v>0.63985594237695076</v>
      </c>
      <c r="J11">
        <v>0.6811819595645412</v>
      </c>
      <c r="K11">
        <v>0.5258103241296519</v>
      </c>
      <c r="L11">
        <v>0.64317180616740088</v>
      </c>
      <c r="M11">
        <v>0.61388074291300099</v>
      </c>
    </row>
    <row r="12" spans="1:13" x14ac:dyDescent="0.3">
      <c r="A12" s="1">
        <v>10</v>
      </c>
      <c r="B12" t="s">
        <v>21</v>
      </c>
      <c r="C12" t="s">
        <v>14</v>
      </c>
      <c r="D12" t="s">
        <v>15</v>
      </c>
      <c r="E12">
        <v>107</v>
      </c>
      <c r="F12">
        <v>166</v>
      </c>
      <c r="G12">
        <v>24</v>
      </c>
      <c r="H12">
        <v>83</v>
      </c>
      <c r="I12">
        <v>0.71842105263157896</v>
      </c>
      <c r="J12">
        <v>0.81679389312977102</v>
      </c>
      <c r="K12">
        <v>0.56315789473684208</v>
      </c>
      <c r="L12">
        <v>0.7492997198879553</v>
      </c>
      <c r="M12">
        <v>0.66666666666666663</v>
      </c>
    </row>
    <row r="13" spans="1:13" x14ac:dyDescent="0.3">
      <c r="A13" s="1">
        <v>11</v>
      </c>
      <c r="B13" t="s">
        <v>21</v>
      </c>
      <c r="C13" t="s">
        <v>14</v>
      </c>
      <c r="D13" t="s">
        <v>16</v>
      </c>
      <c r="E13">
        <v>114</v>
      </c>
      <c r="F13">
        <v>164</v>
      </c>
      <c r="G13">
        <v>26</v>
      </c>
      <c r="H13">
        <v>76</v>
      </c>
      <c r="I13">
        <v>0.73157894736842111</v>
      </c>
      <c r="J13">
        <v>0.81428571428571428</v>
      </c>
      <c r="K13">
        <v>0.6</v>
      </c>
      <c r="L13">
        <v>0.7599999999999999</v>
      </c>
      <c r="M13">
        <v>0.68333333333333335</v>
      </c>
    </row>
    <row r="14" spans="1:13" x14ac:dyDescent="0.3">
      <c r="A14" s="1">
        <v>12</v>
      </c>
      <c r="B14" t="s">
        <v>21</v>
      </c>
      <c r="C14" t="s">
        <v>17</v>
      </c>
      <c r="D14" t="s">
        <v>15</v>
      </c>
      <c r="E14">
        <v>122</v>
      </c>
      <c r="F14">
        <v>192</v>
      </c>
      <c r="G14">
        <v>37</v>
      </c>
      <c r="H14">
        <v>107</v>
      </c>
      <c r="I14">
        <v>0.68558951965065507</v>
      </c>
      <c r="J14">
        <v>0.76729559748427678</v>
      </c>
      <c r="K14">
        <v>0.53275109170305679</v>
      </c>
      <c r="L14">
        <v>0.70520231213872842</v>
      </c>
      <c r="M14">
        <v>0.64214046822742477</v>
      </c>
    </row>
    <row r="15" spans="1:13" x14ac:dyDescent="0.3">
      <c r="A15" s="1">
        <v>13</v>
      </c>
      <c r="B15" t="s">
        <v>21</v>
      </c>
      <c r="C15" t="s">
        <v>17</v>
      </c>
      <c r="D15" t="s">
        <v>16</v>
      </c>
      <c r="E15">
        <v>128</v>
      </c>
      <c r="F15">
        <v>187</v>
      </c>
      <c r="G15">
        <v>42</v>
      </c>
      <c r="H15">
        <v>101</v>
      </c>
      <c r="I15">
        <v>0.68777292576419213</v>
      </c>
      <c r="J15">
        <v>0.75294117647058822</v>
      </c>
      <c r="K15">
        <v>0.55895196506550215</v>
      </c>
      <c r="L15">
        <v>0.70407040704070412</v>
      </c>
      <c r="M15">
        <v>0.64930555555555558</v>
      </c>
    </row>
    <row r="16" spans="1:13" x14ac:dyDescent="0.3">
      <c r="A16" s="1">
        <v>14</v>
      </c>
      <c r="B16" t="s">
        <v>21</v>
      </c>
      <c r="C16" t="s">
        <v>18</v>
      </c>
      <c r="D16" t="s">
        <v>15</v>
      </c>
      <c r="E16">
        <v>118</v>
      </c>
      <c r="F16">
        <v>187</v>
      </c>
      <c r="G16">
        <v>46</v>
      </c>
      <c r="H16">
        <v>115</v>
      </c>
      <c r="I16">
        <v>0.65450643776824036</v>
      </c>
      <c r="J16">
        <v>0.71951219512195119</v>
      </c>
      <c r="K16">
        <v>0.50643776824034337</v>
      </c>
      <c r="L16">
        <v>0.66366704161979739</v>
      </c>
      <c r="M16">
        <v>0.61920529801324509</v>
      </c>
    </row>
    <row r="17" spans="1:13" x14ac:dyDescent="0.3">
      <c r="A17" s="1">
        <v>15</v>
      </c>
      <c r="B17" t="s">
        <v>21</v>
      </c>
      <c r="C17" t="s">
        <v>18</v>
      </c>
      <c r="D17" t="s">
        <v>16</v>
      </c>
      <c r="E17">
        <v>119</v>
      </c>
      <c r="F17">
        <v>185</v>
      </c>
      <c r="G17">
        <v>48</v>
      </c>
      <c r="H17">
        <v>114</v>
      </c>
      <c r="I17">
        <v>0.6523605150214592</v>
      </c>
      <c r="J17">
        <v>0.71257485029940115</v>
      </c>
      <c r="K17">
        <v>0.51072961373390557</v>
      </c>
      <c r="L17">
        <v>0.66037735849056611</v>
      </c>
      <c r="M17">
        <v>0.61872909698996659</v>
      </c>
    </row>
    <row r="18" spans="1:13" x14ac:dyDescent="0.3">
      <c r="A18" s="1">
        <v>16</v>
      </c>
      <c r="B18" t="s">
        <v>21</v>
      </c>
      <c r="C18" t="s">
        <v>19</v>
      </c>
      <c r="D18" t="s">
        <v>15</v>
      </c>
      <c r="E18">
        <v>83</v>
      </c>
      <c r="F18">
        <v>140</v>
      </c>
      <c r="G18">
        <v>40</v>
      </c>
      <c r="H18">
        <v>97</v>
      </c>
      <c r="I18">
        <v>0.61944444444444446</v>
      </c>
      <c r="J18">
        <v>0.67479674796747968</v>
      </c>
      <c r="K18">
        <v>0.46111111111111108</v>
      </c>
      <c r="L18">
        <v>0.61755952380952384</v>
      </c>
      <c r="M18">
        <v>0.59071729957805907</v>
      </c>
    </row>
    <row r="19" spans="1:13" x14ac:dyDescent="0.3">
      <c r="A19" s="1">
        <v>17</v>
      </c>
      <c r="B19" t="s">
        <v>21</v>
      </c>
      <c r="C19" t="s">
        <v>19</v>
      </c>
      <c r="D19" t="s">
        <v>16</v>
      </c>
      <c r="E19">
        <v>83</v>
      </c>
      <c r="F19">
        <v>143</v>
      </c>
      <c r="G19">
        <v>37</v>
      </c>
      <c r="H19">
        <v>97</v>
      </c>
      <c r="I19">
        <v>0.62777777777777777</v>
      </c>
      <c r="J19">
        <v>0.69166666666666665</v>
      </c>
      <c r="K19">
        <v>0.46111111111111108</v>
      </c>
      <c r="L19">
        <v>0.62878787878787878</v>
      </c>
      <c r="M19">
        <v>0.59583333333333333</v>
      </c>
    </row>
    <row r="20" spans="1:13" x14ac:dyDescent="0.3">
      <c r="A20" s="1">
        <v>18</v>
      </c>
      <c r="B20" t="s">
        <v>21</v>
      </c>
      <c r="C20" t="s">
        <v>20</v>
      </c>
      <c r="D20" t="s">
        <v>15</v>
      </c>
      <c r="E20">
        <v>448</v>
      </c>
      <c r="F20">
        <v>698</v>
      </c>
      <c r="G20">
        <v>135</v>
      </c>
      <c r="H20">
        <v>385</v>
      </c>
      <c r="I20">
        <v>0.68787515006002398</v>
      </c>
      <c r="J20">
        <v>0.76843910806174953</v>
      </c>
      <c r="K20">
        <v>0.53781512605042014</v>
      </c>
      <c r="L20">
        <v>0.70774091627172186</v>
      </c>
      <c r="M20">
        <v>0.64450600184672202</v>
      </c>
    </row>
    <row r="21" spans="1:13" x14ac:dyDescent="0.3">
      <c r="A21" s="1">
        <v>19</v>
      </c>
      <c r="B21" t="s">
        <v>21</v>
      </c>
      <c r="C21" t="s">
        <v>20</v>
      </c>
      <c r="D21" t="s">
        <v>16</v>
      </c>
      <c r="E21">
        <v>448</v>
      </c>
      <c r="F21">
        <v>700</v>
      </c>
      <c r="G21">
        <v>133</v>
      </c>
      <c r="H21">
        <v>385</v>
      </c>
      <c r="I21">
        <v>0.68907563025210083</v>
      </c>
      <c r="J21">
        <v>0.77108433734939763</v>
      </c>
      <c r="K21">
        <v>0.53781512605042014</v>
      </c>
      <c r="L21">
        <v>0.70953436807095338</v>
      </c>
      <c r="M21">
        <v>0.64516129032258063</v>
      </c>
    </row>
    <row r="22" spans="1:13" x14ac:dyDescent="0.3">
      <c r="A22" s="1">
        <v>20</v>
      </c>
      <c r="B22" t="s">
        <v>22</v>
      </c>
      <c r="C22" t="s">
        <v>14</v>
      </c>
      <c r="D22" t="s">
        <v>15</v>
      </c>
      <c r="E22">
        <v>105</v>
      </c>
      <c r="F22">
        <v>154</v>
      </c>
      <c r="G22">
        <v>36</v>
      </c>
      <c r="H22">
        <v>85</v>
      </c>
      <c r="I22">
        <v>0.68157894736842106</v>
      </c>
      <c r="J22">
        <v>0.74468085106382975</v>
      </c>
      <c r="K22">
        <v>0.55263157894736847</v>
      </c>
      <c r="L22">
        <v>0.696286472148541</v>
      </c>
      <c r="M22">
        <v>0.64435146443514646</v>
      </c>
    </row>
    <row r="23" spans="1:13" x14ac:dyDescent="0.3">
      <c r="A23" s="1">
        <v>21</v>
      </c>
      <c r="B23" t="s">
        <v>22</v>
      </c>
      <c r="C23" t="s">
        <v>14</v>
      </c>
      <c r="D23" t="s">
        <v>16</v>
      </c>
      <c r="E23">
        <v>108</v>
      </c>
      <c r="F23">
        <v>154</v>
      </c>
      <c r="G23">
        <v>36</v>
      </c>
      <c r="H23">
        <v>82</v>
      </c>
      <c r="I23">
        <v>0.68947368421052635</v>
      </c>
      <c r="J23">
        <v>0.75</v>
      </c>
      <c r="K23">
        <v>0.56842105263157894</v>
      </c>
      <c r="L23">
        <v>0.70496083550913846</v>
      </c>
      <c r="M23">
        <v>0.65254237288135597</v>
      </c>
    </row>
    <row r="24" spans="1:13" x14ac:dyDescent="0.3">
      <c r="A24" s="1">
        <v>22</v>
      </c>
      <c r="B24" t="s">
        <v>22</v>
      </c>
      <c r="C24" t="s">
        <v>17</v>
      </c>
      <c r="D24" t="s">
        <v>15</v>
      </c>
      <c r="E24">
        <v>120</v>
      </c>
      <c r="F24">
        <v>175</v>
      </c>
      <c r="G24">
        <v>54</v>
      </c>
      <c r="H24">
        <v>109</v>
      </c>
      <c r="I24">
        <v>0.64410480349344978</v>
      </c>
      <c r="J24">
        <v>0.68965517241379315</v>
      </c>
      <c r="K24">
        <v>0.5240174672489083</v>
      </c>
      <c r="L24">
        <v>0.64864864864864868</v>
      </c>
      <c r="M24">
        <v>0.61619718309859151</v>
      </c>
    </row>
    <row r="25" spans="1:13" x14ac:dyDescent="0.3">
      <c r="A25" s="1">
        <v>23</v>
      </c>
      <c r="B25" t="s">
        <v>22</v>
      </c>
      <c r="C25" t="s">
        <v>17</v>
      </c>
      <c r="D25" t="s">
        <v>16</v>
      </c>
      <c r="E25">
        <v>127</v>
      </c>
      <c r="F25">
        <v>167</v>
      </c>
      <c r="G25">
        <v>62</v>
      </c>
      <c r="H25">
        <v>102</v>
      </c>
      <c r="I25">
        <v>0.64192139737991272</v>
      </c>
      <c r="J25">
        <v>0.67195767195767198</v>
      </c>
      <c r="K25">
        <v>0.55458515283842791</v>
      </c>
      <c r="L25">
        <v>0.64467005076142125</v>
      </c>
      <c r="M25">
        <v>0.620817843866171</v>
      </c>
    </row>
    <row r="26" spans="1:13" x14ac:dyDescent="0.3">
      <c r="A26" s="1">
        <v>24</v>
      </c>
      <c r="B26" t="s">
        <v>22</v>
      </c>
      <c r="C26" t="s">
        <v>18</v>
      </c>
      <c r="D26" t="s">
        <v>15</v>
      </c>
      <c r="E26">
        <v>115</v>
      </c>
      <c r="F26">
        <v>174</v>
      </c>
      <c r="G26">
        <v>59</v>
      </c>
      <c r="H26">
        <v>118</v>
      </c>
      <c r="I26">
        <v>0.62017167381974247</v>
      </c>
      <c r="J26">
        <v>0.66091954022988508</v>
      </c>
      <c r="K26">
        <v>0.49356223175965658</v>
      </c>
      <c r="L26">
        <v>0.61894510226049515</v>
      </c>
      <c r="M26">
        <v>0.59589041095890416</v>
      </c>
    </row>
    <row r="27" spans="1:13" x14ac:dyDescent="0.3">
      <c r="A27" s="1">
        <v>25</v>
      </c>
      <c r="B27" t="s">
        <v>22</v>
      </c>
      <c r="C27" t="s">
        <v>18</v>
      </c>
      <c r="D27" t="s">
        <v>16</v>
      </c>
      <c r="E27">
        <v>115</v>
      </c>
      <c r="F27">
        <v>174</v>
      </c>
      <c r="G27">
        <v>59</v>
      </c>
      <c r="H27">
        <v>118</v>
      </c>
      <c r="I27">
        <v>0.62017167381974247</v>
      </c>
      <c r="J27">
        <v>0.66091954022988508</v>
      </c>
      <c r="K27">
        <v>0.49356223175965658</v>
      </c>
      <c r="L27">
        <v>0.61894510226049515</v>
      </c>
      <c r="M27">
        <v>0.59589041095890416</v>
      </c>
    </row>
    <row r="28" spans="1:13" x14ac:dyDescent="0.3">
      <c r="A28" s="1">
        <v>26</v>
      </c>
      <c r="B28" t="s">
        <v>22</v>
      </c>
      <c r="C28" t="s">
        <v>19</v>
      </c>
      <c r="D28" t="s">
        <v>15</v>
      </c>
      <c r="E28">
        <v>87</v>
      </c>
      <c r="F28">
        <v>134</v>
      </c>
      <c r="G28">
        <v>46</v>
      </c>
      <c r="H28">
        <v>93</v>
      </c>
      <c r="I28">
        <v>0.61388888888888893</v>
      </c>
      <c r="J28">
        <v>0.65413533834586468</v>
      </c>
      <c r="K28">
        <v>0.48333333333333328</v>
      </c>
      <c r="L28">
        <v>0.6109550561797753</v>
      </c>
      <c r="M28">
        <v>0.5903083700440529</v>
      </c>
    </row>
    <row r="29" spans="1:13" x14ac:dyDescent="0.3">
      <c r="A29" s="1">
        <v>27</v>
      </c>
      <c r="B29" t="s">
        <v>22</v>
      </c>
      <c r="C29" t="s">
        <v>19</v>
      </c>
      <c r="D29" t="s">
        <v>16</v>
      </c>
      <c r="E29">
        <v>87</v>
      </c>
      <c r="F29">
        <v>134</v>
      </c>
      <c r="G29">
        <v>46</v>
      </c>
      <c r="H29">
        <v>93</v>
      </c>
      <c r="I29">
        <v>0.61388888888888893</v>
      </c>
      <c r="J29">
        <v>0.65413533834586468</v>
      </c>
      <c r="K29">
        <v>0.48333333333333328</v>
      </c>
      <c r="L29">
        <v>0.6109550561797753</v>
      </c>
      <c r="M29">
        <v>0.5903083700440529</v>
      </c>
    </row>
    <row r="30" spans="1:13" x14ac:dyDescent="0.3">
      <c r="A30" s="1">
        <v>28</v>
      </c>
      <c r="B30" t="s">
        <v>22</v>
      </c>
      <c r="C30" t="s">
        <v>20</v>
      </c>
      <c r="D30" t="s">
        <v>15</v>
      </c>
      <c r="E30">
        <v>434</v>
      </c>
      <c r="F30">
        <v>671</v>
      </c>
      <c r="G30">
        <v>162</v>
      </c>
      <c r="H30">
        <v>399</v>
      </c>
      <c r="I30">
        <v>0.66326530612244894</v>
      </c>
      <c r="J30">
        <v>0.72818791946308725</v>
      </c>
      <c r="K30">
        <v>0.52100840336134457</v>
      </c>
      <c r="L30">
        <v>0.67454149829033261</v>
      </c>
      <c r="M30">
        <v>0.62710280373831773</v>
      </c>
    </row>
    <row r="31" spans="1:13" x14ac:dyDescent="0.3">
      <c r="A31" s="1">
        <v>29</v>
      </c>
      <c r="B31" t="s">
        <v>22</v>
      </c>
      <c r="C31" t="s">
        <v>20</v>
      </c>
      <c r="D31" t="s">
        <v>16</v>
      </c>
      <c r="E31">
        <v>431</v>
      </c>
      <c r="F31">
        <v>673</v>
      </c>
      <c r="G31">
        <v>160</v>
      </c>
      <c r="H31">
        <v>402</v>
      </c>
      <c r="I31">
        <v>0.66266506602641051</v>
      </c>
      <c r="J31">
        <v>0.72927241962774958</v>
      </c>
      <c r="K31">
        <v>0.517406962785114</v>
      </c>
      <c r="L31">
        <v>0.67406944010009373</v>
      </c>
      <c r="M31">
        <v>0.62604651162790703</v>
      </c>
    </row>
    <row r="32" spans="1:13" x14ac:dyDescent="0.3">
      <c r="A32" s="1">
        <v>30</v>
      </c>
      <c r="B32" t="s">
        <v>23</v>
      </c>
      <c r="C32" t="s">
        <v>14</v>
      </c>
      <c r="D32" t="s">
        <v>15</v>
      </c>
      <c r="E32">
        <v>146</v>
      </c>
      <c r="F32">
        <v>130</v>
      </c>
      <c r="G32">
        <v>60</v>
      </c>
      <c r="H32">
        <v>44</v>
      </c>
      <c r="I32">
        <v>0.72631578947368425</v>
      </c>
      <c r="J32">
        <v>0.70873786407766992</v>
      </c>
      <c r="K32">
        <v>0.76842105263157889</v>
      </c>
      <c r="L32">
        <v>0.71992110453648916</v>
      </c>
      <c r="M32">
        <v>0.74712643678160917</v>
      </c>
    </row>
    <row r="33" spans="1:13" x14ac:dyDescent="0.3">
      <c r="A33" s="1">
        <v>31</v>
      </c>
      <c r="B33" t="s">
        <v>23</v>
      </c>
      <c r="C33" t="s">
        <v>14</v>
      </c>
      <c r="D33" t="s">
        <v>16</v>
      </c>
      <c r="E33">
        <v>146</v>
      </c>
      <c r="F33">
        <v>132</v>
      </c>
      <c r="G33">
        <v>58</v>
      </c>
      <c r="H33">
        <v>44</v>
      </c>
      <c r="I33">
        <v>0.73157894736842111</v>
      </c>
      <c r="J33">
        <v>0.71568627450980393</v>
      </c>
      <c r="K33">
        <v>0.76842105263157889</v>
      </c>
      <c r="L33">
        <v>0.72564612326043743</v>
      </c>
      <c r="M33">
        <v>0.75</v>
      </c>
    </row>
    <row r="34" spans="1:13" x14ac:dyDescent="0.3">
      <c r="A34" s="1">
        <v>32</v>
      </c>
      <c r="B34" t="s">
        <v>23</v>
      </c>
      <c r="C34" t="s">
        <v>17</v>
      </c>
      <c r="D34" t="s">
        <v>15</v>
      </c>
      <c r="E34">
        <v>171</v>
      </c>
      <c r="F34">
        <v>160</v>
      </c>
      <c r="G34">
        <v>69</v>
      </c>
      <c r="H34">
        <v>58</v>
      </c>
      <c r="I34">
        <v>0.72270742358078599</v>
      </c>
      <c r="J34">
        <v>0.71250000000000002</v>
      </c>
      <c r="K34">
        <v>0.74672489082969429</v>
      </c>
      <c r="L34">
        <v>0.71909167367535753</v>
      </c>
      <c r="M34">
        <v>0.73394495412844041</v>
      </c>
    </row>
    <row r="35" spans="1:13" x14ac:dyDescent="0.3">
      <c r="A35" s="1">
        <v>33</v>
      </c>
      <c r="B35" t="s">
        <v>23</v>
      </c>
      <c r="C35" t="s">
        <v>17</v>
      </c>
      <c r="D35" t="s">
        <v>16</v>
      </c>
      <c r="E35">
        <v>171</v>
      </c>
      <c r="F35">
        <v>161</v>
      </c>
      <c r="G35">
        <v>68</v>
      </c>
      <c r="H35">
        <v>58</v>
      </c>
      <c r="I35">
        <v>0.72489082969432317</v>
      </c>
      <c r="J35">
        <v>0.71548117154811719</v>
      </c>
      <c r="K35">
        <v>0.74672489082969429</v>
      </c>
      <c r="L35">
        <v>0.72151898734177222</v>
      </c>
      <c r="M35">
        <v>0.73515981735159819</v>
      </c>
    </row>
    <row r="36" spans="1:13" x14ac:dyDescent="0.3">
      <c r="A36" s="1">
        <v>34</v>
      </c>
      <c r="B36" t="s">
        <v>23</v>
      </c>
      <c r="C36" t="s">
        <v>18</v>
      </c>
      <c r="D36" t="s">
        <v>15</v>
      </c>
      <c r="E36">
        <v>159</v>
      </c>
      <c r="F36">
        <v>138</v>
      </c>
      <c r="G36">
        <v>95</v>
      </c>
      <c r="H36">
        <v>74</v>
      </c>
      <c r="I36">
        <v>0.63733905579399142</v>
      </c>
      <c r="J36">
        <v>0.62598425196850394</v>
      </c>
      <c r="K36">
        <v>0.68240343347639487</v>
      </c>
      <c r="L36">
        <v>0.63650920736589278</v>
      </c>
      <c r="M36">
        <v>0.65094339622641506</v>
      </c>
    </row>
    <row r="37" spans="1:13" x14ac:dyDescent="0.3">
      <c r="A37" s="1">
        <v>35</v>
      </c>
      <c r="B37" t="s">
        <v>23</v>
      </c>
      <c r="C37" t="s">
        <v>18</v>
      </c>
      <c r="D37" t="s">
        <v>16</v>
      </c>
      <c r="E37">
        <v>160</v>
      </c>
      <c r="F37">
        <v>137</v>
      </c>
      <c r="G37">
        <v>96</v>
      </c>
      <c r="H37">
        <v>73</v>
      </c>
      <c r="I37">
        <v>0.63733905579399142</v>
      </c>
      <c r="J37">
        <v>0.625</v>
      </c>
      <c r="K37">
        <v>0.68669527896995708</v>
      </c>
      <c r="L37">
        <v>0.63643595863166269</v>
      </c>
      <c r="M37">
        <v>0.65238095238095239</v>
      </c>
    </row>
    <row r="38" spans="1:13" x14ac:dyDescent="0.3">
      <c r="A38" s="1">
        <v>36</v>
      </c>
      <c r="B38" t="s">
        <v>23</v>
      </c>
      <c r="C38" t="s">
        <v>19</v>
      </c>
      <c r="D38" t="s">
        <v>15</v>
      </c>
      <c r="E38">
        <v>113</v>
      </c>
      <c r="F38">
        <v>108</v>
      </c>
      <c r="G38">
        <v>72</v>
      </c>
      <c r="H38">
        <v>67</v>
      </c>
      <c r="I38">
        <v>0.61388888888888893</v>
      </c>
      <c r="J38">
        <v>0.61081081081081079</v>
      </c>
      <c r="K38">
        <v>0.62777777777777777</v>
      </c>
      <c r="L38">
        <v>0.61413043478260876</v>
      </c>
      <c r="M38">
        <v>0.6171428571428571</v>
      </c>
    </row>
    <row r="39" spans="1:13" x14ac:dyDescent="0.3">
      <c r="A39" s="1">
        <v>37</v>
      </c>
      <c r="B39" t="s">
        <v>23</v>
      </c>
      <c r="C39" t="s">
        <v>19</v>
      </c>
      <c r="D39" t="s">
        <v>16</v>
      </c>
      <c r="E39">
        <v>113</v>
      </c>
      <c r="F39">
        <v>108</v>
      </c>
      <c r="G39">
        <v>72</v>
      </c>
      <c r="H39">
        <v>67</v>
      </c>
      <c r="I39">
        <v>0.61388888888888893</v>
      </c>
      <c r="J39">
        <v>0.61081081081081079</v>
      </c>
      <c r="K39">
        <v>0.62777777777777777</v>
      </c>
      <c r="L39">
        <v>0.61413043478260876</v>
      </c>
      <c r="M39">
        <v>0.6171428571428571</v>
      </c>
    </row>
    <row r="40" spans="1:13" x14ac:dyDescent="0.3">
      <c r="A40" s="1">
        <v>38</v>
      </c>
      <c r="B40" t="s">
        <v>23</v>
      </c>
      <c r="C40" t="s">
        <v>20</v>
      </c>
      <c r="D40" t="s">
        <v>15</v>
      </c>
      <c r="E40">
        <v>589</v>
      </c>
      <c r="F40">
        <v>548</v>
      </c>
      <c r="G40">
        <v>285</v>
      </c>
      <c r="H40">
        <v>244</v>
      </c>
      <c r="I40">
        <v>0.68247298919567823</v>
      </c>
      <c r="J40">
        <v>0.67391304347826086</v>
      </c>
      <c r="K40">
        <v>0.70708283313325326</v>
      </c>
      <c r="L40">
        <v>0.68029568029568033</v>
      </c>
      <c r="M40">
        <v>0.69191919191919193</v>
      </c>
    </row>
    <row r="41" spans="1:13" x14ac:dyDescent="0.3">
      <c r="A41" s="1">
        <v>39</v>
      </c>
      <c r="B41" t="s">
        <v>23</v>
      </c>
      <c r="C41" t="s">
        <v>20</v>
      </c>
      <c r="D41" t="s">
        <v>16</v>
      </c>
      <c r="E41">
        <v>591</v>
      </c>
      <c r="F41">
        <v>539</v>
      </c>
      <c r="G41">
        <v>294</v>
      </c>
      <c r="H41">
        <v>242</v>
      </c>
      <c r="I41">
        <v>0.67827130852340933</v>
      </c>
      <c r="J41">
        <v>0.66779661016949154</v>
      </c>
      <c r="K41">
        <v>0.70948379351740698</v>
      </c>
      <c r="L41">
        <v>0.67573747999085298</v>
      </c>
      <c r="M41">
        <v>0.6901408450704225</v>
      </c>
    </row>
    <row r="42" spans="1:13" x14ac:dyDescent="0.3">
      <c r="A42" s="1">
        <v>40</v>
      </c>
      <c r="B42" t="s">
        <v>24</v>
      </c>
      <c r="C42" t="s">
        <v>14</v>
      </c>
      <c r="D42" t="s">
        <v>15</v>
      </c>
      <c r="E42">
        <v>149</v>
      </c>
      <c r="F42">
        <v>135</v>
      </c>
      <c r="G42">
        <v>55</v>
      </c>
      <c r="H42">
        <v>41</v>
      </c>
      <c r="I42">
        <v>0.74736842105263157</v>
      </c>
      <c r="J42">
        <v>0.73039215686274506</v>
      </c>
      <c r="K42">
        <v>0.78421052631578947</v>
      </c>
      <c r="L42">
        <v>0.74055666003976128</v>
      </c>
      <c r="M42">
        <v>0.76704545454545459</v>
      </c>
    </row>
    <row r="43" spans="1:13" x14ac:dyDescent="0.3">
      <c r="A43" s="1">
        <v>41</v>
      </c>
      <c r="B43" t="s">
        <v>24</v>
      </c>
      <c r="C43" t="s">
        <v>14</v>
      </c>
      <c r="D43" t="s">
        <v>16</v>
      </c>
      <c r="E43">
        <v>138</v>
      </c>
      <c r="F43">
        <v>154</v>
      </c>
      <c r="G43">
        <v>36</v>
      </c>
      <c r="H43">
        <v>52</v>
      </c>
      <c r="I43">
        <v>0.76842105263157889</v>
      </c>
      <c r="J43">
        <v>0.7931034482758621</v>
      </c>
      <c r="K43">
        <v>0.72631578947368425</v>
      </c>
      <c r="L43">
        <v>0.7787810383747179</v>
      </c>
      <c r="M43">
        <v>0.74757281553398058</v>
      </c>
    </row>
    <row r="44" spans="1:13" x14ac:dyDescent="0.3">
      <c r="A44" s="1">
        <v>42</v>
      </c>
      <c r="B44" t="s">
        <v>24</v>
      </c>
      <c r="C44" t="s">
        <v>17</v>
      </c>
      <c r="D44" t="s">
        <v>15</v>
      </c>
      <c r="E44">
        <v>171</v>
      </c>
      <c r="F44">
        <v>163</v>
      </c>
      <c r="G44">
        <v>66</v>
      </c>
      <c r="H44">
        <v>58</v>
      </c>
      <c r="I44">
        <v>0.72925764192139741</v>
      </c>
      <c r="J44">
        <v>0.72151898734177211</v>
      </c>
      <c r="K44">
        <v>0.74672489082969429</v>
      </c>
      <c r="L44">
        <v>0.72642310960067968</v>
      </c>
      <c r="M44">
        <v>0.73755656108597289</v>
      </c>
    </row>
    <row r="45" spans="1:13" x14ac:dyDescent="0.3">
      <c r="A45" s="1">
        <v>43</v>
      </c>
      <c r="B45" t="s">
        <v>24</v>
      </c>
      <c r="C45" t="s">
        <v>17</v>
      </c>
      <c r="D45" t="s">
        <v>16</v>
      </c>
      <c r="E45">
        <v>167</v>
      </c>
      <c r="F45">
        <v>170</v>
      </c>
      <c r="G45">
        <v>59</v>
      </c>
      <c r="H45">
        <v>62</v>
      </c>
      <c r="I45">
        <v>0.73580786026200873</v>
      </c>
      <c r="J45">
        <v>0.73893805309734517</v>
      </c>
      <c r="K45">
        <v>0.72925764192139741</v>
      </c>
      <c r="L45">
        <v>0.73698146513680496</v>
      </c>
      <c r="M45">
        <v>0.73275862068965514</v>
      </c>
    </row>
    <row r="46" spans="1:13" x14ac:dyDescent="0.3">
      <c r="A46" s="1">
        <v>44</v>
      </c>
      <c r="B46" t="s">
        <v>24</v>
      </c>
      <c r="C46" t="s">
        <v>18</v>
      </c>
      <c r="D46" t="s">
        <v>15</v>
      </c>
      <c r="E46">
        <v>153</v>
      </c>
      <c r="F46">
        <v>158</v>
      </c>
      <c r="G46">
        <v>75</v>
      </c>
      <c r="H46">
        <v>80</v>
      </c>
      <c r="I46">
        <v>0.66738197424892709</v>
      </c>
      <c r="J46">
        <v>0.67105263157894735</v>
      </c>
      <c r="K46">
        <v>0.6566523605150214</v>
      </c>
      <c r="L46">
        <v>0.66812227074235797</v>
      </c>
      <c r="M46">
        <v>0.66386554621848737</v>
      </c>
    </row>
    <row r="47" spans="1:13" x14ac:dyDescent="0.3">
      <c r="A47" s="1">
        <v>45</v>
      </c>
      <c r="B47" t="s">
        <v>24</v>
      </c>
      <c r="C47" t="s">
        <v>18</v>
      </c>
      <c r="D47" t="s">
        <v>16</v>
      </c>
      <c r="E47">
        <v>137</v>
      </c>
      <c r="F47">
        <v>184</v>
      </c>
      <c r="G47">
        <v>49</v>
      </c>
      <c r="H47">
        <v>96</v>
      </c>
      <c r="I47">
        <v>0.68884120171673824</v>
      </c>
      <c r="J47">
        <v>0.73655913978494625</v>
      </c>
      <c r="K47">
        <v>0.58798283261802575</v>
      </c>
      <c r="L47">
        <v>0.7011258955987717</v>
      </c>
      <c r="M47">
        <v>0.65714285714285714</v>
      </c>
    </row>
    <row r="48" spans="1:13" x14ac:dyDescent="0.3">
      <c r="A48" s="1">
        <v>46</v>
      </c>
      <c r="B48" t="s">
        <v>24</v>
      </c>
      <c r="C48" t="s">
        <v>19</v>
      </c>
      <c r="D48" t="s">
        <v>15</v>
      </c>
      <c r="E48">
        <v>112</v>
      </c>
      <c r="F48">
        <v>123</v>
      </c>
      <c r="G48">
        <v>57</v>
      </c>
      <c r="H48">
        <v>68</v>
      </c>
      <c r="I48">
        <v>0.65277777777777779</v>
      </c>
      <c r="J48">
        <v>0.66272189349112431</v>
      </c>
      <c r="K48">
        <v>0.62222222222222223</v>
      </c>
      <c r="L48">
        <v>0.6542056074766357</v>
      </c>
      <c r="M48">
        <v>0.64397905759162299</v>
      </c>
    </row>
    <row r="49" spans="1:13" x14ac:dyDescent="0.3">
      <c r="A49" s="1">
        <v>47</v>
      </c>
      <c r="B49" t="s">
        <v>24</v>
      </c>
      <c r="C49" t="s">
        <v>19</v>
      </c>
      <c r="D49" t="s">
        <v>16</v>
      </c>
      <c r="E49">
        <v>97</v>
      </c>
      <c r="F49">
        <v>142</v>
      </c>
      <c r="G49">
        <v>38</v>
      </c>
      <c r="H49">
        <v>83</v>
      </c>
      <c r="I49">
        <v>0.66388888888888886</v>
      </c>
      <c r="J49">
        <v>0.71851851851851856</v>
      </c>
      <c r="K49">
        <v>0.53888888888888886</v>
      </c>
      <c r="L49">
        <v>0.67361111111111105</v>
      </c>
      <c r="M49">
        <v>0.63111111111111107</v>
      </c>
    </row>
    <row r="50" spans="1:13" x14ac:dyDescent="0.3">
      <c r="A50" s="1">
        <v>48</v>
      </c>
      <c r="B50" t="s">
        <v>24</v>
      </c>
      <c r="C50" t="s">
        <v>20</v>
      </c>
      <c r="D50" t="s">
        <v>15</v>
      </c>
      <c r="E50">
        <v>596</v>
      </c>
      <c r="F50">
        <v>578</v>
      </c>
      <c r="G50">
        <v>255</v>
      </c>
      <c r="H50">
        <v>237</v>
      </c>
      <c r="I50">
        <v>0.70468187274909966</v>
      </c>
      <c r="J50">
        <v>0.70035252643948298</v>
      </c>
      <c r="K50">
        <v>0.71548619447779116</v>
      </c>
      <c r="L50">
        <v>0.70332782629218782</v>
      </c>
      <c r="M50">
        <v>0.70920245398773007</v>
      </c>
    </row>
    <row r="51" spans="1:13" x14ac:dyDescent="0.3">
      <c r="A51" s="1">
        <v>49</v>
      </c>
      <c r="B51" t="s">
        <v>24</v>
      </c>
      <c r="C51" t="s">
        <v>20</v>
      </c>
      <c r="D51" t="s">
        <v>16</v>
      </c>
      <c r="E51">
        <v>560</v>
      </c>
      <c r="F51">
        <v>645</v>
      </c>
      <c r="G51">
        <v>188</v>
      </c>
      <c r="H51">
        <v>273</v>
      </c>
      <c r="I51">
        <v>0.72328931572629052</v>
      </c>
      <c r="J51">
        <v>0.74866310160427807</v>
      </c>
      <c r="K51">
        <v>0.67226890756302526</v>
      </c>
      <c r="L51">
        <v>0.73202614379084963</v>
      </c>
      <c r="M51">
        <v>0.70261437908496727</v>
      </c>
    </row>
    <row r="52" spans="1:13" x14ac:dyDescent="0.3">
      <c r="A52" s="1">
        <v>50</v>
      </c>
      <c r="B52" t="s">
        <v>25</v>
      </c>
      <c r="C52" t="s">
        <v>14</v>
      </c>
      <c r="D52" t="s">
        <v>15</v>
      </c>
      <c r="E52">
        <v>142</v>
      </c>
      <c r="F52">
        <v>134</v>
      </c>
      <c r="G52">
        <v>56</v>
      </c>
      <c r="H52">
        <v>48</v>
      </c>
      <c r="I52">
        <v>0.72631578947368425</v>
      </c>
      <c r="J52">
        <v>0.71717171717171713</v>
      </c>
      <c r="K52">
        <v>0.74736842105263157</v>
      </c>
      <c r="L52">
        <v>0.72301425661914454</v>
      </c>
      <c r="M52">
        <v>0.73626373626373631</v>
      </c>
    </row>
    <row r="53" spans="1:13" x14ac:dyDescent="0.3">
      <c r="A53" s="1">
        <v>51</v>
      </c>
      <c r="B53" t="s">
        <v>25</v>
      </c>
      <c r="C53" t="s">
        <v>14</v>
      </c>
      <c r="D53" t="s">
        <v>16</v>
      </c>
      <c r="E53">
        <v>148</v>
      </c>
      <c r="F53">
        <v>131</v>
      </c>
      <c r="G53">
        <v>59</v>
      </c>
      <c r="H53">
        <v>42</v>
      </c>
      <c r="I53">
        <v>0.73421052631578942</v>
      </c>
      <c r="J53">
        <v>0.71497584541062797</v>
      </c>
      <c r="K53">
        <v>0.77894736842105261</v>
      </c>
      <c r="L53">
        <v>0.72691552062868359</v>
      </c>
      <c r="M53">
        <v>0.75722543352601157</v>
      </c>
    </row>
    <row r="54" spans="1:13" x14ac:dyDescent="0.3">
      <c r="A54" s="1">
        <v>52</v>
      </c>
      <c r="B54" t="s">
        <v>25</v>
      </c>
      <c r="C54" t="s">
        <v>17</v>
      </c>
      <c r="D54" t="s">
        <v>15</v>
      </c>
      <c r="E54">
        <v>181</v>
      </c>
      <c r="F54">
        <v>162</v>
      </c>
      <c r="G54">
        <v>67</v>
      </c>
      <c r="H54">
        <v>48</v>
      </c>
      <c r="I54">
        <v>0.74890829694323147</v>
      </c>
      <c r="J54">
        <v>0.72983870967741937</v>
      </c>
      <c r="K54">
        <v>0.79039301310043664</v>
      </c>
      <c r="L54">
        <v>0.74119574119574128</v>
      </c>
      <c r="M54">
        <v>0.77142857142857146</v>
      </c>
    </row>
    <row r="55" spans="1:13" x14ac:dyDescent="0.3">
      <c r="A55" s="1">
        <v>53</v>
      </c>
      <c r="B55" t="s">
        <v>25</v>
      </c>
      <c r="C55" t="s">
        <v>17</v>
      </c>
      <c r="D55" t="s">
        <v>16</v>
      </c>
      <c r="E55">
        <v>175</v>
      </c>
      <c r="F55">
        <v>181</v>
      </c>
      <c r="G55">
        <v>48</v>
      </c>
      <c r="H55">
        <v>54</v>
      </c>
      <c r="I55">
        <v>0.77729257641921401</v>
      </c>
      <c r="J55">
        <v>0.7847533632286996</v>
      </c>
      <c r="K55">
        <v>0.76419213973799127</v>
      </c>
      <c r="L55">
        <v>0.78055307760927739</v>
      </c>
      <c r="M55">
        <v>0.77021276595744681</v>
      </c>
    </row>
    <row r="56" spans="1:13" x14ac:dyDescent="0.3">
      <c r="A56" s="1">
        <v>54</v>
      </c>
      <c r="B56" t="s">
        <v>25</v>
      </c>
      <c r="C56" t="s">
        <v>18</v>
      </c>
      <c r="D56" t="s">
        <v>15</v>
      </c>
      <c r="E56">
        <v>163</v>
      </c>
      <c r="F56">
        <v>145</v>
      </c>
      <c r="G56">
        <v>88</v>
      </c>
      <c r="H56">
        <v>70</v>
      </c>
      <c r="I56">
        <v>0.66094420600858372</v>
      </c>
      <c r="J56">
        <v>0.64940239043824699</v>
      </c>
      <c r="K56">
        <v>0.69957081545064381</v>
      </c>
      <c r="L56">
        <v>0.65885206143896524</v>
      </c>
      <c r="M56">
        <v>0.67441860465116277</v>
      </c>
    </row>
    <row r="57" spans="1:13" x14ac:dyDescent="0.3">
      <c r="A57" s="1">
        <v>55</v>
      </c>
      <c r="B57" t="s">
        <v>25</v>
      </c>
      <c r="C57" t="s">
        <v>18</v>
      </c>
      <c r="D57" t="s">
        <v>16</v>
      </c>
      <c r="E57">
        <v>168</v>
      </c>
      <c r="F57">
        <v>181</v>
      </c>
      <c r="G57">
        <v>52</v>
      </c>
      <c r="H57">
        <v>65</v>
      </c>
      <c r="I57">
        <v>0.74892703862660948</v>
      </c>
      <c r="J57">
        <v>0.76363636363636367</v>
      </c>
      <c r="K57">
        <v>0.72103004291845496</v>
      </c>
      <c r="L57">
        <v>0.75471698113207542</v>
      </c>
      <c r="M57">
        <v>0.73577235772357719</v>
      </c>
    </row>
    <row r="58" spans="1:13" x14ac:dyDescent="0.3">
      <c r="A58" s="1">
        <v>56</v>
      </c>
      <c r="B58" t="s">
        <v>25</v>
      </c>
      <c r="C58" t="s">
        <v>19</v>
      </c>
      <c r="D58" t="s">
        <v>15</v>
      </c>
      <c r="E58">
        <v>106</v>
      </c>
      <c r="F58">
        <v>126</v>
      </c>
      <c r="G58">
        <v>54</v>
      </c>
      <c r="H58">
        <v>74</v>
      </c>
      <c r="I58">
        <v>0.64444444444444449</v>
      </c>
      <c r="J58">
        <v>0.66249999999999998</v>
      </c>
      <c r="K58">
        <v>0.58888888888888891</v>
      </c>
      <c r="L58">
        <v>0.64634146341463405</v>
      </c>
      <c r="M58">
        <v>0.63</v>
      </c>
    </row>
    <row r="59" spans="1:13" x14ac:dyDescent="0.3">
      <c r="A59" s="1">
        <v>57</v>
      </c>
      <c r="B59" t="s">
        <v>25</v>
      </c>
      <c r="C59" t="s">
        <v>19</v>
      </c>
      <c r="D59" t="s">
        <v>16</v>
      </c>
      <c r="E59">
        <v>101</v>
      </c>
      <c r="F59">
        <v>142</v>
      </c>
      <c r="G59">
        <v>38</v>
      </c>
      <c r="H59">
        <v>79</v>
      </c>
      <c r="I59">
        <v>0.67500000000000004</v>
      </c>
      <c r="J59">
        <v>0.72661870503597126</v>
      </c>
      <c r="K59">
        <v>0.56111111111111112</v>
      </c>
      <c r="L59">
        <v>0.68614130434782616</v>
      </c>
      <c r="M59">
        <v>0.64253393665158376</v>
      </c>
    </row>
    <row r="60" spans="1:13" x14ac:dyDescent="0.3">
      <c r="A60" s="1">
        <v>58</v>
      </c>
      <c r="B60" t="s">
        <v>25</v>
      </c>
      <c r="C60" t="s">
        <v>20</v>
      </c>
      <c r="D60" t="s">
        <v>15</v>
      </c>
      <c r="E60">
        <v>602</v>
      </c>
      <c r="F60">
        <v>572</v>
      </c>
      <c r="G60">
        <v>261</v>
      </c>
      <c r="H60">
        <v>231</v>
      </c>
      <c r="I60">
        <v>0.70468187274909966</v>
      </c>
      <c r="J60">
        <v>0.69756662804171499</v>
      </c>
      <c r="K60">
        <v>0.72268907563025209</v>
      </c>
      <c r="L60">
        <v>0.70245040840140016</v>
      </c>
      <c r="M60">
        <v>0.71232876712328763</v>
      </c>
    </row>
    <row r="61" spans="1:13" x14ac:dyDescent="0.3">
      <c r="A61" s="1">
        <v>59</v>
      </c>
      <c r="B61" t="s">
        <v>25</v>
      </c>
      <c r="C61" t="s">
        <v>20</v>
      </c>
      <c r="D61" t="s">
        <v>16</v>
      </c>
      <c r="E61">
        <v>592</v>
      </c>
      <c r="F61">
        <v>634</v>
      </c>
      <c r="G61">
        <v>199</v>
      </c>
      <c r="H61">
        <v>241</v>
      </c>
      <c r="I61">
        <v>0.73589435774309719</v>
      </c>
      <c r="J61">
        <v>0.74841972187104933</v>
      </c>
      <c r="K61">
        <v>0.71068427370948384</v>
      </c>
      <c r="L61">
        <v>0.74055541656242174</v>
      </c>
      <c r="M61">
        <v>0.72457142857142853</v>
      </c>
    </row>
    <row r="62" spans="1:13" x14ac:dyDescent="0.3">
      <c r="A62" s="1">
        <v>60</v>
      </c>
      <c r="B62" t="s">
        <v>26</v>
      </c>
      <c r="C62" t="s">
        <v>14</v>
      </c>
      <c r="D62" t="s">
        <v>15</v>
      </c>
      <c r="E62">
        <v>148</v>
      </c>
      <c r="F62">
        <v>137</v>
      </c>
      <c r="G62">
        <v>53</v>
      </c>
      <c r="H62">
        <v>42</v>
      </c>
      <c r="I62">
        <v>0.75</v>
      </c>
      <c r="J62">
        <v>0.73631840796019898</v>
      </c>
      <c r="K62">
        <v>0.77894736842105261</v>
      </c>
      <c r="L62">
        <v>0.74446680080482897</v>
      </c>
      <c r="M62">
        <v>0.76536312849162014</v>
      </c>
    </row>
    <row r="63" spans="1:13" x14ac:dyDescent="0.3">
      <c r="A63" s="1">
        <v>61</v>
      </c>
      <c r="B63" t="s">
        <v>26</v>
      </c>
      <c r="C63" t="s">
        <v>14</v>
      </c>
      <c r="D63" t="s">
        <v>16</v>
      </c>
      <c r="E63">
        <v>146</v>
      </c>
      <c r="F63">
        <v>140</v>
      </c>
      <c r="G63">
        <v>50</v>
      </c>
      <c r="H63">
        <v>44</v>
      </c>
      <c r="I63">
        <v>0.75263157894736843</v>
      </c>
      <c r="J63">
        <v>0.74489795918367352</v>
      </c>
      <c r="K63">
        <v>0.76842105263157889</v>
      </c>
      <c r="L63">
        <v>0.74948665297741279</v>
      </c>
      <c r="M63">
        <v>0.76086956521739135</v>
      </c>
    </row>
    <row r="64" spans="1:13" x14ac:dyDescent="0.3">
      <c r="A64" s="1">
        <v>62</v>
      </c>
      <c r="B64" t="s">
        <v>26</v>
      </c>
      <c r="C64" t="s">
        <v>17</v>
      </c>
      <c r="D64" t="s">
        <v>15</v>
      </c>
      <c r="E64">
        <v>175</v>
      </c>
      <c r="F64">
        <v>157</v>
      </c>
      <c r="G64">
        <v>72</v>
      </c>
      <c r="H64">
        <v>54</v>
      </c>
      <c r="I64">
        <v>0.72489082969432317</v>
      </c>
      <c r="J64">
        <v>0.708502024291498</v>
      </c>
      <c r="K64">
        <v>0.76419213973799127</v>
      </c>
      <c r="L64">
        <v>0.71898110106820057</v>
      </c>
      <c r="M64">
        <v>0.74407582938388628</v>
      </c>
    </row>
    <row r="65" spans="1:13" x14ac:dyDescent="0.3">
      <c r="A65" s="1">
        <v>63</v>
      </c>
      <c r="B65" t="s">
        <v>26</v>
      </c>
      <c r="C65" t="s">
        <v>17</v>
      </c>
      <c r="D65" t="s">
        <v>16</v>
      </c>
      <c r="E65">
        <v>178</v>
      </c>
      <c r="F65">
        <v>180</v>
      </c>
      <c r="G65">
        <v>49</v>
      </c>
      <c r="H65">
        <v>51</v>
      </c>
      <c r="I65">
        <v>0.78165938864628826</v>
      </c>
      <c r="J65">
        <v>0.78414096916299558</v>
      </c>
      <c r="K65">
        <v>0.77729257641921401</v>
      </c>
      <c r="L65">
        <v>0.78276165347405458</v>
      </c>
      <c r="M65">
        <v>0.77922077922077926</v>
      </c>
    </row>
    <row r="66" spans="1:13" x14ac:dyDescent="0.3">
      <c r="A66" s="1">
        <v>64</v>
      </c>
      <c r="B66" t="s">
        <v>26</v>
      </c>
      <c r="C66" t="s">
        <v>18</v>
      </c>
      <c r="D66" t="s">
        <v>15</v>
      </c>
      <c r="E66">
        <v>150</v>
      </c>
      <c r="F66">
        <v>150</v>
      </c>
      <c r="G66">
        <v>83</v>
      </c>
      <c r="H66">
        <v>83</v>
      </c>
      <c r="I66">
        <v>0.64377682403433478</v>
      </c>
      <c r="J66">
        <v>0.64377682403433478</v>
      </c>
      <c r="K66">
        <v>0.64377682403433478</v>
      </c>
      <c r="L66">
        <v>0.64377682403433478</v>
      </c>
      <c r="M66">
        <v>0.64377682403433478</v>
      </c>
    </row>
    <row r="67" spans="1:13" x14ac:dyDescent="0.3">
      <c r="A67" s="1">
        <v>65</v>
      </c>
      <c r="B67" t="s">
        <v>26</v>
      </c>
      <c r="C67" t="s">
        <v>18</v>
      </c>
      <c r="D67" t="s">
        <v>16</v>
      </c>
      <c r="E67">
        <v>160</v>
      </c>
      <c r="F67">
        <v>178</v>
      </c>
      <c r="G67">
        <v>55</v>
      </c>
      <c r="H67">
        <v>73</v>
      </c>
      <c r="I67">
        <v>0.72532188841201717</v>
      </c>
      <c r="J67">
        <v>0.7441860465116279</v>
      </c>
      <c r="K67">
        <v>0.68669527896995708</v>
      </c>
      <c r="L67">
        <v>0.73193046660567251</v>
      </c>
      <c r="M67">
        <v>0.70916334661354585</v>
      </c>
    </row>
    <row r="68" spans="1:13" x14ac:dyDescent="0.3">
      <c r="A68" s="1">
        <v>66</v>
      </c>
      <c r="B68" t="s">
        <v>26</v>
      </c>
      <c r="C68" t="s">
        <v>19</v>
      </c>
      <c r="D68" t="s">
        <v>15</v>
      </c>
      <c r="E68">
        <v>114</v>
      </c>
      <c r="F68">
        <v>126</v>
      </c>
      <c r="G68">
        <v>54</v>
      </c>
      <c r="H68">
        <v>66</v>
      </c>
      <c r="I68">
        <v>0.66666666666666663</v>
      </c>
      <c r="J68">
        <v>0.6785714285714286</v>
      </c>
      <c r="K68">
        <v>0.6333333333333333</v>
      </c>
      <c r="L68">
        <v>0.66901408450704225</v>
      </c>
      <c r="M68">
        <v>0.65625</v>
      </c>
    </row>
    <row r="69" spans="1:13" x14ac:dyDescent="0.3">
      <c r="A69" s="1">
        <v>67</v>
      </c>
      <c r="B69" t="s">
        <v>26</v>
      </c>
      <c r="C69" t="s">
        <v>19</v>
      </c>
      <c r="D69" t="s">
        <v>16</v>
      </c>
      <c r="E69">
        <v>118</v>
      </c>
      <c r="F69">
        <v>149</v>
      </c>
      <c r="G69">
        <v>31</v>
      </c>
      <c r="H69">
        <v>62</v>
      </c>
      <c r="I69">
        <v>0.7416666666666667</v>
      </c>
      <c r="J69">
        <v>0.79194630872483218</v>
      </c>
      <c r="K69">
        <v>0.65555555555555556</v>
      </c>
      <c r="L69">
        <v>0.76030927835051532</v>
      </c>
      <c r="M69">
        <v>0.70616113744075826</v>
      </c>
    </row>
    <row r="70" spans="1:13" x14ac:dyDescent="0.3">
      <c r="A70" s="1">
        <v>68</v>
      </c>
      <c r="B70" t="s">
        <v>26</v>
      </c>
      <c r="C70" t="s">
        <v>20</v>
      </c>
      <c r="D70" t="s">
        <v>15</v>
      </c>
      <c r="E70">
        <v>613</v>
      </c>
      <c r="F70">
        <v>596</v>
      </c>
      <c r="G70">
        <v>237</v>
      </c>
      <c r="H70">
        <v>220</v>
      </c>
      <c r="I70">
        <v>0.72569027611044423</v>
      </c>
      <c r="J70">
        <v>0.72117647058823531</v>
      </c>
      <c r="K70">
        <v>0.73589435774309719</v>
      </c>
      <c r="L70">
        <v>0.72407276163477441</v>
      </c>
      <c r="M70">
        <v>0.73039215686274506</v>
      </c>
    </row>
    <row r="71" spans="1:13" x14ac:dyDescent="0.3">
      <c r="A71" s="1">
        <v>69</v>
      </c>
      <c r="B71" t="s">
        <v>26</v>
      </c>
      <c r="C71" t="s">
        <v>20</v>
      </c>
      <c r="D71" t="s">
        <v>16</v>
      </c>
      <c r="E71">
        <v>613</v>
      </c>
      <c r="F71">
        <v>646</v>
      </c>
      <c r="G71">
        <v>187</v>
      </c>
      <c r="H71">
        <v>220</v>
      </c>
      <c r="I71">
        <v>0.75570228091236491</v>
      </c>
      <c r="J71">
        <v>0.76624999999999999</v>
      </c>
      <c r="K71">
        <v>0.73589435774309719</v>
      </c>
      <c r="L71">
        <v>0.75998016364988841</v>
      </c>
      <c r="M71">
        <v>0.74595842956120095</v>
      </c>
    </row>
    <row r="72" spans="1:13" x14ac:dyDescent="0.3">
      <c r="A72" s="1">
        <v>70</v>
      </c>
      <c r="B72" t="s">
        <v>27</v>
      </c>
      <c r="C72" t="s">
        <v>14</v>
      </c>
      <c r="D72" t="s">
        <v>15</v>
      </c>
      <c r="E72">
        <v>148</v>
      </c>
      <c r="F72">
        <v>137</v>
      </c>
      <c r="G72">
        <v>53</v>
      </c>
      <c r="H72">
        <v>42</v>
      </c>
      <c r="I72">
        <v>0.75</v>
      </c>
      <c r="J72">
        <v>0.73631840796019898</v>
      </c>
      <c r="K72">
        <v>0.77894736842105261</v>
      </c>
      <c r="L72">
        <v>0.74446680080482897</v>
      </c>
      <c r="M72">
        <v>0.76536312849162014</v>
      </c>
    </row>
    <row r="73" spans="1:13" x14ac:dyDescent="0.3">
      <c r="A73" s="1">
        <v>71</v>
      </c>
      <c r="B73" t="s">
        <v>27</v>
      </c>
      <c r="C73" t="s">
        <v>14</v>
      </c>
      <c r="D73" t="s">
        <v>16</v>
      </c>
      <c r="E73">
        <v>146</v>
      </c>
      <c r="F73">
        <v>137</v>
      </c>
      <c r="G73">
        <v>53</v>
      </c>
      <c r="H73">
        <v>44</v>
      </c>
      <c r="I73">
        <v>0.74473684210526314</v>
      </c>
      <c r="J73">
        <v>0.73366834170854267</v>
      </c>
      <c r="K73">
        <v>0.76842105263157889</v>
      </c>
      <c r="L73">
        <v>0.74036511156186624</v>
      </c>
      <c r="M73">
        <v>0.75690607734806625</v>
      </c>
    </row>
    <row r="74" spans="1:13" x14ac:dyDescent="0.3">
      <c r="A74" s="1">
        <v>72</v>
      </c>
      <c r="B74" t="s">
        <v>27</v>
      </c>
      <c r="C74" t="s">
        <v>17</v>
      </c>
      <c r="D74" t="s">
        <v>15</v>
      </c>
      <c r="E74">
        <v>175</v>
      </c>
      <c r="F74">
        <v>157</v>
      </c>
      <c r="G74">
        <v>72</v>
      </c>
      <c r="H74">
        <v>54</v>
      </c>
      <c r="I74">
        <v>0.72489082969432317</v>
      </c>
      <c r="J74">
        <v>0.708502024291498</v>
      </c>
      <c r="K74">
        <v>0.76419213973799127</v>
      </c>
      <c r="L74">
        <v>0.71898110106820057</v>
      </c>
      <c r="M74">
        <v>0.74407582938388628</v>
      </c>
    </row>
    <row r="75" spans="1:13" x14ac:dyDescent="0.3">
      <c r="A75" s="1">
        <v>73</v>
      </c>
      <c r="B75" t="s">
        <v>27</v>
      </c>
      <c r="C75" t="s">
        <v>17</v>
      </c>
      <c r="D75" t="s">
        <v>16</v>
      </c>
      <c r="E75">
        <v>185</v>
      </c>
      <c r="F75">
        <v>183</v>
      </c>
      <c r="G75">
        <v>46</v>
      </c>
      <c r="H75">
        <v>44</v>
      </c>
      <c r="I75">
        <v>0.80349344978165937</v>
      </c>
      <c r="J75">
        <v>0.80086580086580084</v>
      </c>
      <c r="K75">
        <v>0.80786026200873362</v>
      </c>
      <c r="L75">
        <v>0.80225498699045961</v>
      </c>
      <c r="M75">
        <v>0.80616740088105732</v>
      </c>
    </row>
    <row r="76" spans="1:13" x14ac:dyDescent="0.3">
      <c r="A76" s="1">
        <v>74</v>
      </c>
      <c r="B76" t="s">
        <v>27</v>
      </c>
      <c r="C76" t="s">
        <v>18</v>
      </c>
      <c r="D76" t="s">
        <v>15</v>
      </c>
      <c r="E76">
        <v>153</v>
      </c>
      <c r="F76">
        <v>155</v>
      </c>
      <c r="G76">
        <v>78</v>
      </c>
      <c r="H76">
        <v>80</v>
      </c>
      <c r="I76">
        <v>0.66094420600858372</v>
      </c>
      <c r="J76">
        <v>0.66233766233766234</v>
      </c>
      <c r="K76">
        <v>0.6566523605150214</v>
      </c>
      <c r="L76">
        <v>0.66119273984442517</v>
      </c>
      <c r="M76">
        <v>0.65957446808510634</v>
      </c>
    </row>
    <row r="77" spans="1:13" x14ac:dyDescent="0.3">
      <c r="A77" s="1">
        <v>75</v>
      </c>
      <c r="B77" t="s">
        <v>27</v>
      </c>
      <c r="C77" t="s">
        <v>18</v>
      </c>
      <c r="D77" t="s">
        <v>16</v>
      </c>
      <c r="E77">
        <v>171</v>
      </c>
      <c r="F77">
        <v>183</v>
      </c>
      <c r="G77">
        <v>50</v>
      </c>
      <c r="H77">
        <v>62</v>
      </c>
      <c r="I77">
        <v>0.75965665236051505</v>
      </c>
      <c r="J77">
        <v>0.77375565610859731</v>
      </c>
      <c r="K77">
        <v>0.73390557939914158</v>
      </c>
      <c r="L77">
        <v>0.76544315129812002</v>
      </c>
      <c r="M77">
        <v>0.74693877551020404</v>
      </c>
    </row>
    <row r="78" spans="1:13" x14ac:dyDescent="0.3">
      <c r="A78" s="1">
        <v>76</v>
      </c>
      <c r="B78" t="s">
        <v>27</v>
      </c>
      <c r="C78" t="s">
        <v>19</v>
      </c>
      <c r="D78" t="s">
        <v>15</v>
      </c>
      <c r="E78">
        <v>116</v>
      </c>
      <c r="F78">
        <v>124</v>
      </c>
      <c r="G78">
        <v>56</v>
      </c>
      <c r="H78">
        <v>64</v>
      </c>
      <c r="I78">
        <v>0.66666666666666663</v>
      </c>
      <c r="J78">
        <v>0.67441860465116277</v>
      </c>
      <c r="K78">
        <v>0.64444444444444449</v>
      </c>
      <c r="L78">
        <v>0.66820276497695852</v>
      </c>
      <c r="M78">
        <v>0.65957446808510634</v>
      </c>
    </row>
    <row r="79" spans="1:13" x14ac:dyDescent="0.3">
      <c r="A79" s="1">
        <v>77</v>
      </c>
      <c r="B79" t="s">
        <v>27</v>
      </c>
      <c r="C79" t="s">
        <v>19</v>
      </c>
      <c r="D79" t="s">
        <v>16</v>
      </c>
      <c r="E79">
        <v>135</v>
      </c>
      <c r="F79">
        <v>137</v>
      </c>
      <c r="G79">
        <v>43</v>
      </c>
      <c r="H79">
        <v>45</v>
      </c>
      <c r="I79">
        <v>0.75555555555555554</v>
      </c>
      <c r="J79">
        <v>0.7584269662921348</v>
      </c>
      <c r="K79">
        <v>0.75</v>
      </c>
      <c r="L79">
        <v>0.75672645739910316</v>
      </c>
      <c r="M79">
        <v>0.75274725274725274</v>
      </c>
    </row>
    <row r="80" spans="1:13" x14ac:dyDescent="0.3">
      <c r="A80" s="1">
        <v>78</v>
      </c>
      <c r="B80" t="s">
        <v>27</v>
      </c>
      <c r="C80" t="s">
        <v>20</v>
      </c>
      <c r="D80" t="s">
        <v>15</v>
      </c>
      <c r="E80">
        <v>605</v>
      </c>
      <c r="F80">
        <v>616</v>
      </c>
      <c r="G80">
        <v>217</v>
      </c>
      <c r="H80">
        <v>228</v>
      </c>
      <c r="I80">
        <v>0.73289315726290516</v>
      </c>
      <c r="J80">
        <v>0.73600973236009737</v>
      </c>
      <c r="K80">
        <v>0.72629051620648255</v>
      </c>
      <c r="L80">
        <v>0.7340451346760497</v>
      </c>
      <c r="M80">
        <v>0.72985781990521326</v>
      </c>
    </row>
    <row r="81" spans="1:13" x14ac:dyDescent="0.3">
      <c r="A81" s="1">
        <v>79</v>
      </c>
      <c r="B81" t="s">
        <v>27</v>
      </c>
      <c r="C81" t="s">
        <v>20</v>
      </c>
      <c r="D81" t="s">
        <v>16</v>
      </c>
      <c r="E81">
        <v>646</v>
      </c>
      <c r="F81">
        <v>669</v>
      </c>
      <c r="G81">
        <v>164</v>
      </c>
      <c r="H81">
        <v>187</v>
      </c>
      <c r="I81">
        <v>0.78931572629051616</v>
      </c>
      <c r="J81">
        <v>0.79753086419753083</v>
      </c>
      <c r="K81">
        <v>0.77551020408163263</v>
      </c>
      <c r="L81">
        <v>0.79302725263933216</v>
      </c>
      <c r="M81">
        <v>0.78154205607476634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81"/>
  <sheetViews>
    <sheetView workbookViewId="0"/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1">
        <v>0</v>
      </c>
      <c r="B2" t="s">
        <v>13</v>
      </c>
      <c r="C2" t="s">
        <v>14</v>
      </c>
      <c r="D2" t="s">
        <v>15</v>
      </c>
      <c r="E2">
        <v>100</v>
      </c>
      <c r="F2">
        <v>139</v>
      </c>
      <c r="G2">
        <v>51</v>
      </c>
      <c r="H2">
        <v>90</v>
      </c>
      <c r="I2">
        <v>0.62894736842105259</v>
      </c>
      <c r="J2">
        <v>0.66225165562913912</v>
      </c>
      <c r="K2">
        <v>0.52631578947368418</v>
      </c>
      <c r="L2">
        <v>0.62972292191435764</v>
      </c>
      <c r="M2">
        <v>0.60698689956331875</v>
      </c>
    </row>
    <row r="3" spans="1:13" x14ac:dyDescent="0.3">
      <c r="A3" s="1">
        <v>1</v>
      </c>
      <c r="B3" t="s">
        <v>13</v>
      </c>
      <c r="C3" t="s">
        <v>14</v>
      </c>
      <c r="D3" t="s">
        <v>16</v>
      </c>
      <c r="E3">
        <v>100</v>
      </c>
      <c r="F3">
        <v>138</v>
      </c>
      <c r="G3">
        <v>52</v>
      </c>
      <c r="H3">
        <v>90</v>
      </c>
      <c r="I3">
        <v>0.62631578947368416</v>
      </c>
      <c r="J3">
        <v>0.65789473684210531</v>
      </c>
      <c r="K3">
        <v>0.52631578947368418</v>
      </c>
      <c r="L3">
        <v>0.62656641604010033</v>
      </c>
      <c r="M3">
        <v>0.60526315789473684</v>
      </c>
    </row>
    <row r="4" spans="1:13" x14ac:dyDescent="0.3">
      <c r="A4" s="1">
        <v>2</v>
      </c>
      <c r="B4" t="s">
        <v>13</v>
      </c>
      <c r="C4" t="s">
        <v>17</v>
      </c>
      <c r="D4" t="s">
        <v>15</v>
      </c>
      <c r="E4">
        <v>117</v>
      </c>
      <c r="F4">
        <v>180</v>
      </c>
      <c r="G4">
        <v>49</v>
      </c>
      <c r="H4">
        <v>112</v>
      </c>
      <c r="I4">
        <v>0.64847161572052403</v>
      </c>
      <c r="J4">
        <v>0.70481927710843373</v>
      </c>
      <c r="K4">
        <v>0.51091703056768556</v>
      </c>
      <c r="L4">
        <v>0.65509518477043671</v>
      </c>
      <c r="M4">
        <v>0.61643835616438358</v>
      </c>
    </row>
    <row r="5" spans="1:13" x14ac:dyDescent="0.3">
      <c r="A5" s="1">
        <v>3</v>
      </c>
      <c r="B5" t="s">
        <v>13</v>
      </c>
      <c r="C5" t="s">
        <v>17</v>
      </c>
      <c r="D5" t="s">
        <v>16</v>
      </c>
      <c r="E5">
        <v>126</v>
      </c>
      <c r="F5">
        <v>177</v>
      </c>
      <c r="G5">
        <v>52</v>
      </c>
      <c r="H5">
        <v>103</v>
      </c>
      <c r="I5">
        <v>0.66157205240174677</v>
      </c>
      <c r="J5">
        <v>0.7078651685393258</v>
      </c>
      <c r="K5">
        <v>0.55021834061135366</v>
      </c>
      <c r="L5">
        <v>0.66950053134962806</v>
      </c>
      <c r="M5">
        <v>0.63214285714285712</v>
      </c>
    </row>
    <row r="6" spans="1:13" x14ac:dyDescent="0.3">
      <c r="A6" s="1">
        <v>4</v>
      </c>
      <c r="B6" t="s">
        <v>13</v>
      </c>
      <c r="C6" t="s">
        <v>18</v>
      </c>
      <c r="D6" t="s">
        <v>15</v>
      </c>
      <c r="E6">
        <v>119</v>
      </c>
      <c r="F6">
        <v>179</v>
      </c>
      <c r="G6">
        <v>54</v>
      </c>
      <c r="H6">
        <v>114</v>
      </c>
      <c r="I6">
        <v>0.63948497854077258</v>
      </c>
      <c r="J6">
        <v>0.68786127167630062</v>
      </c>
      <c r="K6">
        <v>0.51072961373390557</v>
      </c>
      <c r="L6">
        <v>0.64324324324324333</v>
      </c>
      <c r="M6">
        <v>0.61092150170648463</v>
      </c>
    </row>
    <row r="7" spans="1:13" x14ac:dyDescent="0.3">
      <c r="A7" s="1">
        <v>5</v>
      </c>
      <c r="B7" t="s">
        <v>13</v>
      </c>
      <c r="C7" t="s">
        <v>18</v>
      </c>
      <c r="D7" t="s">
        <v>16</v>
      </c>
      <c r="E7">
        <v>119</v>
      </c>
      <c r="F7">
        <v>179</v>
      </c>
      <c r="G7">
        <v>54</v>
      </c>
      <c r="H7">
        <v>114</v>
      </c>
      <c r="I7">
        <v>0.63948497854077258</v>
      </c>
      <c r="J7">
        <v>0.68786127167630062</v>
      </c>
      <c r="K7">
        <v>0.51072961373390557</v>
      </c>
      <c r="L7">
        <v>0.64324324324324333</v>
      </c>
      <c r="M7">
        <v>0.61092150170648463</v>
      </c>
    </row>
    <row r="8" spans="1:13" x14ac:dyDescent="0.3">
      <c r="A8" s="1">
        <v>6</v>
      </c>
      <c r="B8" t="s">
        <v>13</v>
      </c>
      <c r="C8" t="s">
        <v>19</v>
      </c>
      <c r="D8" t="s">
        <v>15</v>
      </c>
      <c r="E8">
        <v>104</v>
      </c>
      <c r="F8">
        <v>131</v>
      </c>
      <c r="G8">
        <v>49</v>
      </c>
      <c r="H8">
        <v>76</v>
      </c>
      <c r="I8">
        <v>0.65277777777777779</v>
      </c>
      <c r="J8">
        <v>0.6797385620915033</v>
      </c>
      <c r="K8">
        <v>0.57777777777777772</v>
      </c>
      <c r="L8">
        <v>0.65656565656565657</v>
      </c>
      <c r="M8">
        <v>0.63285024154589375</v>
      </c>
    </row>
    <row r="9" spans="1:13" x14ac:dyDescent="0.3">
      <c r="A9" s="1">
        <v>7</v>
      </c>
      <c r="B9" t="s">
        <v>13</v>
      </c>
      <c r="C9" t="s">
        <v>19</v>
      </c>
      <c r="D9" t="s">
        <v>16</v>
      </c>
      <c r="E9">
        <v>104</v>
      </c>
      <c r="F9">
        <v>131</v>
      </c>
      <c r="G9">
        <v>49</v>
      </c>
      <c r="H9">
        <v>76</v>
      </c>
      <c r="I9">
        <v>0.65277777777777779</v>
      </c>
      <c r="J9">
        <v>0.6797385620915033</v>
      </c>
      <c r="K9">
        <v>0.57777777777777772</v>
      </c>
      <c r="L9">
        <v>0.65656565656565657</v>
      </c>
      <c r="M9">
        <v>0.63285024154589375</v>
      </c>
    </row>
    <row r="10" spans="1:13" x14ac:dyDescent="0.3">
      <c r="A10" s="1">
        <v>8</v>
      </c>
      <c r="B10" t="s">
        <v>13</v>
      </c>
      <c r="C10" t="s">
        <v>20</v>
      </c>
      <c r="D10" t="s">
        <v>15</v>
      </c>
      <c r="E10">
        <v>448</v>
      </c>
      <c r="F10">
        <v>609</v>
      </c>
      <c r="G10">
        <v>224</v>
      </c>
      <c r="H10">
        <v>385</v>
      </c>
      <c r="I10">
        <v>0.63445378151260501</v>
      </c>
      <c r="J10">
        <v>0.66666666666666663</v>
      </c>
      <c r="K10">
        <v>0.53781512605042014</v>
      </c>
      <c r="L10">
        <v>0.63618290258449306</v>
      </c>
      <c r="M10">
        <v>0.61267605633802813</v>
      </c>
    </row>
    <row r="11" spans="1:13" x14ac:dyDescent="0.3">
      <c r="A11" s="1">
        <v>9</v>
      </c>
      <c r="B11" t="s">
        <v>13</v>
      </c>
      <c r="C11" t="s">
        <v>20</v>
      </c>
      <c r="D11" t="s">
        <v>16</v>
      </c>
      <c r="E11">
        <v>436</v>
      </c>
      <c r="F11">
        <v>617</v>
      </c>
      <c r="G11">
        <v>216</v>
      </c>
      <c r="H11">
        <v>397</v>
      </c>
      <c r="I11">
        <v>0.6320528211284514</v>
      </c>
      <c r="J11">
        <v>0.66871165644171782</v>
      </c>
      <c r="K11">
        <v>0.52340936374549818</v>
      </c>
      <c r="L11">
        <v>0.63353676256902058</v>
      </c>
      <c r="M11">
        <v>0.60848126232741617</v>
      </c>
    </row>
    <row r="12" spans="1:13" x14ac:dyDescent="0.3">
      <c r="A12" s="1">
        <v>10</v>
      </c>
      <c r="B12" t="s">
        <v>21</v>
      </c>
      <c r="C12" t="s">
        <v>14</v>
      </c>
      <c r="D12" t="s">
        <v>15</v>
      </c>
      <c r="E12">
        <v>90</v>
      </c>
      <c r="F12">
        <v>162</v>
      </c>
      <c r="G12">
        <v>28</v>
      </c>
      <c r="H12">
        <v>100</v>
      </c>
      <c r="I12">
        <v>0.66315789473684206</v>
      </c>
      <c r="J12">
        <v>0.76271186440677963</v>
      </c>
      <c r="K12">
        <v>0.47368421052631571</v>
      </c>
      <c r="L12">
        <v>0.67975830815709959</v>
      </c>
      <c r="M12">
        <v>0.61832061068702293</v>
      </c>
    </row>
    <row r="13" spans="1:13" x14ac:dyDescent="0.3">
      <c r="A13" s="1">
        <v>11</v>
      </c>
      <c r="B13" t="s">
        <v>21</v>
      </c>
      <c r="C13" t="s">
        <v>14</v>
      </c>
      <c r="D13" t="s">
        <v>16</v>
      </c>
      <c r="E13">
        <v>102</v>
      </c>
      <c r="F13">
        <v>151</v>
      </c>
      <c r="G13">
        <v>39</v>
      </c>
      <c r="H13">
        <v>88</v>
      </c>
      <c r="I13">
        <v>0.66578947368421049</v>
      </c>
      <c r="J13">
        <v>0.72340425531914898</v>
      </c>
      <c r="K13">
        <v>0.5368421052631579</v>
      </c>
      <c r="L13">
        <v>0.67639257294429711</v>
      </c>
      <c r="M13">
        <v>0.63179916317991636</v>
      </c>
    </row>
    <row r="14" spans="1:13" x14ac:dyDescent="0.3">
      <c r="A14" s="1">
        <v>12</v>
      </c>
      <c r="B14" t="s">
        <v>21</v>
      </c>
      <c r="C14" t="s">
        <v>17</v>
      </c>
      <c r="D14" t="s">
        <v>15</v>
      </c>
      <c r="E14">
        <v>117</v>
      </c>
      <c r="F14">
        <v>200</v>
      </c>
      <c r="G14">
        <v>29</v>
      </c>
      <c r="H14">
        <v>112</v>
      </c>
      <c r="I14">
        <v>0.69213973799126638</v>
      </c>
      <c r="J14">
        <v>0.80136986301369861</v>
      </c>
      <c r="K14">
        <v>0.51091703056768556</v>
      </c>
      <c r="L14">
        <v>0.71955719557195563</v>
      </c>
      <c r="M14">
        <v>0.64102564102564108</v>
      </c>
    </row>
    <row r="15" spans="1:13" x14ac:dyDescent="0.3">
      <c r="A15" s="1">
        <v>13</v>
      </c>
      <c r="B15" t="s">
        <v>21</v>
      </c>
      <c r="C15" t="s">
        <v>17</v>
      </c>
      <c r="D15" t="s">
        <v>16</v>
      </c>
      <c r="E15">
        <v>124</v>
      </c>
      <c r="F15">
        <v>197</v>
      </c>
      <c r="G15">
        <v>32</v>
      </c>
      <c r="H15">
        <v>105</v>
      </c>
      <c r="I15">
        <v>0.70087336244541487</v>
      </c>
      <c r="J15">
        <v>0.79487179487179482</v>
      </c>
      <c r="K15">
        <v>0.54148471615720528</v>
      </c>
      <c r="L15">
        <v>0.72684642438452529</v>
      </c>
      <c r="M15">
        <v>0.65231788079470199</v>
      </c>
    </row>
    <row r="16" spans="1:13" x14ac:dyDescent="0.3">
      <c r="A16" s="1">
        <v>14</v>
      </c>
      <c r="B16" t="s">
        <v>21</v>
      </c>
      <c r="C16" t="s">
        <v>18</v>
      </c>
      <c r="D16" t="s">
        <v>15</v>
      </c>
      <c r="E16">
        <v>113</v>
      </c>
      <c r="F16">
        <v>193</v>
      </c>
      <c r="G16">
        <v>40</v>
      </c>
      <c r="H16">
        <v>120</v>
      </c>
      <c r="I16">
        <v>0.6566523605150214</v>
      </c>
      <c r="J16">
        <v>0.73856209150326801</v>
      </c>
      <c r="K16">
        <v>0.48497854077253211</v>
      </c>
      <c r="L16">
        <v>0.66863905325443784</v>
      </c>
      <c r="M16">
        <v>0.61661341853035145</v>
      </c>
    </row>
    <row r="17" spans="1:13" x14ac:dyDescent="0.3">
      <c r="A17" s="1">
        <v>15</v>
      </c>
      <c r="B17" t="s">
        <v>21</v>
      </c>
      <c r="C17" t="s">
        <v>18</v>
      </c>
      <c r="D17" t="s">
        <v>16</v>
      </c>
      <c r="E17">
        <v>114</v>
      </c>
      <c r="F17">
        <v>193</v>
      </c>
      <c r="G17">
        <v>40</v>
      </c>
      <c r="H17">
        <v>119</v>
      </c>
      <c r="I17">
        <v>0.65879828326180256</v>
      </c>
      <c r="J17">
        <v>0.74025974025974028</v>
      </c>
      <c r="K17">
        <v>0.48927038626609443</v>
      </c>
      <c r="L17">
        <v>0.67137809187279152</v>
      </c>
      <c r="M17">
        <v>0.61858974358974361</v>
      </c>
    </row>
    <row r="18" spans="1:13" x14ac:dyDescent="0.3">
      <c r="A18" s="1">
        <v>16</v>
      </c>
      <c r="B18" t="s">
        <v>21</v>
      </c>
      <c r="C18" t="s">
        <v>19</v>
      </c>
      <c r="D18" t="s">
        <v>15</v>
      </c>
      <c r="E18">
        <v>104</v>
      </c>
      <c r="F18">
        <v>137</v>
      </c>
      <c r="G18">
        <v>43</v>
      </c>
      <c r="H18">
        <v>76</v>
      </c>
      <c r="I18">
        <v>0.6694444444444444</v>
      </c>
      <c r="J18">
        <v>0.70748299319727892</v>
      </c>
      <c r="K18">
        <v>0.57777777777777772</v>
      </c>
      <c r="L18">
        <v>0.67708333333333337</v>
      </c>
      <c r="M18">
        <v>0.64319248826291076</v>
      </c>
    </row>
    <row r="19" spans="1:13" x14ac:dyDescent="0.3">
      <c r="A19" s="1">
        <v>17</v>
      </c>
      <c r="B19" t="s">
        <v>21</v>
      </c>
      <c r="C19" t="s">
        <v>19</v>
      </c>
      <c r="D19" t="s">
        <v>16</v>
      </c>
      <c r="E19">
        <v>100</v>
      </c>
      <c r="F19">
        <v>147</v>
      </c>
      <c r="G19">
        <v>33</v>
      </c>
      <c r="H19">
        <v>80</v>
      </c>
      <c r="I19">
        <v>0.68611111111111112</v>
      </c>
      <c r="J19">
        <v>0.75187969924812026</v>
      </c>
      <c r="K19">
        <v>0.55555555555555558</v>
      </c>
      <c r="L19">
        <v>0.70224719101123589</v>
      </c>
      <c r="M19">
        <v>0.64757709251101325</v>
      </c>
    </row>
    <row r="20" spans="1:13" x14ac:dyDescent="0.3">
      <c r="A20" s="1">
        <v>18</v>
      </c>
      <c r="B20" t="s">
        <v>21</v>
      </c>
      <c r="C20" t="s">
        <v>20</v>
      </c>
      <c r="D20" t="s">
        <v>15</v>
      </c>
      <c r="E20">
        <v>445</v>
      </c>
      <c r="F20">
        <v>677</v>
      </c>
      <c r="G20">
        <v>156</v>
      </c>
      <c r="H20">
        <v>388</v>
      </c>
      <c r="I20">
        <v>0.67346938775510201</v>
      </c>
      <c r="J20">
        <v>0.74043261231281199</v>
      </c>
      <c r="K20">
        <v>0.53421368547418968</v>
      </c>
      <c r="L20">
        <v>0.68736484399135001</v>
      </c>
      <c r="M20">
        <v>0.63568075117370892</v>
      </c>
    </row>
    <row r="21" spans="1:13" x14ac:dyDescent="0.3">
      <c r="A21" s="1">
        <v>19</v>
      </c>
      <c r="B21" t="s">
        <v>21</v>
      </c>
      <c r="C21" t="s">
        <v>20</v>
      </c>
      <c r="D21" t="s">
        <v>16</v>
      </c>
      <c r="E21">
        <v>467</v>
      </c>
      <c r="F21">
        <v>655</v>
      </c>
      <c r="G21">
        <v>178</v>
      </c>
      <c r="H21">
        <v>366</v>
      </c>
      <c r="I21">
        <v>0.67346938775510201</v>
      </c>
      <c r="J21">
        <v>0.72403100775193796</v>
      </c>
      <c r="K21">
        <v>0.56062424969988001</v>
      </c>
      <c r="L21">
        <v>0.68414884266041609</v>
      </c>
      <c r="M21">
        <v>0.64152791380999019</v>
      </c>
    </row>
    <row r="22" spans="1:13" x14ac:dyDescent="0.3">
      <c r="A22" s="1">
        <v>20</v>
      </c>
      <c r="B22" t="s">
        <v>22</v>
      </c>
      <c r="C22" t="s">
        <v>14</v>
      </c>
      <c r="D22" t="s">
        <v>15</v>
      </c>
      <c r="E22">
        <v>91</v>
      </c>
      <c r="F22">
        <v>153</v>
      </c>
      <c r="G22">
        <v>37</v>
      </c>
      <c r="H22">
        <v>99</v>
      </c>
      <c r="I22">
        <v>0.64210526315789473</v>
      </c>
      <c r="J22">
        <v>0.7109375</v>
      </c>
      <c r="K22">
        <v>0.47894736842105262</v>
      </c>
      <c r="L22">
        <v>0.64814814814814814</v>
      </c>
      <c r="M22">
        <v>0.6071428571428571</v>
      </c>
    </row>
    <row r="23" spans="1:13" x14ac:dyDescent="0.3">
      <c r="A23" s="1">
        <v>21</v>
      </c>
      <c r="B23" t="s">
        <v>22</v>
      </c>
      <c r="C23" t="s">
        <v>14</v>
      </c>
      <c r="D23" t="s">
        <v>16</v>
      </c>
      <c r="E23">
        <v>103</v>
      </c>
      <c r="F23">
        <v>150</v>
      </c>
      <c r="G23">
        <v>40</v>
      </c>
      <c r="H23">
        <v>87</v>
      </c>
      <c r="I23">
        <v>0.66578947368421049</v>
      </c>
      <c r="J23">
        <v>0.72027972027972031</v>
      </c>
      <c r="K23">
        <v>0.54210526315789476</v>
      </c>
      <c r="L23">
        <v>0.6758530183727034</v>
      </c>
      <c r="M23">
        <v>0.63291139240506333</v>
      </c>
    </row>
    <row r="24" spans="1:13" x14ac:dyDescent="0.3">
      <c r="A24" s="1">
        <v>22</v>
      </c>
      <c r="B24" t="s">
        <v>22</v>
      </c>
      <c r="C24" t="s">
        <v>17</v>
      </c>
      <c r="D24" t="s">
        <v>15</v>
      </c>
      <c r="E24">
        <v>115</v>
      </c>
      <c r="F24">
        <v>190</v>
      </c>
      <c r="G24">
        <v>39</v>
      </c>
      <c r="H24">
        <v>114</v>
      </c>
      <c r="I24">
        <v>0.66593886462882101</v>
      </c>
      <c r="J24">
        <v>0.74675324675324672</v>
      </c>
      <c r="K24">
        <v>0.50218340611353707</v>
      </c>
      <c r="L24">
        <v>0.68047337278106512</v>
      </c>
      <c r="M24">
        <v>0.625</v>
      </c>
    </row>
    <row r="25" spans="1:13" x14ac:dyDescent="0.3">
      <c r="A25" s="1">
        <v>23</v>
      </c>
      <c r="B25" t="s">
        <v>22</v>
      </c>
      <c r="C25" t="s">
        <v>17</v>
      </c>
      <c r="D25" t="s">
        <v>16</v>
      </c>
      <c r="E25">
        <v>124</v>
      </c>
      <c r="F25">
        <v>183</v>
      </c>
      <c r="G25">
        <v>46</v>
      </c>
      <c r="H25">
        <v>105</v>
      </c>
      <c r="I25">
        <v>0.67030567685589515</v>
      </c>
      <c r="J25">
        <v>0.72941176470588232</v>
      </c>
      <c r="K25">
        <v>0.54148471615720528</v>
      </c>
      <c r="L25">
        <v>0.68206820682068214</v>
      </c>
      <c r="M25">
        <v>0.63541666666666663</v>
      </c>
    </row>
    <row r="26" spans="1:13" x14ac:dyDescent="0.3">
      <c r="A26" s="1">
        <v>24</v>
      </c>
      <c r="B26" t="s">
        <v>22</v>
      </c>
      <c r="C26" t="s">
        <v>18</v>
      </c>
      <c r="D26" t="s">
        <v>15</v>
      </c>
      <c r="E26">
        <v>116</v>
      </c>
      <c r="F26">
        <v>187</v>
      </c>
      <c r="G26">
        <v>46</v>
      </c>
      <c r="H26">
        <v>117</v>
      </c>
      <c r="I26">
        <v>0.65021459227467815</v>
      </c>
      <c r="J26">
        <v>0.71604938271604934</v>
      </c>
      <c r="K26">
        <v>0.4978540772532189</v>
      </c>
      <c r="L26">
        <v>0.65834279228149828</v>
      </c>
      <c r="M26">
        <v>0.61513157894736847</v>
      </c>
    </row>
    <row r="27" spans="1:13" x14ac:dyDescent="0.3">
      <c r="A27" s="1">
        <v>25</v>
      </c>
      <c r="B27" t="s">
        <v>22</v>
      </c>
      <c r="C27" t="s">
        <v>18</v>
      </c>
      <c r="D27" t="s">
        <v>16</v>
      </c>
      <c r="E27">
        <v>115</v>
      </c>
      <c r="F27">
        <v>190</v>
      </c>
      <c r="G27">
        <v>43</v>
      </c>
      <c r="H27">
        <v>118</v>
      </c>
      <c r="I27">
        <v>0.65450643776824036</v>
      </c>
      <c r="J27">
        <v>0.72784810126582278</v>
      </c>
      <c r="K27">
        <v>0.49356223175965658</v>
      </c>
      <c r="L27">
        <v>0.66473988439306353</v>
      </c>
      <c r="M27">
        <v>0.61688311688311692</v>
      </c>
    </row>
    <row r="28" spans="1:13" x14ac:dyDescent="0.3">
      <c r="A28" s="1">
        <v>26</v>
      </c>
      <c r="B28" t="s">
        <v>22</v>
      </c>
      <c r="C28" t="s">
        <v>19</v>
      </c>
      <c r="D28" t="s">
        <v>15</v>
      </c>
      <c r="E28">
        <v>104</v>
      </c>
      <c r="F28">
        <v>133</v>
      </c>
      <c r="G28">
        <v>47</v>
      </c>
      <c r="H28">
        <v>76</v>
      </c>
      <c r="I28">
        <v>0.65833333333333333</v>
      </c>
      <c r="J28">
        <v>0.6887417218543046</v>
      </c>
      <c r="K28">
        <v>0.57777777777777772</v>
      </c>
      <c r="L28">
        <v>0.66326530612244894</v>
      </c>
      <c r="M28">
        <v>0.63636363636363635</v>
      </c>
    </row>
    <row r="29" spans="1:13" x14ac:dyDescent="0.3">
      <c r="A29" s="1">
        <v>27</v>
      </c>
      <c r="B29" t="s">
        <v>22</v>
      </c>
      <c r="C29" t="s">
        <v>19</v>
      </c>
      <c r="D29" t="s">
        <v>16</v>
      </c>
      <c r="E29">
        <v>103</v>
      </c>
      <c r="F29">
        <v>135</v>
      </c>
      <c r="G29">
        <v>45</v>
      </c>
      <c r="H29">
        <v>77</v>
      </c>
      <c r="I29">
        <v>0.66111111111111109</v>
      </c>
      <c r="J29">
        <v>0.69594594594594594</v>
      </c>
      <c r="K29">
        <v>0.57222222222222219</v>
      </c>
      <c r="L29">
        <v>0.66709844559585496</v>
      </c>
      <c r="M29">
        <v>0.6367924528301887</v>
      </c>
    </row>
    <row r="30" spans="1:13" x14ac:dyDescent="0.3">
      <c r="A30" s="1">
        <v>28</v>
      </c>
      <c r="B30" t="s">
        <v>22</v>
      </c>
      <c r="C30" t="s">
        <v>20</v>
      </c>
      <c r="D30" t="s">
        <v>15</v>
      </c>
      <c r="E30">
        <v>426</v>
      </c>
      <c r="F30">
        <v>659</v>
      </c>
      <c r="G30">
        <v>174</v>
      </c>
      <c r="H30">
        <v>407</v>
      </c>
      <c r="I30">
        <v>0.65126050420168069</v>
      </c>
      <c r="J30">
        <v>0.71</v>
      </c>
      <c r="K30">
        <v>0.51140456182472993</v>
      </c>
      <c r="L30">
        <v>0.65883080729972165</v>
      </c>
      <c r="M30">
        <v>0.61819887429643527</v>
      </c>
    </row>
    <row r="31" spans="1:13" x14ac:dyDescent="0.3">
      <c r="A31" s="1">
        <v>29</v>
      </c>
      <c r="B31" t="s">
        <v>22</v>
      </c>
      <c r="C31" t="s">
        <v>20</v>
      </c>
      <c r="D31" t="s">
        <v>16</v>
      </c>
      <c r="E31">
        <v>456</v>
      </c>
      <c r="F31">
        <v>626</v>
      </c>
      <c r="G31">
        <v>207</v>
      </c>
      <c r="H31">
        <v>377</v>
      </c>
      <c r="I31">
        <v>0.6494597839135654</v>
      </c>
      <c r="J31">
        <v>0.68778280542986425</v>
      </c>
      <c r="K31">
        <v>0.54741896758703479</v>
      </c>
      <c r="L31">
        <v>0.65423242467718801</v>
      </c>
      <c r="M31">
        <v>0.62412761714855436</v>
      </c>
    </row>
    <row r="32" spans="1:13" x14ac:dyDescent="0.3">
      <c r="A32" s="1">
        <v>30</v>
      </c>
      <c r="B32" t="s">
        <v>23</v>
      </c>
      <c r="C32" t="s">
        <v>14</v>
      </c>
      <c r="D32" t="s">
        <v>15</v>
      </c>
      <c r="E32">
        <v>136</v>
      </c>
      <c r="F32">
        <v>113</v>
      </c>
      <c r="G32">
        <v>77</v>
      </c>
      <c r="H32">
        <v>54</v>
      </c>
      <c r="I32">
        <v>0.65526315789473688</v>
      </c>
      <c r="J32">
        <v>0.63849765258215962</v>
      </c>
      <c r="K32">
        <v>0.71578947368421053</v>
      </c>
      <c r="L32">
        <v>0.65259117082533591</v>
      </c>
      <c r="M32">
        <v>0.67664670658682635</v>
      </c>
    </row>
    <row r="33" spans="1:13" x14ac:dyDescent="0.3">
      <c r="A33" s="1">
        <v>31</v>
      </c>
      <c r="B33" t="s">
        <v>23</v>
      </c>
      <c r="C33" t="s">
        <v>14</v>
      </c>
      <c r="D33" t="s">
        <v>16</v>
      </c>
      <c r="E33">
        <v>136</v>
      </c>
      <c r="F33">
        <v>113</v>
      </c>
      <c r="G33">
        <v>77</v>
      </c>
      <c r="H33">
        <v>54</v>
      </c>
      <c r="I33">
        <v>0.65526315789473688</v>
      </c>
      <c r="J33">
        <v>0.63849765258215962</v>
      </c>
      <c r="K33">
        <v>0.71578947368421053</v>
      </c>
      <c r="L33">
        <v>0.65259117082533591</v>
      </c>
      <c r="M33">
        <v>0.67664670658682635</v>
      </c>
    </row>
    <row r="34" spans="1:13" x14ac:dyDescent="0.3">
      <c r="A34" s="1">
        <v>32</v>
      </c>
      <c r="B34" t="s">
        <v>23</v>
      </c>
      <c r="C34" t="s">
        <v>17</v>
      </c>
      <c r="D34" t="s">
        <v>15</v>
      </c>
      <c r="E34">
        <v>168</v>
      </c>
      <c r="F34">
        <v>160</v>
      </c>
      <c r="G34">
        <v>69</v>
      </c>
      <c r="H34">
        <v>61</v>
      </c>
      <c r="I34">
        <v>0.71615720524017468</v>
      </c>
      <c r="J34">
        <v>0.70886075949367089</v>
      </c>
      <c r="K34">
        <v>0.73362445414847166</v>
      </c>
      <c r="L34">
        <v>0.7136788445199661</v>
      </c>
      <c r="M34">
        <v>0.72398190045248867</v>
      </c>
    </row>
    <row r="35" spans="1:13" x14ac:dyDescent="0.3">
      <c r="A35" s="1">
        <v>33</v>
      </c>
      <c r="B35" t="s">
        <v>23</v>
      </c>
      <c r="C35" t="s">
        <v>17</v>
      </c>
      <c r="D35" t="s">
        <v>16</v>
      </c>
      <c r="E35">
        <v>168</v>
      </c>
      <c r="F35">
        <v>161</v>
      </c>
      <c r="G35">
        <v>68</v>
      </c>
      <c r="H35">
        <v>61</v>
      </c>
      <c r="I35">
        <v>0.71834061135371174</v>
      </c>
      <c r="J35">
        <v>0.71186440677966101</v>
      </c>
      <c r="K35">
        <v>0.73362445414847166</v>
      </c>
      <c r="L35">
        <v>0.71611253196930946</v>
      </c>
      <c r="M35">
        <v>0.72522522522522526</v>
      </c>
    </row>
    <row r="36" spans="1:13" x14ac:dyDescent="0.3">
      <c r="A36" s="1">
        <v>34</v>
      </c>
      <c r="B36" t="s">
        <v>23</v>
      </c>
      <c r="C36" t="s">
        <v>18</v>
      </c>
      <c r="D36" t="s">
        <v>15</v>
      </c>
      <c r="E36">
        <v>159</v>
      </c>
      <c r="F36">
        <v>152</v>
      </c>
      <c r="G36">
        <v>81</v>
      </c>
      <c r="H36">
        <v>74</v>
      </c>
      <c r="I36">
        <v>0.66738197424892709</v>
      </c>
      <c r="J36">
        <v>0.66249999999999998</v>
      </c>
      <c r="K36">
        <v>0.68240343347639487</v>
      </c>
      <c r="L36">
        <v>0.66638725901089679</v>
      </c>
      <c r="M36">
        <v>0.67256637168141598</v>
      </c>
    </row>
    <row r="37" spans="1:13" x14ac:dyDescent="0.3">
      <c r="A37" s="1">
        <v>35</v>
      </c>
      <c r="B37" t="s">
        <v>23</v>
      </c>
      <c r="C37" t="s">
        <v>18</v>
      </c>
      <c r="D37" t="s">
        <v>16</v>
      </c>
      <c r="E37">
        <v>156</v>
      </c>
      <c r="F37">
        <v>154</v>
      </c>
      <c r="G37">
        <v>79</v>
      </c>
      <c r="H37">
        <v>77</v>
      </c>
      <c r="I37">
        <v>0.66523605150214593</v>
      </c>
      <c r="J37">
        <v>0.66382978723404251</v>
      </c>
      <c r="K37">
        <v>0.66952789699570814</v>
      </c>
      <c r="L37">
        <v>0.6649616368286444</v>
      </c>
      <c r="M37">
        <v>0.66666666666666663</v>
      </c>
    </row>
    <row r="38" spans="1:13" x14ac:dyDescent="0.3">
      <c r="A38" s="1">
        <v>36</v>
      </c>
      <c r="B38" t="s">
        <v>23</v>
      </c>
      <c r="C38" t="s">
        <v>19</v>
      </c>
      <c r="D38" t="s">
        <v>15</v>
      </c>
      <c r="E38">
        <v>129</v>
      </c>
      <c r="F38">
        <v>109</v>
      </c>
      <c r="G38">
        <v>71</v>
      </c>
      <c r="H38">
        <v>51</v>
      </c>
      <c r="I38">
        <v>0.66111111111111109</v>
      </c>
      <c r="J38">
        <v>0.64500000000000002</v>
      </c>
      <c r="K38">
        <v>0.71666666666666667</v>
      </c>
      <c r="L38">
        <v>0.65816326530612235</v>
      </c>
      <c r="M38">
        <v>0.68125000000000002</v>
      </c>
    </row>
    <row r="39" spans="1:13" x14ac:dyDescent="0.3">
      <c r="A39" s="1">
        <v>37</v>
      </c>
      <c r="B39" t="s">
        <v>23</v>
      </c>
      <c r="C39" t="s">
        <v>19</v>
      </c>
      <c r="D39" t="s">
        <v>16</v>
      </c>
      <c r="E39">
        <v>128</v>
      </c>
      <c r="F39">
        <v>111</v>
      </c>
      <c r="G39">
        <v>69</v>
      </c>
      <c r="H39">
        <v>52</v>
      </c>
      <c r="I39">
        <v>0.66388888888888886</v>
      </c>
      <c r="J39">
        <v>0.64974619289340096</v>
      </c>
      <c r="K39">
        <v>0.71111111111111114</v>
      </c>
      <c r="L39">
        <v>0.66115702479338856</v>
      </c>
      <c r="M39">
        <v>0.68098159509202449</v>
      </c>
    </row>
    <row r="40" spans="1:13" x14ac:dyDescent="0.3">
      <c r="A40" s="1">
        <v>38</v>
      </c>
      <c r="B40" t="s">
        <v>23</v>
      </c>
      <c r="C40" t="s">
        <v>20</v>
      </c>
      <c r="D40" t="s">
        <v>15</v>
      </c>
      <c r="E40">
        <v>578</v>
      </c>
      <c r="F40">
        <v>531</v>
      </c>
      <c r="G40">
        <v>302</v>
      </c>
      <c r="H40">
        <v>255</v>
      </c>
      <c r="I40">
        <v>0.66566626650660266</v>
      </c>
      <c r="J40">
        <v>0.65681818181818186</v>
      </c>
      <c r="K40">
        <v>0.69387755102040816</v>
      </c>
      <c r="L40">
        <v>0.66390994716287621</v>
      </c>
      <c r="M40">
        <v>0.67557251908396942</v>
      </c>
    </row>
    <row r="41" spans="1:13" x14ac:dyDescent="0.3">
      <c r="A41" s="1">
        <v>39</v>
      </c>
      <c r="B41" t="s">
        <v>23</v>
      </c>
      <c r="C41" t="s">
        <v>20</v>
      </c>
      <c r="D41" t="s">
        <v>16</v>
      </c>
      <c r="E41">
        <v>576</v>
      </c>
      <c r="F41">
        <v>532</v>
      </c>
      <c r="G41">
        <v>301</v>
      </c>
      <c r="H41">
        <v>257</v>
      </c>
      <c r="I41">
        <v>0.66506602641056423</v>
      </c>
      <c r="J41">
        <v>0.65678449258836946</v>
      </c>
      <c r="K41">
        <v>0.69147659063625455</v>
      </c>
      <c r="L41">
        <v>0.66344160331720814</v>
      </c>
      <c r="M41">
        <v>0.67427122940430928</v>
      </c>
    </row>
    <row r="42" spans="1:13" x14ac:dyDescent="0.3">
      <c r="A42" s="1">
        <v>40</v>
      </c>
      <c r="B42" t="s">
        <v>24</v>
      </c>
      <c r="C42" t="s">
        <v>14</v>
      </c>
      <c r="D42" t="s">
        <v>15</v>
      </c>
      <c r="E42">
        <v>130</v>
      </c>
      <c r="F42">
        <v>130</v>
      </c>
      <c r="G42">
        <v>60</v>
      </c>
      <c r="H42">
        <v>60</v>
      </c>
      <c r="I42">
        <v>0.68421052631578949</v>
      </c>
      <c r="J42">
        <v>0.68421052631578949</v>
      </c>
      <c r="K42">
        <v>0.68421052631578949</v>
      </c>
      <c r="L42">
        <v>0.68421052631578949</v>
      </c>
      <c r="M42">
        <v>0.68421052631578949</v>
      </c>
    </row>
    <row r="43" spans="1:13" x14ac:dyDescent="0.3">
      <c r="A43" s="1">
        <v>41</v>
      </c>
      <c r="B43" t="s">
        <v>24</v>
      </c>
      <c r="C43" t="s">
        <v>14</v>
      </c>
      <c r="D43" t="s">
        <v>16</v>
      </c>
      <c r="E43">
        <v>128</v>
      </c>
      <c r="F43">
        <v>136</v>
      </c>
      <c r="G43">
        <v>54</v>
      </c>
      <c r="H43">
        <v>62</v>
      </c>
      <c r="I43">
        <v>0.69473684210526321</v>
      </c>
      <c r="J43">
        <v>0.70329670329670335</v>
      </c>
      <c r="K43">
        <v>0.67368421052631577</v>
      </c>
      <c r="L43">
        <v>0.69716775599128544</v>
      </c>
      <c r="M43">
        <v>0.68686868686868685</v>
      </c>
    </row>
    <row r="44" spans="1:13" x14ac:dyDescent="0.3">
      <c r="A44" s="1">
        <v>42</v>
      </c>
      <c r="B44" t="s">
        <v>24</v>
      </c>
      <c r="C44" t="s">
        <v>17</v>
      </c>
      <c r="D44" t="s">
        <v>15</v>
      </c>
      <c r="E44">
        <v>162</v>
      </c>
      <c r="F44">
        <v>173</v>
      </c>
      <c r="G44">
        <v>56</v>
      </c>
      <c r="H44">
        <v>67</v>
      </c>
      <c r="I44">
        <v>0.73144104803493448</v>
      </c>
      <c r="J44">
        <v>0.74311926605504586</v>
      </c>
      <c r="K44">
        <v>0.70742358078602618</v>
      </c>
      <c r="L44">
        <v>0.73569482288828336</v>
      </c>
      <c r="M44">
        <v>0.72083333333333333</v>
      </c>
    </row>
    <row r="45" spans="1:13" x14ac:dyDescent="0.3">
      <c r="A45" s="1">
        <v>43</v>
      </c>
      <c r="B45" t="s">
        <v>24</v>
      </c>
      <c r="C45" t="s">
        <v>17</v>
      </c>
      <c r="D45" t="s">
        <v>16</v>
      </c>
      <c r="E45">
        <v>161</v>
      </c>
      <c r="F45">
        <v>176</v>
      </c>
      <c r="G45">
        <v>53</v>
      </c>
      <c r="H45">
        <v>68</v>
      </c>
      <c r="I45">
        <v>0.73580786026200873</v>
      </c>
      <c r="J45">
        <v>0.75233644859813087</v>
      </c>
      <c r="K45">
        <v>0.70305676855895194</v>
      </c>
      <c r="L45">
        <v>0.74193548387096786</v>
      </c>
      <c r="M45">
        <v>0.72131147540983609</v>
      </c>
    </row>
    <row r="46" spans="1:13" x14ac:dyDescent="0.3">
      <c r="A46" s="1">
        <v>44</v>
      </c>
      <c r="B46" t="s">
        <v>24</v>
      </c>
      <c r="C46" t="s">
        <v>18</v>
      </c>
      <c r="D46" t="s">
        <v>15</v>
      </c>
      <c r="E46">
        <v>152</v>
      </c>
      <c r="F46">
        <v>167</v>
      </c>
      <c r="G46">
        <v>66</v>
      </c>
      <c r="H46">
        <v>81</v>
      </c>
      <c r="I46">
        <v>0.68454935622317592</v>
      </c>
      <c r="J46">
        <v>0.69724770642201839</v>
      </c>
      <c r="K46">
        <v>0.6523605150214592</v>
      </c>
      <c r="L46">
        <v>0.68778280542986436</v>
      </c>
      <c r="M46">
        <v>0.67338709677419351</v>
      </c>
    </row>
    <row r="47" spans="1:13" x14ac:dyDescent="0.3">
      <c r="A47" s="1">
        <v>45</v>
      </c>
      <c r="B47" t="s">
        <v>24</v>
      </c>
      <c r="C47" t="s">
        <v>18</v>
      </c>
      <c r="D47" t="s">
        <v>16</v>
      </c>
      <c r="E47">
        <v>125</v>
      </c>
      <c r="F47">
        <v>201</v>
      </c>
      <c r="G47">
        <v>32</v>
      </c>
      <c r="H47">
        <v>108</v>
      </c>
      <c r="I47">
        <v>0.69957081545064381</v>
      </c>
      <c r="J47">
        <v>0.79617834394904463</v>
      </c>
      <c r="K47">
        <v>0.53648068669527893</v>
      </c>
      <c r="L47">
        <v>0.72590011614401861</v>
      </c>
      <c r="M47">
        <v>0.65048543689320393</v>
      </c>
    </row>
    <row r="48" spans="1:13" x14ac:dyDescent="0.3">
      <c r="A48" s="1">
        <v>46</v>
      </c>
      <c r="B48" t="s">
        <v>24</v>
      </c>
      <c r="C48" t="s">
        <v>19</v>
      </c>
      <c r="D48" t="s">
        <v>15</v>
      </c>
      <c r="E48">
        <v>126</v>
      </c>
      <c r="F48">
        <v>127</v>
      </c>
      <c r="G48">
        <v>53</v>
      </c>
      <c r="H48">
        <v>54</v>
      </c>
      <c r="I48">
        <v>0.70277777777777772</v>
      </c>
      <c r="J48">
        <v>0.7039106145251397</v>
      </c>
      <c r="K48">
        <v>0.7</v>
      </c>
      <c r="L48">
        <v>0.70312499999999989</v>
      </c>
      <c r="M48">
        <v>0.7016574585635359</v>
      </c>
    </row>
    <row r="49" spans="1:13" x14ac:dyDescent="0.3">
      <c r="A49" s="1">
        <v>47</v>
      </c>
      <c r="B49" t="s">
        <v>24</v>
      </c>
      <c r="C49" t="s">
        <v>19</v>
      </c>
      <c r="D49" t="s">
        <v>16</v>
      </c>
      <c r="E49">
        <v>117</v>
      </c>
      <c r="F49">
        <v>141</v>
      </c>
      <c r="G49">
        <v>39</v>
      </c>
      <c r="H49">
        <v>63</v>
      </c>
      <c r="I49">
        <v>0.71666666666666667</v>
      </c>
      <c r="J49">
        <v>0.75</v>
      </c>
      <c r="K49">
        <v>0.65</v>
      </c>
      <c r="L49">
        <v>0.7276119402985074</v>
      </c>
      <c r="M49">
        <v>0.69117647058823528</v>
      </c>
    </row>
    <row r="50" spans="1:13" x14ac:dyDescent="0.3">
      <c r="A50" s="1">
        <v>48</v>
      </c>
      <c r="B50" t="s">
        <v>24</v>
      </c>
      <c r="C50" t="s">
        <v>20</v>
      </c>
      <c r="D50" t="s">
        <v>15</v>
      </c>
      <c r="E50">
        <v>582</v>
      </c>
      <c r="F50">
        <v>555</v>
      </c>
      <c r="G50">
        <v>278</v>
      </c>
      <c r="H50">
        <v>251</v>
      </c>
      <c r="I50">
        <v>0.68247298919567823</v>
      </c>
      <c r="J50">
        <v>0.67674418604651165</v>
      </c>
      <c r="K50">
        <v>0.69867947178871548</v>
      </c>
      <c r="L50">
        <v>0.68102036040252745</v>
      </c>
      <c r="M50">
        <v>0.68858560794044665</v>
      </c>
    </row>
    <row r="51" spans="1:13" x14ac:dyDescent="0.3">
      <c r="A51" s="1">
        <v>49</v>
      </c>
      <c r="B51" t="s">
        <v>24</v>
      </c>
      <c r="C51" t="s">
        <v>20</v>
      </c>
      <c r="D51" t="s">
        <v>16</v>
      </c>
      <c r="E51">
        <v>534</v>
      </c>
      <c r="F51">
        <v>643</v>
      </c>
      <c r="G51">
        <v>190</v>
      </c>
      <c r="H51">
        <v>299</v>
      </c>
      <c r="I51">
        <v>0.70648259303721483</v>
      </c>
      <c r="J51">
        <v>0.73756906077348061</v>
      </c>
      <c r="K51">
        <v>0.64105642256902762</v>
      </c>
      <c r="L51">
        <v>0.71600965406275141</v>
      </c>
      <c r="M51">
        <v>0.68259023354564752</v>
      </c>
    </row>
    <row r="52" spans="1:13" x14ac:dyDescent="0.3">
      <c r="A52" s="1">
        <v>50</v>
      </c>
      <c r="B52" t="s">
        <v>25</v>
      </c>
      <c r="C52" t="s">
        <v>14</v>
      </c>
      <c r="D52" t="s">
        <v>15</v>
      </c>
      <c r="E52">
        <v>142</v>
      </c>
      <c r="F52">
        <v>136</v>
      </c>
      <c r="G52">
        <v>54</v>
      </c>
      <c r="H52">
        <v>48</v>
      </c>
      <c r="I52">
        <v>0.73157894736842111</v>
      </c>
      <c r="J52">
        <v>0.72448979591836737</v>
      </c>
      <c r="K52">
        <v>0.74736842105263157</v>
      </c>
      <c r="L52">
        <v>0.72895277207392195</v>
      </c>
      <c r="M52">
        <v>0.73913043478260865</v>
      </c>
    </row>
    <row r="53" spans="1:13" x14ac:dyDescent="0.3">
      <c r="A53" s="1">
        <v>51</v>
      </c>
      <c r="B53" t="s">
        <v>25</v>
      </c>
      <c r="C53" t="s">
        <v>14</v>
      </c>
      <c r="D53" t="s">
        <v>16</v>
      </c>
      <c r="E53">
        <v>145</v>
      </c>
      <c r="F53">
        <v>139</v>
      </c>
      <c r="G53">
        <v>51</v>
      </c>
      <c r="H53">
        <v>45</v>
      </c>
      <c r="I53">
        <v>0.74736842105263157</v>
      </c>
      <c r="J53">
        <v>0.73979591836734693</v>
      </c>
      <c r="K53">
        <v>0.76315789473684215</v>
      </c>
      <c r="L53">
        <v>0.74435318275154005</v>
      </c>
      <c r="M53">
        <v>0.75543478260869568</v>
      </c>
    </row>
    <row r="54" spans="1:13" x14ac:dyDescent="0.3">
      <c r="A54" s="1">
        <v>52</v>
      </c>
      <c r="B54" t="s">
        <v>25</v>
      </c>
      <c r="C54" t="s">
        <v>17</v>
      </c>
      <c r="D54" t="s">
        <v>15</v>
      </c>
      <c r="E54">
        <v>167</v>
      </c>
      <c r="F54">
        <v>167</v>
      </c>
      <c r="G54">
        <v>62</v>
      </c>
      <c r="H54">
        <v>62</v>
      </c>
      <c r="I54">
        <v>0.72925764192139741</v>
      </c>
      <c r="J54">
        <v>0.72925764192139741</v>
      </c>
      <c r="K54">
        <v>0.72925764192139741</v>
      </c>
      <c r="L54">
        <v>0.72925764192139753</v>
      </c>
      <c r="M54">
        <v>0.72925764192139741</v>
      </c>
    </row>
    <row r="55" spans="1:13" x14ac:dyDescent="0.3">
      <c r="A55" s="1">
        <v>53</v>
      </c>
      <c r="B55" t="s">
        <v>25</v>
      </c>
      <c r="C55" t="s">
        <v>17</v>
      </c>
      <c r="D55" t="s">
        <v>16</v>
      </c>
      <c r="E55">
        <v>172</v>
      </c>
      <c r="F55">
        <v>172</v>
      </c>
      <c r="G55">
        <v>57</v>
      </c>
      <c r="H55">
        <v>57</v>
      </c>
      <c r="I55">
        <v>0.75109170305676853</v>
      </c>
      <c r="J55">
        <v>0.75109170305676853</v>
      </c>
      <c r="K55">
        <v>0.75109170305676853</v>
      </c>
      <c r="L55">
        <v>0.75109170305676853</v>
      </c>
      <c r="M55">
        <v>0.75109170305676853</v>
      </c>
    </row>
    <row r="56" spans="1:13" x14ac:dyDescent="0.3">
      <c r="A56" s="1">
        <v>54</v>
      </c>
      <c r="B56" t="s">
        <v>25</v>
      </c>
      <c r="C56" t="s">
        <v>18</v>
      </c>
      <c r="D56" t="s">
        <v>15</v>
      </c>
      <c r="E56">
        <v>168</v>
      </c>
      <c r="F56">
        <v>158</v>
      </c>
      <c r="G56">
        <v>75</v>
      </c>
      <c r="H56">
        <v>65</v>
      </c>
      <c r="I56">
        <v>0.69957081545064381</v>
      </c>
      <c r="J56">
        <v>0.69135802469135799</v>
      </c>
      <c r="K56">
        <v>0.72103004291845496</v>
      </c>
      <c r="L56">
        <v>0.69709543568464727</v>
      </c>
      <c r="M56">
        <v>0.70852017937219736</v>
      </c>
    </row>
    <row r="57" spans="1:13" x14ac:dyDescent="0.3">
      <c r="A57" s="1">
        <v>55</v>
      </c>
      <c r="B57" t="s">
        <v>25</v>
      </c>
      <c r="C57" t="s">
        <v>18</v>
      </c>
      <c r="D57" t="s">
        <v>16</v>
      </c>
      <c r="E57">
        <v>159</v>
      </c>
      <c r="F57">
        <v>190</v>
      </c>
      <c r="G57">
        <v>43</v>
      </c>
      <c r="H57">
        <v>74</v>
      </c>
      <c r="I57">
        <v>0.74892703862660948</v>
      </c>
      <c r="J57">
        <v>0.78712871287128716</v>
      </c>
      <c r="K57">
        <v>0.68240343347639487</v>
      </c>
      <c r="L57">
        <v>0.76368876080691639</v>
      </c>
      <c r="M57">
        <v>0.71969696969696972</v>
      </c>
    </row>
    <row r="58" spans="1:13" x14ac:dyDescent="0.3">
      <c r="A58" s="1">
        <v>56</v>
      </c>
      <c r="B58" t="s">
        <v>25</v>
      </c>
      <c r="C58" t="s">
        <v>19</v>
      </c>
      <c r="D58" t="s">
        <v>15</v>
      </c>
      <c r="E58">
        <v>127</v>
      </c>
      <c r="F58">
        <v>126</v>
      </c>
      <c r="G58">
        <v>54</v>
      </c>
      <c r="H58">
        <v>53</v>
      </c>
      <c r="I58">
        <v>0.70277777777777772</v>
      </c>
      <c r="J58">
        <v>0.7016574585635359</v>
      </c>
      <c r="K58">
        <v>0.7055555555555556</v>
      </c>
      <c r="L58">
        <v>0.70243362831858402</v>
      </c>
      <c r="M58">
        <v>0.7039106145251397</v>
      </c>
    </row>
    <row r="59" spans="1:13" x14ac:dyDescent="0.3">
      <c r="A59" s="1">
        <v>57</v>
      </c>
      <c r="B59" t="s">
        <v>25</v>
      </c>
      <c r="C59" t="s">
        <v>19</v>
      </c>
      <c r="D59" t="s">
        <v>16</v>
      </c>
      <c r="E59">
        <v>128</v>
      </c>
      <c r="F59">
        <v>144</v>
      </c>
      <c r="G59">
        <v>36</v>
      </c>
      <c r="H59">
        <v>52</v>
      </c>
      <c r="I59">
        <v>0.75555555555555554</v>
      </c>
      <c r="J59">
        <v>0.78048780487804881</v>
      </c>
      <c r="K59">
        <v>0.71111111111111114</v>
      </c>
      <c r="L59">
        <v>0.76555023923444965</v>
      </c>
      <c r="M59">
        <v>0.73469387755102045</v>
      </c>
    </row>
    <row r="60" spans="1:13" x14ac:dyDescent="0.3">
      <c r="A60" s="1">
        <v>58</v>
      </c>
      <c r="B60" t="s">
        <v>25</v>
      </c>
      <c r="C60" t="s">
        <v>20</v>
      </c>
      <c r="D60" t="s">
        <v>15</v>
      </c>
      <c r="E60">
        <v>587</v>
      </c>
      <c r="F60">
        <v>561</v>
      </c>
      <c r="G60">
        <v>272</v>
      </c>
      <c r="H60">
        <v>246</v>
      </c>
      <c r="I60">
        <v>0.68907563025210083</v>
      </c>
      <c r="J60">
        <v>0.68335273573923161</v>
      </c>
      <c r="K60">
        <v>0.70468187274909966</v>
      </c>
      <c r="L60">
        <v>0.68751464043101429</v>
      </c>
      <c r="M60">
        <v>0.69516728624535318</v>
      </c>
    </row>
    <row r="61" spans="1:13" x14ac:dyDescent="0.3">
      <c r="A61" s="1">
        <v>59</v>
      </c>
      <c r="B61" t="s">
        <v>25</v>
      </c>
      <c r="C61" t="s">
        <v>20</v>
      </c>
      <c r="D61" t="s">
        <v>16</v>
      </c>
      <c r="E61">
        <v>581</v>
      </c>
      <c r="F61">
        <v>641</v>
      </c>
      <c r="G61">
        <v>192</v>
      </c>
      <c r="H61">
        <v>252</v>
      </c>
      <c r="I61">
        <v>0.73349339735894359</v>
      </c>
      <c r="J61">
        <v>0.75161707632600261</v>
      </c>
      <c r="K61">
        <v>0.69747899159663862</v>
      </c>
      <c r="L61">
        <v>0.74012738853503168</v>
      </c>
      <c r="M61">
        <v>0.7178051511758119</v>
      </c>
    </row>
    <row r="62" spans="1:13" x14ac:dyDescent="0.3">
      <c r="A62" s="1">
        <v>60</v>
      </c>
      <c r="B62" t="s">
        <v>26</v>
      </c>
      <c r="C62" t="s">
        <v>14</v>
      </c>
      <c r="D62" t="s">
        <v>15</v>
      </c>
      <c r="E62">
        <v>141</v>
      </c>
      <c r="F62">
        <v>146</v>
      </c>
      <c r="G62">
        <v>44</v>
      </c>
      <c r="H62">
        <v>49</v>
      </c>
      <c r="I62">
        <v>0.75526315789473686</v>
      </c>
      <c r="J62">
        <v>0.76216216216216215</v>
      </c>
      <c r="K62">
        <v>0.74210526315789471</v>
      </c>
      <c r="L62">
        <v>0.75806451612903214</v>
      </c>
      <c r="M62">
        <v>0.74871794871794872</v>
      </c>
    </row>
    <row r="63" spans="1:13" x14ac:dyDescent="0.3">
      <c r="A63" s="1">
        <v>61</v>
      </c>
      <c r="B63" t="s">
        <v>26</v>
      </c>
      <c r="C63" t="s">
        <v>14</v>
      </c>
      <c r="D63" t="s">
        <v>16</v>
      </c>
      <c r="E63">
        <v>139</v>
      </c>
      <c r="F63">
        <v>151</v>
      </c>
      <c r="G63">
        <v>39</v>
      </c>
      <c r="H63">
        <v>51</v>
      </c>
      <c r="I63">
        <v>0.76315789473684215</v>
      </c>
      <c r="J63">
        <v>0.7808988764044944</v>
      </c>
      <c r="K63">
        <v>0.73157894736842111</v>
      </c>
      <c r="L63">
        <v>0.77050997782705111</v>
      </c>
      <c r="M63">
        <v>0.74752475247524752</v>
      </c>
    </row>
    <row r="64" spans="1:13" x14ac:dyDescent="0.3">
      <c r="A64" s="1">
        <v>62</v>
      </c>
      <c r="B64" t="s">
        <v>26</v>
      </c>
      <c r="C64" t="s">
        <v>17</v>
      </c>
      <c r="D64" t="s">
        <v>15</v>
      </c>
      <c r="E64">
        <v>173</v>
      </c>
      <c r="F64">
        <v>167</v>
      </c>
      <c r="G64">
        <v>62</v>
      </c>
      <c r="H64">
        <v>56</v>
      </c>
      <c r="I64">
        <v>0.74235807860262004</v>
      </c>
      <c r="J64">
        <v>0.7361702127659574</v>
      </c>
      <c r="K64">
        <v>0.75545851528384278</v>
      </c>
      <c r="L64">
        <v>0.73994867408041054</v>
      </c>
      <c r="M64">
        <v>0.7488789237668162</v>
      </c>
    </row>
    <row r="65" spans="1:13" x14ac:dyDescent="0.3">
      <c r="A65" s="1">
        <v>63</v>
      </c>
      <c r="B65" t="s">
        <v>26</v>
      </c>
      <c r="C65" t="s">
        <v>17</v>
      </c>
      <c r="D65" t="s">
        <v>16</v>
      </c>
      <c r="E65">
        <v>181</v>
      </c>
      <c r="F65">
        <v>184</v>
      </c>
      <c r="G65">
        <v>45</v>
      </c>
      <c r="H65">
        <v>48</v>
      </c>
      <c r="I65">
        <v>0.79694323144104806</v>
      </c>
      <c r="J65">
        <v>0.80088495575221241</v>
      </c>
      <c r="K65">
        <v>0.79039301310043664</v>
      </c>
      <c r="L65">
        <v>0.79876434245366279</v>
      </c>
      <c r="M65">
        <v>0.7931034482758621</v>
      </c>
    </row>
    <row r="66" spans="1:13" x14ac:dyDescent="0.3">
      <c r="A66" s="1">
        <v>64</v>
      </c>
      <c r="B66" t="s">
        <v>26</v>
      </c>
      <c r="C66" t="s">
        <v>18</v>
      </c>
      <c r="D66" t="s">
        <v>15</v>
      </c>
      <c r="E66">
        <v>156</v>
      </c>
      <c r="F66">
        <v>165</v>
      </c>
      <c r="G66">
        <v>68</v>
      </c>
      <c r="H66">
        <v>77</v>
      </c>
      <c r="I66">
        <v>0.68884120171673824</v>
      </c>
      <c r="J66">
        <v>0.6964285714285714</v>
      </c>
      <c r="K66">
        <v>0.66952789699570814</v>
      </c>
      <c r="L66">
        <v>0.69087688219663412</v>
      </c>
      <c r="M66">
        <v>0.68181818181818177</v>
      </c>
    </row>
    <row r="67" spans="1:13" x14ac:dyDescent="0.3">
      <c r="A67" s="1">
        <v>65</v>
      </c>
      <c r="B67" t="s">
        <v>26</v>
      </c>
      <c r="C67" t="s">
        <v>18</v>
      </c>
      <c r="D67" t="s">
        <v>16</v>
      </c>
      <c r="E67">
        <v>153</v>
      </c>
      <c r="F67">
        <v>198</v>
      </c>
      <c r="G67">
        <v>35</v>
      </c>
      <c r="H67">
        <v>80</v>
      </c>
      <c r="I67">
        <v>0.75321888412017168</v>
      </c>
      <c r="J67">
        <v>0.81382978723404253</v>
      </c>
      <c r="K67">
        <v>0.6566523605150214</v>
      </c>
      <c r="L67">
        <v>0.77664974619289329</v>
      </c>
      <c r="M67">
        <v>0.71223021582733814</v>
      </c>
    </row>
    <row r="68" spans="1:13" x14ac:dyDescent="0.3">
      <c r="A68" s="1">
        <v>66</v>
      </c>
      <c r="B68" t="s">
        <v>26</v>
      </c>
      <c r="C68" t="s">
        <v>19</v>
      </c>
      <c r="D68" t="s">
        <v>15</v>
      </c>
      <c r="E68">
        <v>132</v>
      </c>
      <c r="F68">
        <v>129</v>
      </c>
      <c r="G68">
        <v>51</v>
      </c>
      <c r="H68">
        <v>48</v>
      </c>
      <c r="I68">
        <v>0.72499999999999998</v>
      </c>
      <c r="J68">
        <v>0.72131147540983609</v>
      </c>
      <c r="K68">
        <v>0.73333333333333328</v>
      </c>
      <c r="L68">
        <v>0.72368421052631593</v>
      </c>
      <c r="M68">
        <v>0.72881355932203384</v>
      </c>
    </row>
    <row r="69" spans="1:13" x14ac:dyDescent="0.3">
      <c r="A69" s="1">
        <v>67</v>
      </c>
      <c r="B69" t="s">
        <v>26</v>
      </c>
      <c r="C69" t="s">
        <v>19</v>
      </c>
      <c r="D69" t="s">
        <v>16</v>
      </c>
      <c r="E69">
        <v>138</v>
      </c>
      <c r="F69">
        <v>149</v>
      </c>
      <c r="G69">
        <v>31</v>
      </c>
      <c r="H69">
        <v>42</v>
      </c>
      <c r="I69">
        <v>0.79722222222222228</v>
      </c>
      <c r="J69">
        <v>0.81656804733727806</v>
      </c>
      <c r="K69">
        <v>0.76666666666666672</v>
      </c>
      <c r="L69">
        <v>0.8060747663551403</v>
      </c>
      <c r="M69">
        <v>0.78010471204188481</v>
      </c>
    </row>
    <row r="70" spans="1:13" x14ac:dyDescent="0.3">
      <c r="A70" s="1">
        <v>68</v>
      </c>
      <c r="B70" t="s">
        <v>26</v>
      </c>
      <c r="C70" t="s">
        <v>20</v>
      </c>
      <c r="D70" t="s">
        <v>15</v>
      </c>
      <c r="E70">
        <v>598</v>
      </c>
      <c r="F70">
        <v>584</v>
      </c>
      <c r="G70">
        <v>249</v>
      </c>
      <c r="H70">
        <v>235</v>
      </c>
      <c r="I70">
        <v>0.70948379351740698</v>
      </c>
      <c r="J70">
        <v>0.70602125147579697</v>
      </c>
      <c r="K70">
        <v>0.71788715486194477</v>
      </c>
      <c r="L70">
        <v>0.70836294716891723</v>
      </c>
      <c r="M70">
        <v>0.71306471306471308</v>
      </c>
    </row>
    <row r="71" spans="1:13" x14ac:dyDescent="0.3">
      <c r="A71" s="1">
        <v>69</v>
      </c>
      <c r="B71" t="s">
        <v>26</v>
      </c>
      <c r="C71" t="s">
        <v>20</v>
      </c>
      <c r="D71" t="s">
        <v>16</v>
      </c>
      <c r="E71">
        <v>611</v>
      </c>
      <c r="F71">
        <v>667</v>
      </c>
      <c r="G71">
        <v>166</v>
      </c>
      <c r="H71">
        <v>222</v>
      </c>
      <c r="I71">
        <v>0.76710684273709484</v>
      </c>
      <c r="J71">
        <v>0.7863577863577863</v>
      </c>
      <c r="K71">
        <v>0.73349339735894359</v>
      </c>
      <c r="L71">
        <v>0.77518396346105045</v>
      </c>
      <c r="M71">
        <v>0.75028121484814403</v>
      </c>
    </row>
    <row r="72" spans="1:13" x14ac:dyDescent="0.3">
      <c r="A72" s="1">
        <v>70</v>
      </c>
      <c r="B72" t="s">
        <v>27</v>
      </c>
      <c r="C72" t="s">
        <v>14</v>
      </c>
      <c r="D72" t="s">
        <v>15</v>
      </c>
      <c r="E72">
        <v>141</v>
      </c>
      <c r="F72">
        <v>146</v>
      </c>
      <c r="G72">
        <v>44</v>
      </c>
      <c r="H72">
        <v>49</v>
      </c>
      <c r="I72">
        <v>0.75526315789473686</v>
      </c>
      <c r="J72">
        <v>0.76216216216216215</v>
      </c>
      <c r="K72">
        <v>0.74210526315789471</v>
      </c>
      <c r="L72">
        <v>0.75806451612903214</v>
      </c>
      <c r="M72">
        <v>0.74871794871794872</v>
      </c>
    </row>
    <row r="73" spans="1:13" x14ac:dyDescent="0.3">
      <c r="A73" s="1">
        <v>71</v>
      </c>
      <c r="B73" t="s">
        <v>27</v>
      </c>
      <c r="C73" t="s">
        <v>14</v>
      </c>
      <c r="D73" t="s">
        <v>16</v>
      </c>
      <c r="E73">
        <v>145</v>
      </c>
      <c r="F73">
        <v>146</v>
      </c>
      <c r="G73">
        <v>44</v>
      </c>
      <c r="H73">
        <v>45</v>
      </c>
      <c r="I73">
        <v>0.76578947368421058</v>
      </c>
      <c r="J73">
        <v>0.76719576719576721</v>
      </c>
      <c r="K73">
        <v>0.76315789473684215</v>
      </c>
      <c r="L73">
        <v>0.76638477801268512</v>
      </c>
      <c r="M73">
        <v>0.76439790575916233</v>
      </c>
    </row>
    <row r="74" spans="1:13" x14ac:dyDescent="0.3">
      <c r="A74" s="1">
        <v>72</v>
      </c>
      <c r="B74" t="s">
        <v>27</v>
      </c>
      <c r="C74" t="s">
        <v>17</v>
      </c>
      <c r="D74" t="s">
        <v>15</v>
      </c>
      <c r="E74">
        <v>173</v>
      </c>
      <c r="F74">
        <v>167</v>
      </c>
      <c r="G74">
        <v>62</v>
      </c>
      <c r="H74">
        <v>56</v>
      </c>
      <c r="I74">
        <v>0.74235807860262004</v>
      </c>
      <c r="J74">
        <v>0.7361702127659574</v>
      </c>
      <c r="K74">
        <v>0.75545851528384278</v>
      </c>
      <c r="L74">
        <v>0.73994867408041054</v>
      </c>
      <c r="M74">
        <v>0.7488789237668162</v>
      </c>
    </row>
    <row r="75" spans="1:13" x14ac:dyDescent="0.3">
      <c r="A75" s="1">
        <v>73</v>
      </c>
      <c r="B75" t="s">
        <v>27</v>
      </c>
      <c r="C75" t="s">
        <v>17</v>
      </c>
      <c r="D75" t="s">
        <v>16</v>
      </c>
      <c r="E75">
        <v>181</v>
      </c>
      <c r="F75">
        <v>184</v>
      </c>
      <c r="G75">
        <v>45</v>
      </c>
      <c r="H75">
        <v>48</v>
      </c>
      <c r="I75">
        <v>0.79694323144104806</v>
      </c>
      <c r="J75">
        <v>0.80088495575221241</v>
      </c>
      <c r="K75">
        <v>0.79039301310043664</v>
      </c>
      <c r="L75">
        <v>0.79876434245366279</v>
      </c>
      <c r="M75">
        <v>0.7931034482758621</v>
      </c>
    </row>
    <row r="76" spans="1:13" x14ac:dyDescent="0.3">
      <c r="A76" s="1">
        <v>74</v>
      </c>
      <c r="B76" t="s">
        <v>27</v>
      </c>
      <c r="C76" t="s">
        <v>18</v>
      </c>
      <c r="D76" t="s">
        <v>15</v>
      </c>
      <c r="E76">
        <v>154</v>
      </c>
      <c r="F76">
        <v>172</v>
      </c>
      <c r="G76">
        <v>61</v>
      </c>
      <c r="H76">
        <v>79</v>
      </c>
      <c r="I76">
        <v>0.69957081545064381</v>
      </c>
      <c r="J76">
        <v>0.71627906976744182</v>
      </c>
      <c r="K76">
        <v>0.66094420600858372</v>
      </c>
      <c r="L76">
        <v>0.70448307410795963</v>
      </c>
      <c r="M76">
        <v>0.68525896414342624</v>
      </c>
    </row>
    <row r="77" spans="1:13" x14ac:dyDescent="0.3">
      <c r="A77" s="1">
        <v>75</v>
      </c>
      <c r="B77" t="s">
        <v>27</v>
      </c>
      <c r="C77" t="s">
        <v>18</v>
      </c>
      <c r="D77" t="s">
        <v>16</v>
      </c>
      <c r="E77">
        <v>167</v>
      </c>
      <c r="F77">
        <v>195</v>
      </c>
      <c r="G77">
        <v>38</v>
      </c>
      <c r="H77">
        <v>66</v>
      </c>
      <c r="I77">
        <v>0.77682403433476399</v>
      </c>
      <c r="J77">
        <v>0.81463414634146336</v>
      </c>
      <c r="K77">
        <v>0.71673819742489275</v>
      </c>
      <c r="L77">
        <v>0.79297245963912633</v>
      </c>
      <c r="M77">
        <v>0.74712643678160917</v>
      </c>
    </row>
    <row r="78" spans="1:13" x14ac:dyDescent="0.3">
      <c r="A78" s="1">
        <v>76</v>
      </c>
      <c r="B78" t="s">
        <v>27</v>
      </c>
      <c r="C78" t="s">
        <v>19</v>
      </c>
      <c r="D78" t="s">
        <v>15</v>
      </c>
      <c r="E78">
        <v>130</v>
      </c>
      <c r="F78">
        <v>129</v>
      </c>
      <c r="G78">
        <v>51</v>
      </c>
      <c r="H78">
        <v>50</v>
      </c>
      <c r="I78">
        <v>0.71944444444444444</v>
      </c>
      <c r="J78">
        <v>0.71823204419889508</v>
      </c>
      <c r="K78">
        <v>0.72222222222222221</v>
      </c>
      <c r="L78">
        <v>0.71902654867256632</v>
      </c>
      <c r="M78">
        <v>0.72067039106145248</v>
      </c>
    </row>
    <row r="79" spans="1:13" x14ac:dyDescent="0.3">
      <c r="A79" s="1">
        <v>77</v>
      </c>
      <c r="B79" t="s">
        <v>27</v>
      </c>
      <c r="C79" t="s">
        <v>19</v>
      </c>
      <c r="D79" t="s">
        <v>16</v>
      </c>
      <c r="E79">
        <v>147</v>
      </c>
      <c r="F79">
        <v>151</v>
      </c>
      <c r="G79">
        <v>29</v>
      </c>
      <c r="H79">
        <v>33</v>
      </c>
      <c r="I79">
        <v>0.82777777777777772</v>
      </c>
      <c r="J79">
        <v>0.83522727272727271</v>
      </c>
      <c r="K79">
        <v>0.81666666666666665</v>
      </c>
      <c r="L79">
        <v>0.83144796380090502</v>
      </c>
      <c r="M79">
        <v>0.82065217391304346</v>
      </c>
    </row>
    <row r="80" spans="1:13" x14ac:dyDescent="0.3">
      <c r="A80" s="1">
        <v>78</v>
      </c>
      <c r="B80" t="s">
        <v>27</v>
      </c>
      <c r="C80" t="s">
        <v>20</v>
      </c>
      <c r="D80" t="s">
        <v>15</v>
      </c>
      <c r="E80">
        <v>591</v>
      </c>
      <c r="F80">
        <v>597</v>
      </c>
      <c r="G80">
        <v>236</v>
      </c>
      <c r="H80">
        <v>242</v>
      </c>
      <c r="I80">
        <v>0.71308523409363744</v>
      </c>
      <c r="J80">
        <v>0.71463119709794443</v>
      </c>
      <c r="K80">
        <v>0.70948379351740698</v>
      </c>
      <c r="L80">
        <v>0.71359574981888441</v>
      </c>
      <c r="M80">
        <v>0.71156138259833135</v>
      </c>
    </row>
    <row r="81" spans="1:13" x14ac:dyDescent="0.3">
      <c r="A81" s="1">
        <v>79</v>
      </c>
      <c r="B81" t="s">
        <v>27</v>
      </c>
      <c r="C81" t="s">
        <v>20</v>
      </c>
      <c r="D81" t="s">
        <v>16</v>
      </c>
      <c r="E81">
        <v>617</v>
      </c>
      <c r="F81">
        <v>677</v>
      </c>
      <c r="G81">
        <v>156</v>
      </c>
      <c r="H81">
        <v>216</v>
      </c>
      <c r="I81">
        <v>0.77671068427370948</v>
      </c>
      <c r="J81">
        <v>0.79818887451487708</v>
      </c>
      <c r="K81">
        <v>0.74069627851140452</v>
      </c>
      <c r="L81">
        <v>0.78598726114649686</v>
      </c>
      <c r="M81">
        <v>0.75811870100783874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Pivot tables</vt:lpstr>
      <vt:lpstr>all_pivot_tables</vt:lpstr>
      <vt:lpstr>VQA_classifier_results_0</vt:lpstr>
      <vt:lpstr>VQA_classifier_results_1</vt:lpstr>
      <vt:lpstr>VQA_classifier_results_2</vt:lpstr>
      <vt:lpstr>VQA_classifier_results_3</vt:lpstr>
      <vt:lpstr>VQA_classifier_results_4</vt:lpstr>
      <vt:lpstr>VQA_classifier_results_5</vt:lpstr>
      <vt:lpstr>VQA_classifier_results_6</vt:lpstr>
      <vt:lpstr>VQA_classifier_results_7</vt:lpstr>
      <vt:lpstr>VQA_classifier_results_8</vt:lpstr>
      <vt:lpstr>VQA_classifier_results_9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Modafar Al-Shouha (Nokia)</cp:lastModifiedBy>
  <dcterms:created xsi:type="dcterms:W3CDTF">2024-10-12T16:09:04Z</dcterms:created>
  <dcterms:modified xsi:type="dcterms:W3CDTF">2024-10-12T16:24:32Z</dcterms:modified>
</cp:coreProperties>
</file>