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37124\Desktop\PIMON 2021\"/>
    </mc:Choice>
  </mc:AlternateContent>
  <xr:revisionPtr revIDLastSave="0" documentId="13_ncr:1_{05D5C771-3E20-4D19-A227-655B853F0C0F}" xr6:coauthVersionLast="46" xr6:coauthVersionMax="47" xr10:uidLastSave="{00000000-0000-0000-0000-000000000000}"/>
  <bookViews>
    <workbookView xWindow="-98" yWindow="-98" windowWidth="19396" windowHeight="10395" xr2:uid="{1637778F-82CB-DA42-9AB6-EB4C3121F3CA}"/>
  </bookViews>
  <sheets>
    <sheet name="List" sheetId="1" r:id="rId1"/>
    <sheet name="Master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O4" i="1" s="1"/>
  <c r="N4" i="1"/>
  <c r="R4" i="1" s="1"/>
  <c r="S4" i="1"/>
  <c r="Q4" i="1" s="1"/>
  <c r="T4" i="1"/>
  <c r="U4" i="1"/>
  <c r="M3" i="1"/>
  <c r="O3" i="1" s="1"/>
  <c r="N3" i="1"/>
  <c r="S3" i="1"/>
  <c r="T3" i="1"/>
  <c r="R3" i="1" s="1"/>
  <c r="U3" i="1"/>
  <c r="M5" i="1"/>
  <c r="O5" i="1" s="1"/>
  <c r="N5" i="1"/>
  <c r="S5" i="1"/>
  <c r="Q5" i="1" s="1"/>
  <c r="T5" i="1"/>
  <c r="U5" i="1"/>
  <c r="S2" i="1"/>
  <c r="M2" i="1"/>
  <c r="O2" i="1" s="1"/>
  <c r="U2" i="1"/>
  <c r="T2" i="1"/>
  <c r="N2" i="1"/>
  <c r="P4" i="1" l="1"/>
  <c r="Q3" i="1"/>
  <c r="R5" i="1"/>
  <c r="P3" i="1"/>
  <c r="P5" i="1"/>
  <c r="P2" i="1"/>
  <c r="Q2" i="1"/>
  <c r="R2" i="1"/>
</calcChain>
</file>

<file path=xl/sharedStrings.xml><?xml version="1.0" encoding="utf-8"?>
<sst xmlns="http://schemas.openxmlformats.org/spreadsheetml/2006/main" count="115" uniqueCount="86">
  <si>
    <t>Код интерфейса</t>
  </si>
  <si>
    <t>Объект данных</t>
  </si>
  <si>
    <t>Наименование типа сообщения</t>
  </si>
  <si>
    <t>Паттерн SI (In, async)</t>
  </si>
  <si>
    <t>Паттерн SI (In, sync)</t>
  </si>
  <si>
    <t>Паттерн SI (Out, async)</t>
  </si>
  <si>
    <t>Паттерн SI (Out, sync)</t>
  </si>
  <si>
    <t>Notification</t>
  </si>
  <si>
    <t>Request_In</t>
  </si>
  <si>
    <t>RequestConfirmation_InSync</t>
  </si>
  <si>
    <t>Request_Out</t>
  </si>
  <si>
    <t>RequestConfirmation_OutSync</t>
  </si>
  <si>
    <t>REQ</t>
  </si>
  <si>
    <t>CON</t>
  </si>
  <si>
    <t>Query_In</t>
  </si>
  <si>
    <t>QueryResponse_InSync</t>
  </si>
  <si>
    <t>Query_Out</t>
  </si>
  <si>
    <t>QueryResponse_OutSync</t>
  </si>
  <si>
    <t>QRY</t>
  </si>
  <si>
    <t>RSP</t>
  </si>
  <si>
    <t>Notification_In</t>
  </si>
  <si>
    <t>Notification_Out</t>
  </si>
  <si>
    <t>NFN</t>
  </si>
  <si>
    <t>Операция</t>
  </si>
  <si>
    <t>Create</t>
  </si>
  <si>
    <t>Паттерн SAP</t>
  </si>
  <si>
    <t xml:space="preserve">RequestConfirmation </t>
  </si>
  <si>
    <t xml:space="preserve">QueryResponse </t>
  </si>
  <si>
    <t>Паттерн</t>
  </si>
  <si>
    <t>Паттерн MT req</t>
  </si>
  <si>
    <t>Паттерн MT resp</t>
  </si>
  <si>
    <t>Request</t>
  </si>
  <si>
    <t>Confirmation</t>
  </si>
  <si>
    <t>Query</t>
  </si>
  <si>
    <t>Response</t>
  </si>
  <si>
    <t>AIF req</t>
  </si>
  <si>
    <t>AIF resp</t>
  </si>
  <si>
    <t>Submit</t>
  </si>
  <si>
    <t>ById</t>
  </si>
  <si>
    <t>StatusByElements</t>
  </si>
  <si>
    <t>Режим работы</t>
  </si>
  <si>
    <t>Sync</t>
  </si>
  <si>
    <t>Async</t>
  </si>
  <si>
    <t>Тестовый интерфейс синхронный</t>
  </si>
  <si>
    <t>Запрос данных тестового интерфейса sync</t>
  </si>
  <si>
    <t>Направление относительно SAP</t>
  </si>
  <si>
    <t>In</t>
  </si>
  <si>
    <t>Out</t>
  </si>
  <si>
    <t>Service Interface SAP</t>
  </si>
  <si>
    <t>Паттерн Legacy</t>
  </si>
  <si>
    <t>Операция Legacy</t>
  </si>
  <si>
    <t>Наименование объекта данных Legacy</t>
  </si>
  <si>
    <t>InterfaceTest1</t>
  </si>
  <si>
    <t>Message Mapping Request</t>
  </si>
  <si>
    <t>Message Mapping Response</t>
  </si>
  <si>
    <t>Interface Mapping</t>
  </si>
  <si>
    <t>Префикс мэппинга SAP</t>
  </si>
  <si>
    <t>Префикс мэппинга Legacy</t>
  </si>
  <si>
    <t>Change</t>
  </si>
  <si>
    <t>Update</t>
  </si>
  <si>
    <t>Cancel</t>
  </si>
  <si>
    <t>Maintain</t>
  </si>
  <si>
    <t>Delete</t>
  </si>
  <si>
    <t>Block</t>
  </si>
  <si>
    <t>Modify</t>
  </si>
  <si>
    <t>Service Interface Legacy</t>
  </si>
  <si>
    <t>DT/MT Req SAP</t>
  </si>
  <si>
    <t>DT/MT Resp SAP</t>
  </si>
  <si>
    <t>DT/MT Req Legacy</t>
  </si>
  <si>
    <t>DT/MT Resp Legacy</t>
  </si>
  <si>
    <t>Режим Legacy</t>
  </si>
  <si>
    <t>ERP_</t>
  </si>
  <si>
    <t>1C_</t>
  </si>
  <si>
    <t>Режим SAP</t>
  </si>
  <si>
    <t>Операция SAP</t>
  </si>
  <si>
    <t>Наименование объекта данных SAP</t>
  </si>
  <si>
    <t>S001.1</t>
  </si>
  <si>
    <t>S001.2</t>
  </si>
  <si>
    <t>TestInterface</t>
  </si>
  <si>
    <t>Handle</t>
  </si>
  <si>
    <t>Read</t>
  </si>
  <si>
    <t>InterfaceTest2</t>
  </si>
  <si>
    <t>Тестовый интерфейс асинхронный</t>
  </si>
  <si>
    <t>PurchaseOrder</t>
  </si>
  <si>
    <t>Order</t>
  </si>
  <si>
    <t>S4_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</si>
</sst>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.5"/>
      <color theme="1"/>
      <name val="Franklin Gothic Book"/>
      <family val="2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Fill="1" applyBorder="1"/>
    <xf numFmtId="0" fontId="0" fillId="0" borderId="0" xfId="0" applyAlignment="1">
      <alignment shrinkToFit="1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2" fillId="3" borderId="1" xfId="0" applyFont="1" applyFill="1" applyBorder="1"/>
    <xf numFmtId="0" fontId="0" fillId="2" borderId="1" xfId="0" applyFont="1" applyFill="1" applyBorder="1"/>
    <xf numFmtId="0" fontId="0" fillId="0" borderId="1" xfId="0" applyBorder="1"/>
    <xf numFmtId="0" fontId="0" fillId="0" borderId="0" xfId="0" applyNumberFormat="1"/>
  </cellXfs>
  <cellStyles count="1">
    <cellStyle name="Normal" xfId="0" builtinId="0"/>
  </cellStyles>
  <dxfs count="1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Franklin Gothic Book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Franklin Gothic Boo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.5"/>
        <color theme="1"/>
        <name val="Franklin Gothic Book"/>
        <family val="2"/>
        <scheme val="none"/>
      </font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321031-8F14-2E4A-9880-70617A94BDB3}" name="Table1" displayName="Table1" ref="A1:W5" totalsRowShown="0" headerRowDxfId="17">
  <autoFilter ref="A1:W5" xr:uid="{475BCC7F-D5BA-5742-860A-1B5B4D919851}"/>
  <tableColumns count="23">
    <tableColumn id="1" xr3:uid="{81BD5E54-0016-B548-ADFE-3DF1F27C91F5}" name="Код интерфейса"/>
    <tableColumn id="2" xr3:uid="{2E503326-AA6D-324F-A93B-5B25CB356359}" name="Объект данных"/>
    <tableColumn id="3" xr3:uid="{15185DBF-34D3-A742-BB8E-5B07B3E2AAA5}" name="Наименование типа сообщения"/>
    <tableColumn id="4" xr3:uid="{62FA6696-6AE3-7146-9449-1A14907ECE3F}" name="Направление относительно SAP"/>
    <tableColumn id="5" xr3:uid="{3C82E0EA-D3C5-744F-88E6-D8008A93E7F3}" name="Паттерн SAP"/>
    <tableColumn id="6" xr3:uid="{D05F6E03-7A24-D948-9A43-A0E52A50869B}" name="Режим SAP"/>
    <tableColumn id="7" xr3:uid="{0FCC7003-9FF0-E246-93B3-D7E4A100A562}" name="Операция SAP"/>
    <tableColumn id="8" xr3:uid="{A136D1CB-8E2B-954D-A32B-013C48DCC386}" name="Наименование объекта данных SAP"/>
    <tableColumn id="9" xr3:uid="{5016F5D5-8653-1D42-8DEB-A861030E6A9C}" name="Паттерн Legacy"/>
    <tableColumn id="10" xr3:uid="{B92ECD5E-1B67-1144-B5C5-84BBA05A10E7}" name="Режим Legacy"/>
    <tableColumn id="11" xr3:uid="{BBF9736E-5029-704B-9684-8813E607A67B}" name="Операция Legacy"/>
    <tableColumn id="12" xr3:uid="{9372455F-90A9-774B-B983-DADF64E6B080}" name="Наименование объекта данных Legacy"/>
    <tableColumn id="13" xr3:uid="{811E04F2-538E-B74F-A228-FC1E105AB0DC}" name="DT/MT Req SAP" dataDxfId="16">
      <calculatedColumnFormula>IF(Table1[[#This Row],[Наименование объекта данных SAP]]&lt;&gt;"",_xlfn.CONCAT(Table1[[#This Row],[Наименование объекта данных SAP]],Table1[[#This Row],[Операция SAP]],VLOOKUP(Table1[[#This Row],[Паттерн SAP]],Table6[],6,FALSE)),"")</calculatedColumnFormula>
    </tableColumn>
    <tableColumn id="14" xr3:uid="{63214140-24C5-3348-AE0F-9D069619A71B}" name="DT/MT Resp SAP" dataDxfId="15">
      <calculatedColumnFormula>IF(Table1[[#This Row],[Режим SAP]]="Sync",_xlfn.CONCAT(Table1[[#This Row],[Наименование объекта данных SAP]],Table1[[#This Row],[Операция SAP]],VLOOKUP(Table1[[#This Row],[Паттерн SAP]],Table6[],7,FALSE)),"")</calculatedColumnFormula>
    </tableColumn>
    <tableColumn id="15" xr3:uid="{752B0B29-6607-EF4D-84E1-F32CE0F359D4}" name="Service Interface SAP" dataDxfId="14">
      <calculatedColumnFormula>IF(Table1[[#This Row],[DT/MT Req SAP]]&lt;&gt;"",_xlfn.CONCAT(Table1[[#This Row],[Наименование объекта данных SAP]],Table1[[#This Row],[Операция SAP]],IF(Table1[[#This Row],[Направление относительно SAP]]="Out",IF(Table1[[#This Row],[Режим SAP]]="Sync",VLOOKUP(Table1[[#This Row],[Паттерн SAP]],Table6[],5,FALSE),VLOOKUP(Table1[[#This Row],[Паттерн SAP]],Table6[],4,FALSE)),IF(Table1[[#This Row],[Режим SAP]]="Sync",VLOOKUP(Table1[[#This Row],[Паттерн SAP]],Table6[],3,FALSE),VLOOKUP(Table1[[#This Row],[Паттерн SAP]],Table6[],2,FALSE)))),"")</calculatedColumnFormula>
    </tableColumn>
    <tableColumn id="16" xr3:uid="{69243346-E392-8A4D-971C-8C879BC37A2B}" name="Interface Mapping">
      <calculatedColumnFormula>IF(Table1[[#This Row],[Наименование объекта данных SAP]]&lt;&gt;"",IF(Table1[[#This Row],[Направление относительно SAP]]="Out",_xlfn.CONCAT(Table1[[#This Row],[Префикс мэппинга SAP]],Table1[[#This Row],[Service Interface SAP]],"_To_",Table1[[#This Row],[Префикс мэппинга Legacy]],Table1[[#This Row],[Service Interface Legacy]]),_xlfn.CONCAT(Table1[[#This Row],[Префикс мэппинга Legacy]],Table1[[#This Row],[Service Interface Legacy]],"_To_",Table1[[#This Row],[Префикс мэппинга SAP]],Table1[[#This Row],[Service Interface SAP]])),"")</calculatedColumnFormula>
    </tableColumn>
    <tableColumn id="17" xr3:uid="{A1BD1139-1DE4-3643-8464-7E48FF005A49}" name="Message Mapping Request" dataDxfId="13">
      <calculatedColumnFormula>IF(Table1[[#This Row],[Наименование объекта данных SAP]]&lt;&gt;"",IF(Table1[[#This Row],[Направление относительно SAP]]="Out",_xlfn.CONCAT(Table1[[#This Row],[Префикс мэппинга SAP]],Table1[[#This Row],[DT/MT Req SAP]],"_To_",Table1[[#This Row],[Префикс мэппинга Legacy]],Table1[[#This Row],[DT/MT Req Legacy]]),_xlfn.CONCAT(Table1[[#This Row],[Префикс мэппинга Legacy]],Table1[[#This Row],[DT/MT Req Legacy]],"_To_",Table1[[#This Row],[Префикс мэппинга SAP]],Table1[[#This Row],[DT/MT Req SAP]])),"")</calculatedColumnFormula>
    </tableColumn>
    <tableColumn id="18" xr3:uid="{776CE12E-C72B-6048-AAC6-9076A8F3A5DA}" name="Message Mapping Response" dataDxfId="12">
      <calculatedColumnFormula>IF(Table1[[#This Row],[Режим SAP]]="Sync",IF(Table1[[#This Row],[Направление относительно SAP]]="Out",_xlfn.CONCAT(Table1[[#This Row],[Префикс мэппинга Legacy]],Table1[[#This Row],[DT/MT Resp Legacy]],"_To_",Table1[[#This Row],[Префикс мэппинга SAP]],Table1[[#This Row],[DT/MT Resp SAP]]),_xlfn.CONCAT(Table1[[#This Row],[Префикс мэппинга SAP]],Table1[[#This Row],[DT/MT Resp SAP]],"_To_",Table1[[#This Row],[Префикс мэппинга Legacy]],Table1[[#This Row],[DT/MT Resp Legacy]])),"")</calculatedColumnFormula>
    </tableColumn>
    <tableColumn id="19" xr3:uid="{95929B5B-5F8D-634C-B1EF-4B77B90BD7A3}" name="DT/MT Req Legacy">
      <calculatedColumnFormula>IF(Table1[[#This Row],[Наименование объекта данных SAP]]&lt;&gt;"",_xlfn.CONCAT(Table1[[#This Row],[Наименование объекта данных Legacy]],Table1[[#This Row],[Операция Legacy]],VLOOKUP(Table1[[#This Row],[Паттерн Legacy]],Table6[],6,FALSE)),"")</calculatedColumnFormula>
    </tableColumn>
    <tableColumn id="20" xr3:uid="{83968BAC-598C-A541-80C4-4586951FEE09}" name="DT/MT Resp Legacy">
      <calculatedColumnFormula>IF(Table1[[#This Row],[Режим Legacy]]="Sync",_xlfn.CONCAT(Table1[[#This Row],[Наименование объекта данных Legacy]],Table1[[#This Row],[Операция Legacy]],VLOOKUP(Table1[[#This Row],[Паттерн Legacy]],Table6[],7,FALSE)),"")</calculatedColumnFormula>
    </tableColumn>
    <tableColumn id="21" xr3:uid="{E87D9F9E-4298-F44B-AF32-A3311D531E7C}" name="Service Interface Legacy">
      <calculatedColumnFormula>_xlfn.CONCAT(Table1[[#This Row],[Наименование объекта данных Legacy]],Table1[[#This Row],[Операция Legacy]],IF(Table1[[#This Row],[Направление относительно SAP]]="Out",IF(Table1[[#This Row],[Режим Legacy]]="Sync",VLOOKUP(Table1[[#This Row],[Паттерн Legacy]],Table6[],3,FALSE),VLOOKUP(Table1[[#This Row],[Паттерн Legacy]],Table6[],2,FALSE)),IF(Table1[[#This Row],[Режим Legacy]]="Sync",VLOOKUP(Table1[[#This Row],[Паттерн Legacy]],Table6[],5,FALSE),VLOOKUP(Table1[[#This Row],[Паттерн Legacy]],Table6[],4,FALSE))))</calculatedColumnFormula>
    </tableColumn>
    <tableColumn id="22" xr3:uid="{17E74E0E-0154-7B43-9CC7-8FF90CEC77F9}" name="Префикс мэппинга SAP"/>
    <tableColumn id="23" xr3:uid="{F59CA536-739B-2F45-92DD-BDFD71D5B61B}" name="Префикс мэппинга Legacy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AC2963-5739-7C48-A1A9-F212BD654039}" name="Table5" displayName="Table5" ref="A10:A23" totalsRowShown="0" dataDxfId="11">
  <autoFilter ref="A10:A23" xr:uid="{95125AB5-9868-FF4B-BE51-D1735C584F5C}"/>
  <tableColumns count="1">
    <tableColumn id="1" xr3:uid="{CB3D9278-7628-554D-AA91-C26EC74330BB}" name="Операция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D873A6E-CB60-C340-9572-F35FAFC03F7F}" name="Table6" displayName="Table6" ref="A1:I4" totalsRowShown="0" headerRowDxfId="9">
  <autoFilter ref="A1:I4" xr:uid="{AFDB5657-83B5-DA4F-9129-BAAC92949BB3}"/>
  <tableColumns count="9">
    <tableColumn id="1" xr3:uid="{A6DE7964-1011-764C-822B-23B051948239}" name="Паттерн" dataDxfId="8"/>
    <tableColumn id="2" xr3:uid="{A7950E52-F341-3043-8C28-4818BCFBA19E}" name="Паттерн SI (In, async)" dataDxfId="7"/>
    <tableColumn id="3" xr3:uid="{4D5B3774-64BE-1F43-8549-257572A81B1C}" name="Паттерн SI (In, sync)" dataDxfId="6"/>
    <tableColumn id="4" xr3:uid="{8AECF09C-9F08-E147-BD9C-4B509121B209}" name="Паттерн SI (Out, async)" dataDxfId="5"/>
    <tableColumn id="5" xr3:uid="{F9DA34A6-E9A7-D444-AC76-AEA8FEB91D98}" name="Паттерн SI (Out, sync)" dataDxfId="4"/>
    <tableColumn id="6" xr3:uid="{7C9F1321-6BC4-6E4B-9FA4-81CE6BDF69E5}" name="Паттерн MT req" dataDxfId="3"/>
    <tableColumn id="7" xr3:uid="{211ECDBA-B855-4F43-B0DA-F02C22E281DB}" name="Паттерн MT resp" dataDxfId="2"/>
    <tableColumn id="8" xr3:uid="{81BF1F4F-A18C-9442-9CA4-B72788932FFD}" name="AIF req" dataDxfId="1"/>
    <tableColumn id="9" xr3:uid="{A6006135-2EDC-8A43-A0F3-2918F8503934}" name="AIF resp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9BE2A2-3D2C-D64A-8918-FEED727B5482}" name="Table3" displayName="Table3" ref="C10:C12" totalsRowShown="0">
  <autoFilter ref="C10:C12" xr:uid="{77DB45A7-F6C2-4C46-B216-73044AA19ADC}"/>
  <tableColumns count="1">
    <tableColumn id="1" xr3:uid="{007CC171-3B2F-F542-91E8-C649CBA5EAF3}" name="Режим работы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F9E925-28F5-8340-847F-9D1A206B1E4B}" name="Table4" displayName="Table4" ref="C14:C16" totalsRowShown="0">
  <autoFilter ref="C14:C16" xr:uid="{09F82C34-BF1A-E843-808F-EB6D217543A7}"/>
  <tableColumns count="1">
    <tableColumn id="1" xr3:uid="{C5DF8358-7478-8342-A277-9CE3B76BD5B2}" name="Направление относительно SA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47FE-4D93-4942-91E3-20BBCFDFE307}">
  <dimension ref="A1:W6"/>
  <sheetViews>
    <sheetView tabSelected="1" topLeftCell="O1" zoomScale="80" zoomScaleNormal="80" workbookViewId="0">
      <selection activeCell="P4" sqref="P4"/>
    </sheetView>
  </sheetViews>
  <sheetFormatPr defaultColWidth="11" defaultRowHeight="15.75" x14ac:dyDescent="0.5"/>
  <cols>
    <col min="1" max="1" width="22.5" customWidth="1"/>
    <col min="2" max="2" width="32.6875" customWidth="1"/>
    <col min="3" max="3" width="42.8125" customWidth="1"/>
    <col min="4" max="4" width="30.6875" customWidth="1"/>
    <col min="5" max="5" width="18.3125" customWidth="1"/>
    <col min="6" max="6" width="12.3125" customWidth="1"/>
    <col min="7" max="7" width="16.6875" customWidth="1"/>
    <col min="8" max="8" width="34.6875" customWidth="1"/>
    <col min="9" max="9" width="18.3125" customWidth="1"/>
    <col min="10" max="10" width="15" customWidth="1"/>
    <col min="11" max="11" width="17.8125" customWidth="1"/>
    <col min="12" max="12" width="37.3125" customWidth="1"/>
    <col min="13" max="13" width="26.8125" style="4" customWidth="1"/>
    <col min="14" max="14" width="32.5" style="4" customWidth="1"/>
    <col min="15" max="15" width="48.8125" style="4" customWidth="1"/>
    <col min="16" max="16" width="84.5" customWidth="1"/>
    <col min="17" max="17" width="56" customWidth="1"/>
    <col min="18" max="18" width="70.1875" customWidth="1"/>
    <col min="19" max="19" width="26.8125" customWidth="1"/>
    <col min="20" max="20" width="24.5" customWidth="1"/>
    <col min="21" max="21" width="47.5" customWidth="1"/>
    <col min="22" max="22" width="23.5" customWidth="1"/>
    <col min="23" max="23" width="25.5" customWidth="1"/>
  </cols>
  <sheetData>
    <row r="1" spans="1:23" x14ac:dyDescent="0.5">
      <c r="A1" t="s">
        <v>0</v>
      </c>
      <c r="B1" t="s">
        <v>1</v>
      </c>
      <c r="C1" t="s">
        <v>2</v>
      </c>
      <c r="D1" t="s">
        <v>45</v>
      </c>
      <c r="E1" t="s">
        <v>25</v>
      </c>
      <c r="F1" t="s">
        <v>73</v>
      </c>
      <c r="G1" t="s">
        <v>74</v>
      </c>
      <c r="H1" t="s">
        <v>75</v>
      </c>
      <c r="I1" t="s">
        <v>49</v>
      </c>
      <c r="J1" t="s">
        <v>70</v>
      </c>
      <c r="K1" t="s">
        <v>50</v>
      </c>
      <c r="L1" t="s">
        <v>51</v>
      </c>
      <c r="M1" s="4" t="s">
        <v>66</v>
      </c>
      <c r="N1" s="4" t="s">
        <v>67</v>
      </c>
      <c r="O1" s="4" t="s">
        <v>48</v>
      </c>
      <c r="P1" t="s">
        <v>55</v>
      </c>
      <c r="Q1" t="s">
        <v>53</v>
      </c>
      <c r="R1" t="s">
        <v>54</v>
      </c>
      <c r="S1" s="4" t="s">
        <v>68</v>
      </c>
      <c r="T1" s="4" t="s">
        <v>69</v>
      </c>
      <c r="U1" s="4" t="s">
        <v>65</v>
      </c>
      <c r="V1" t="s">
        <v>56</v>
      </c>
      <c r="W1" t="s">
        <v>57</v>
      </c>
    </row>
    <row r="2" spans="1:23" x14ac:dyDescent="0.5">
      <c r="A2" t="s">
        <v>76</v>
      </c>
      <c r="B2" t="s">
        <v>43</v>
      </c>
      <c r="C2" t="s">
        <v>44</v>
      </c>
      <c r="D2" t="s">
        <v>46</v>
      </c>
      <c r="E2" t="s">
        <v>27</v>
      </c>
      <c r="F2" t="s">
        <v>41</v>
      </c>
      <c r="G2" t="s">
        <v>38</v>
      </c>
      <c r="H2" t="s">
        <v>78</v>
      </c>
      <c r="I2" t="s">
        <v>27</v>
      </c>
      <c r="J2" t="s">
        <v>41</v>
      </c>
      <c r="K2" t="s">
        <v>62</v>
      </c>
      <c r="L2" t="s">
        <v>52</v>
      </c>
      <c r="M2" s="1" t="str">
        <f>IF(Table1[[#This Row],[Наименование объекта данных SAP]]&lt;&gt;"",_xlfn.CONCAT(Table1[[#This Row],[Наименование объекта данных SAP]],Table1[[#This Row],[Операция SAP]],VLOOKUP(Table1[[#This Row],[Паттерн SAP]],Table6[],6,FALSE)),"")</f>
        <v>TestInterfaceByIdQuery</v>
      </c>
      <c r="N2" s="1" t="str">
        <f>IF(Table1[[#This Row],[Режим SAP]]="Sync",_xlfn.CONCAT(Table1[[#This Row],[Наименование объекта данных SAP]],Table1[[#This Row],[Операция SAP]],VLOOKUP(Table1[[#This Row],[Паттерн SAP]],Table6[],7,FALSE)),"")</f>
        <v>TestInterfaceByIdResponse</v>
      </c>
      <c r="O2" s="1" t="str">
        <f>IF(Table1[[#This Row],[DT/MT Req SAP]]&lt;&gt;"",_xlfn.CONCAT(Table1[[#This Row],[Наименование объекта данных SAP]],Table1[[#This Row],[Операция SAP]],IF(Table1[[#This Row],[Направление относительно SAP]]="Out",IF(Table1[[#This Row],[Режим SAP]]="Sync",VLOOKUP(Table1[[#This Row],[Паттерн SAP]],Table6[],5,FALSE),VLOOKUP(Table1[[#This Row],[Паттерн SAP]],Table6[],4,FALSE)),IF(Table1[[#This Row],[Режим SAP]]="Sync",VLOOKUP(Table1[[#This Row],[Паттерн SAP]],Table6[],3,FALSE),VLOOKUP(Table1[[#This Row],[Паттерн SAP]],Table6[],2,FALSE)))),"")</f>
        <v>TestInterfaceByIdQueryResponse_InSync</v>
      </c>
      <c r="P2" t="str">
        <f>IF(Table1[[#This Row],[Наименование объекта данных SAP]]&lt;&gt;"",IF(Table1[[#This Row],[Направление относительно SAP]]="Out",_xlfn.CONCAT(Table1[[#This Row],[Префикс мэппинга SAP]],Table1[[#This Row],[Service Interface SAP]],"_To_",Table1[[#This Row],[Префикс мэппинга Legacy]],Table1[[#This Row],[Service Interface Legacy]]),_xlfn.CONCAT(Table1[[#This Row],[Префикс мэппинга Legacy]],Table1[[#This Row],[Service Interface Legacy]],"_To_",Table1[[#This Row],[Префикс мэппинга SAP]],Table1[[#This Row],[Service Interface SAP]])),"")</f>
        <v>1C_InterfaceTest1DeleteQueryResponse_OutSync_To_ERP_TestInterfaceByIdQueryResponse_InSync</v>
      </c>
      <c r="Q2" t="str">
        <f>IF(Table1[[#This Row],[Наименование объекта данных SAP]]&lt;&gt;"",IF(Table1[[#This Row],[Направление относительно SAP]]="Out",_xlfn.CONCAT(Table1[[#This Row],[Префикс мэппинга SAP]],Table1[[#This Row],[DT/MT Req SAP]],"_To_",Table1[[#This Row],[Префикс мэппинга Legacy]],Table1[[#This Row],[DT/MT Req Legacy]]),_xlfn.CONCAT(Table1[[#This Row],[Префикс мэппинга Legacy]],Table1[[#This Row],[DT/MT Req Legacy]],"_To_",Table1[[#This Row],[Префикс мэппинга SAP]],Table1[[#This Row],[DT/MT Req SAP]])),"")</f>
        <v>1C_InterfaceTest1DeleteQuery_To_ERP_TestInterfaceByIdQuery</v>
      </c>
      <c r="R2" t="str">
        <f>IF(Table1[[#This Row],[Режим SAP]]="Sync",IF(Table1[[#This Row],[Направление относительно SAP]]="Out",_xlfn.CONCAT(Table1[[#This Row],[Префикс мэппинга Legacy]],Table1[[#This Row],[DT/MT Resp Legacy]],"_To_",Table1[[#This Row],[Префикс мэппинга SAP]],Table1[[#This Row],[DT/MT Resp SAP]]),_xlfn.CONCAT(Table1[[#This Row],[Префикс мэппинга SAP]],Table1[[#This Row],[DT/MT Resp SAP]],"_To_",Table1[[#This Row],[Префикс мэппинга Legacy]],Table1[[#This Row],[DT/MT Resp Legacy]])),"")</f>
        <v>ERP_TestInterfaceByIdResponse_To_1C_InterfaceTest1DeleteResponse</v>
      </c>
      <c r="S2" t="str">
        <f>IF(Table1[[#This Row],[Наименование объекта данных SAP]]&lt;&gt;"",_xlfn.CONCAT(Table1[[#This Row],[Наименование объекта данных Legacy]],Table1[[#This Row],[Операция Legacy]],VLOOKUP(Table1[[#This Row],[Паттерн Legacy]],Table6[],6,FALSE)),"")</f>
        <v>InterfaceTest1DeleteQuery</v>
      </c>
      <c r="T2" t="str">
        <f>IF(Table1[[#This Row],[Режим Legacy]]="Sync",_xlfn.CONCAT(Table1[[#This Row],[Наименование объекта данных Legacy]],Table1[[#This Row],[Операция Legacy]],VLOOKUP(Table1[[#This Row],[Паттерн Legacy]],Table6[],7,FALSE)),"")</f>
        <v>InterfaceTest1DeleteResponse</v>
      </c>
      <c r="U2" t="str">
        <f>_xlfn.CONCAT(Table1[[#This Row],[Наименование объекта данных Legacy]],Table1[[#This Row],[Операция Legacy]],IF(Table1[[#This Row],[Направление относительно SAP]]="Out",IF(Table1[[#This Row],[Режим Legacy]]="Sync",VLOOKUP(Table1[[#This Row],[Паттерн Legacy]],Table6[],3,FALSE),VLOOKUP(Table1[[#This Row],[Паттерн Legacy]],Table6[],2,FALSE)),IF(Table1[[#This Row],[Режим Legacy]]="Sync",VLOOKUP(Table1[[#This Row],[Паттерн Legacy]],Table6[],5,FALSE),VLOOKUP(Table1[[#This Row],[Паттерн Legacy]],Table6[],4,FALSE))))</f>
        <v>InterfaceTest1DeleteQueryResponse_OutSync</v>
      </c>
      <c r="V2" t="s">
        <v>71</v>
      </c>
      <c r="W2" t="s">
        <v>72</v>
      </c>
    </row>
    <row r="3" spans="1:23" x14ac:dyDescent="0.5">
      <c r="A3" t="s">
        <v>77</v>
      </c>
      <c r="B3" t="s">
        <v>43</v>
      </c>
      <c r="C3" t="s">
        <v>44</v>
      </c>
      <c r="D3" t="s">
        <v>46</v>
      </c>
      <c r="E3" t="s">
        <v>27</v>
      </c>
      <c r="F3" t="s">
        <v>41</v>
      </c>
      <c r="G3" t="s">
        <v>38</v>
      </c>
      <c r="H3" t="s">
        <v>78</v>
      </c>
      <c r="I3" t="s">
        <v>27</v>
      </c>
      <c r="J3" t="s">
        <v>41</v>
      </c>
      <c r="K3" t="s">
        <v>62</v>
      </c>
      <c r="L3" t="s">
        <v>81</v>
      </c>
      <c r="M3" s="1" t="str">
        <f>IF(Table1[[#This Row],[Наименование объекта данных SAP]]&lt;&gt;"",_xlfn.CONCAT(Table1[[#This Row],[Наименование объекта данных SAP]],Table1[[#This Row],[Операция SAP]],VLOOKUP(Table1[[#This Row],[Паттерн SAP]],Table6[],6,FALSE)),"")</f>
        <v>TestInterfaceByIdQuery</v>
      </c>
      <c r="N3" s="1" t="str">
        <f>IF(Table1[[#This Row],[Режим SAP]]="Sync",_xlfn.CONCAT(Table1[[#This Row],[Наименование объекта данных SAP]],Table1[[#This Row],[Операция SAP]],VLOOKUP(Table1[[#This Row],[Паттерн SAP]],Table6[],7,FALSE)),"")</f>
        <v>TestInterfaceByIdResponse</v>
      </c>
      <c r="O3" s="1" t="str">
        <f>IF(Table1[[#This Row],[DT/MT Req SAP]]&lt;&gt;"",_xlfn.CONCAT(Table1[[#This Row],[Наименование объекта данных SAP]],Table1[[#This Row],[Операция SAP]],IF(Table1[[#This Row],[Направление относительно SAP]]="Out",IF(Table1[[#This Row],[Режим SAP]]="Sync",VLOOKUP(Table1[[#This Row],[Паттерн SAP]],Table6[],5,FALSE),VLOOKUP(Table1[[#This Row],[Паттерн SAP]],Table6[],4,FALSE)),IF(Table1[[#This Row],[Режим SAP]]="Sync",VLOOKUP(Table1[[#This Row],[Паттерн SAP]],Table6[],3,FALSE),VLOOKUP(Table1[[#This Row],[Паттерн SAP]],Table6[],2,FALSE)))),"")</f>
        <v>TestInterfaceByIdQueryResponse_InSync</v>
      </c>
      <c r="P3" t="str">
        <f>IF(Table1[[#This Row],[Наименование объекта данных SAP]]&lt;&gt;"",IF(Table1[[#This Row],[Направление относительно SAP]]="Out",_xlfn.CONCAT(Table1[[#This Row],[Префикс мэппинга SAP]],Table1[[#This Row],[Service Interface SAP]],"_To_",Table1[[#This Row],[Префикс мэппинга Legacy]],Table1[[#This Row],[Service Interface Legacy]]),_xlfn.CONCAT(Table1[[#This Row],[Префикс мэппинга Legacy]],Table1[[#This Row],[Service Interface Legacy]],"_To_",Table1[[#This Row],[Префикс мэппинга SAP]],Table1[[#This Row],[Service Interface SAP]])),"")</f>
        <v>1C_InterfaceTest2DeleteQueryResponse_OutSync_To_ERP_TestInterfaceByIdQueryResponse_InSync</v>
      </c>
      <c r="Q3" t="str">
        <f>IF(Table1[[#This Row],[Наименование объекта данных SAP]]&lt;&gt;"",IF(Table1[[#This Row],[Направление относительно SAP]]="Out",_xlfn.CONCAT(Table1[[#This Row],[Префикс мэппинга SAP]],Table1[[#This Row],[DT/MT Req SAP]],"_To_",Table1[[#This Row],[Префикс мэппинга Legacy]],Table1[[#This Row],[DT/MT Req Legacy]]),_xlfn.CONCAT(Table1[[#This Row],[Префикс мэппинга Legacy]],Table1[[#This Row],[DT/MT Req Legacy]],"_To_",Table1[[#This Row],[Префикс мэппинга SAP]],Table1[[#This Row],[DT/MT Req SAP]])),"")</f>
        <v>1C_InterfaceTest2DeleteQuery_To_ERP_TestInterfaceByIdQuery</v>
      </c>
      <c r="R3" t="str">
        <f>IF(Table1[[#This Row],[Режим SAP]]="Sync",IF(Table1[[#This Row],[Направление относительно SAP]]="Out",_xlfn.CONCAT(Table1[[#This Row],[Префикс мэппинга Legacy]],Table1[[#This Row],[DT/MT Resp Legacy]],"_To_",Table1[[#This Row],[Префикс мэппинга SAP]],Table1[[#This Row],[DT/MT Resp SAP]]),_xlfn.CONCAT(Table1[[#This Row],[Префикс мэппинга SAP]],Table1[[#This Row],[DT/MT Resp SAP]],"_To_",Table1[[#This Row],[Префикс мэппинга Legacy]],Table1[[#This Row],[DT/MT Resp Legacy]])),"")</f>
        <v>ERP_TestInterfaceByIdResponse_To_1C_InterfaceTest2DeleteResponse</v>
      </c>
      <c r="S3" t="str">
        <f>IF(Table1[[#This Row],[Наименование объекта данных SAP]]&lt;&gt;"",_xlfn.CONCAT(Table1[[#This Row],[Наименование объекта данных Legacy]],Table1[[#This Row],[Операция Legacy]],VLOOKUP(Table1[[#This Row],[Паттерн Legacy]],Table6[],6,FALSE)),"")</f>
        <v>InterfaceTest2DeleteQuery</v>
      </c>
      <c r="T3" t="str">
        <f>IF(Table1[[#This Row],[Режим Legacy]]="Sync",_xlfn.CONCAT(Table1[[#This Row],[Наименование объекта данных Legacy]],Table1[[#This Row],[Операция Legacy]],VLOOKUP(Table1[[#This Row],[Паттерн Legacy]],Table6[],7,FALSE)),"")</f>
        <v>InterfaceTest2DeleteResponse</v>
      </c>
      <c r="U3" t="str">
        <f>_xlfn.CONCAT(Table1[[#This Row],[Наименование объекта данных Legacy]],Table1[[#This Row],[Операция Legacy]],IF(Table1[[#This Row],[Направление относительно SAP]]="Out",IF(Table1[[#This Row],[Режим Legacy]]="Sync",VLOOKUP(Table1[[#This Row],[Паттерн Legacy]],Table6[],3,FALSE),VLOOKUP(Table1[[#This Row],[Паттерн Legacy]],Table6[],2,FALSE)),IF(Table1[[#This Row],[Режим Legacy]]="Sync",VLOOKUP(Table1[[#This Row],[Паттерн Legacy]],Table6[],5,FALSE),VLOOKUP(Table1[[#This Row],[Паттерн Legacy]],Table6[],4,FALSE))))</f>
        <v>InterfaceTest2DeleteQueryResponse_OutSync</v>
      </c>
      <c r="V3" t="s">
        <v>71</v>
      </c>
      <c r="W3" t="s">
        <v>72</v>
      </c>
    </row>
    <row r="4" spans="1:23" x14ac:dyDescent="0.5">
      <c r="A4">
        <v>1</v>
      </c>
      <c r="B4" t="s">
        <v>82</v>
      </c>
      <c r="D4" t="s">
        <v>47</v>
      </c>
      <c r="E4" t="s">
        <v>26</v>
      </c>
      <c r="F4" t="s">
        <v>41</v>
      </c>
      <c r="G4" t="s">
        <v>24</v>
      </c>
      <c r="H4" t="s">
        <v>83</v>
      </c>
      <c r="I4" t="s">
        <v>26</v>
      </c>
      <c r="J4" t="s">
        <v>42</v>
      </c>
      <c r="K4" t="s">
        <v>61</v>
      </c>
      <c r="L4" t="s">
        <v>84</v>
      </c>
      <c r="M4" s="4" t="str">
        <f>IF(Table1[[#This Row],[Наименование объекта данных SAP]]&lt;&gt;"",_xlfn.CONCAT(Table1[[#This Row],[Наименование объекта данных SAP]],Table1[[#This Row],[Операция SAP]],VLOOKUP(Table1[[#This Row],[Паттерн SAP]],Table6[],6,FALSE)),"")</f>
        <v>PurchaseOrderCreateRequest</v>
      </c>
      <c r="N4" s="4" t="str">
        <f>IF(Table1[[#This Row],[Режим SAP]]="Sync",_xlfn.CONCAT(Table1[[#This Row],[Наименование объекта данных SAP]],Table1[[#This Row],[Операция SAP]],VLOOKUP(Table1[[#This Row],[Паттерн SAP]],Table6[],7,FALSE)),"")</f>
        <v>PurchaseOrderCreateConfirmation</v>
      </c>
      <c r="O4" s="4" t="str">
        <f>IF(Table1[[#This Row],[DT/MT Req SAP]]&lt;&gt;"",_xlfn.CONCAT(Table1[[#This Row],[Наименование объекта данных SAP]],Table1[[#This Row],[Операция SAP]],IF(Table1[[#This Row],[Направление относительно SAP]]="Out",IF(Table1[[#This Row],[Режим SAP]]="Sync",VLOOKUP(Table1[[#This Row],[Паттерн SAP]],Table6[],5,FALSE),VLOOKUP(Table1[[#This Row],[Паттерн SAP]],Table6[],4,FALSE)),IF(Table1[[#This Row],[Режим SAP]]="Sync",VLOOKUP(Table1[[#This Row],[Паттерн SAP]],Table6[],3,FALSE),VLOOKUP(Table1[[#This Row],[Паттерн SAP]],Table6[],2,FALSE)))),"")</f>
        <v>PurchaseOrderCreateRequestConfirmation_OutSync</v>
      </c>
      <c r="P4" t="str">
        <f>IF(Table1[[#This Row],[Наименование объекта данных SAP]]&lt;&gt;"",IF(Table1[[#This Row],[Направление относительно SAP]]="Out",_xlfn.CONCAT(Table1[[#This Row],[Префикс мэппинга SAP]],Table1[[#This Row],[Service Interface SAP]],"_To_",Table1[[#This Row],[Префикс мэппинга Legacy]],Table1[[#This Row],[Service Interface Legacy]]),_xlfn.CONCAT(Table1[[#This Row],[Префикс мэппинга Legacy]],Table1[[#This Row],[Service Interface Legacy]],"_To_",Table1[[#This Row],[Префикс мэппинга SAP]],Table1[[#This Row],[Service Interface SAP]])),"")</f>
        <v>S4_PurchaseOrderCreateRequestConfirmation_OutSync_To_1C_OrderMaintainRequest_In</v>
      </c>
      <c r="Q4" s="11" t="str">
        <f>IF(Table1[[#This Row],[Наименование объекта данных SAP]]&lt;&gt;"",IF(Table1[[#This Row],[Направление относительно SAP]]="Out",_xlfn.CONCAT(Table1[[#This Row],[Префикс мэппинга SAP]],Table1[[#This Row],[DT/MT Req SAP]],"_To_",Table1[[#This Row],[Префикс мэппинга Legacy]],Table1[[#This Row],[DT/MT Req Legacy]]),_xlfn.CONCAT(Table1[[#This Row],[Префикс мэппинга Legacy]],Table1[[#This Row],[DT/MT Req Legacy]],"_To_",Table1[[#This Row],[Префикс мэппинга SAP]],Table1[[#This Row],[DT/MT Req SAP]])),"")</f>
        <v>S4_PurchaseOrderCreateRequest_To_1C_OrderMaintainRequest</v>
      </c>
      <c r="R4" s="11" t="str">
        <f>IF(Table1[[#This Row],[Режим SAP]]="Sync",IF(Table1[[#This Row],[Направление относительно SAP]]="Out",_xlfn.CONCAT(Table1[[#This Row],[Префикс мэппинга Legacy]],Table1[[#This Row],[DT/MT Resp Legacy]],"_To_",Table1[[#This Row],[Префикс мэппинга SAP]],Table1[[#This Row],[DT/MT Resp SAP]]),_xlfn.CONCAT(Table1[[#This Row],[Префикс мэппинга SAP]],Table1[[#This Row],[DT/MT Resp SAP]],"_To_",Table1[[#This Row],[Префикс мэппинга Legacy]],Table1[[#This Row],[DT/MT Resp Legacy]])),"")</f>
        <v>1C__To_S4_PurchaseOrderCreateConfirmation</v>
      </c>
      <c r="S4" t="str">
        <f>IF(Table1[[#This Row],[Наименование объекта данных SAP]]&lt;&gt;"",_xlfn.CONCAT(Table1[[#This Row],[Наименование объекта данных Legacy]],Table1[[#This Row],[Операция Legacy]],VLOOKUP(Table1[[#This Row],[Паттерн Legacy]],Table6[],6,FALSE)),"")</f>
        <v>OrderMaintainRequest</v>
      </c>
      <c r="T4" t="str">
        <f>IF(Table1[[#This Row],[Режим Legacy]]="Sync",_xlfn.CONCAT(Table1[[#This Row],[Наименование объекта данных Legacy]],Table1[[#This Row],[Операция Legacy]],VLOOKUP(Table1[[#This Row],[Паттерн Legacy]],Table6[],7,FALSE)),"")</f>
        <v/>
      </c>
      <c r="U4" t="str">
        <f>_xlfn.CONCAT(Table1[[#This Row],[Наименование объекта данных Legacy]],Table1[[#This Row],[Операция Legacy]],IF(Table1[[#This Row],[Направление относительно SAP]]="Out",IF(Table1[[#This Row],[Режим Legacy]]="Sync",VLOOKUP(Table1[[#This Row],[Паттерн Legacy]],Table6[],3,FALSE),VLOOKUP(Table1[[#This Row],[Паттерн Legacy]],Table6[],2,FALSE)),IF(Table1[[#This Row],[Режим Legacy]]="Sync",VLOOKUP(Table1[[#This Row],[Паттерн Legacy]],Table6[],5,FALSE),VLOOKUP(Table1[[#This Row],[Паттерн Legacy]],Table6[],4,FALSE))))</f>
        <v>OrderMaintainRequest_In</v>
      </c>
      <c r="V4" t="s">
        <v>85</v>
      </c>
      <c r="W4" t="s">
        <v>72</v>
      </c>
    </row>
    <row r="5" spans="1:23" x14ac:dyDescent="0.5">
      <c r="M5" s="1" t="str">
        <f>IF(Table1[[#This Row],[Наименование объекта данных SAP]]&lt;&gt;"",_xlfn.CONCAT(Table1[[#This Row],[Наименование объекта данных SAP]],Table1[[#This Row],[Операция SAP]],VLOOKUP(Table1[[#This Row],[Паттерн SAP]],Table6[],6,FALSE)),"")</f>
        <v/>
      </c>
      <c r="N5" s="1" t="str">
        <f>IF(Table1[[#This Row],[Режим SAP]]="Sync",_xlfn.CONCAT(Table1[[#This Row],[Наименование объекта данных SAP]],Table1[[#This Row],[Операция SAP]],VLOOKUP(Table1[[#This Row],[Паттерн SAP]],Table6[],7,FALSE)),"")</f>
        <v/>
      </c>
      <c r="O5" s="1" t="str">
        <f>IF(Table1[[#This Row],[DT/MT Req SAP]]&lt;&gt;"",_xlfn.CONCAT(Table1[[#This Row],[Наименование объекта данных SAP]],Table1[[#This Row],[Операция SAP]],IF(Table1[[#This Row],[Направление относительно SAP]]="Out",IF(Table1[[#This Row],[Режим SAP]]="Sync",VLOOKUP(Table1[[#This Row],[Паттерн SAP]],Table6[],5,FALSE),VLOOKUP(Table1[[#This Row],[Паттерн SAP]],Table6[],4,FALSE)),IF(Table1[[#This Row],[Режим SAP]]="Sync",VLOOKUP(Table1[[#This Row],[Паттерн SAP]],Table6[],3,FALSE),VLOOKUP(Table1[[#This Row],[Паттерн SAP]],Table6[],2,FALSE)))),"")</f>
        <v/>
      </c>
      <c r="P5" t="str">
        <f>IF(Table1[[#This Row],[Наименование объекта данных SAP]]&lt;&gt;"",IF(Table1[[#This Row],[Направление относительно SAP]]="Out",_xlfn.CONCAT(Table1[[#This Row],[Префикс мэппинга SAP]],Table1[[#This Row],[Service Interface SAP]],"_To_",Table1[[#This Row],[Префикс мэппинга Legacy]],Table1[[#This Row],[Service Interface Legacy]]),_xlfn.CONCAT(Table1[[#This Row],[Префикс мэппинга Legacy]],Table1[[#This Row],[Service Interface Legacy]],"_To_",Table1[[#This Row],[Префикс мэппинга SAP]],Table1[[#This Row],[Service Interface SAP]])),"")</f>
        <v/>
      </c>
      <c r="Q5" t="str">
        <f>IF(Table1[[#This Row],[Наименование объекта данных SAP]]&lt;&gt;"",IF(Table1[[#This Row],[Направление относительно SAP]]="Out",_xlfn.CONCAT(Table1[[#This Row],[Префикс мэппинга SAP]],Table1[[#This Row],[DT/MT Req SAP]],"_To_",Table1[[#This Row],[Префикс мэппинга Legacy]],Table1[[#This Row],[DT/MT Req Legacy]]),_xlfn.CONCAT(Table1[[#This Row],[Префикс мэппинга Legacy]],Table1[[#This Row],[DT/MT Req Legacy]],"_To_",Table1[[#This Row],[Префикс мэппинга SAP]],Table1[[#This Row],[DT/MT Req SAP]])),"")</f>
        <v/>
      </c>
      <c r="R5" t="str">
        <f>IF(Table1[[#This Row],[Режим SAP]]="Sync",IF(Table1[[#This Row],[Направление относительно SAP]]="Out",_xlfn.CONCAT(Table1[[#This Row],[Префикс мэппинга Legacy]],Table1[[#This Row],[DT/MT Resp Legacy]],"_To_",Table1[[#This Row],[Префикс мэппинга SAP]],Table1[[#This Row],[DT/MT Resp SAP]]),_xlfn.CONCAT(Table1[[#This Row],[Префикс мэппинга SAP]],Table1[[#This Row],[DT/MT Resp SAP]],"_To_",Table1[[#This Row],[Префикс мэппинга Legacy]],Table1[[#This Row],[DT/MT Resp Legacy]])),"")</f>
        <v/>
      </c>
      <c r="S5" t="str">
        <f>IF(Table1[[#This Row],[Наименование объекта данных SAP]]&lt;&gt;"",_xlfn.CONCAT(Table1[[#This Row],[Наименование объекта данных Legacy]],Table1[[#This Row],[Операция Legacy]],VLOOKUP(Table1[[#This Row],[Паттерн Legacy]],Table6[],6,FALSE)),"")</f>
        <v/>
      </c>
      <c r="T5" t="str">
        <f>IF(Table1[[#This Row],[Режим Legacy]]="Sync",_xlfn.CONCAT(Table1[[#This Row],[Наименование объекта данных Legacy]],Table1[[#This Row],[Операция Legacy]],VLOOKUP(Table1[[#This Row],[Паттерн Legacy]],Table6[],7,FALSE)),"")</f>
        <v/>
      </c>
      <c r="U5" t="e">
        <f>_xlfn.CONCAT(Table1[[#This Row],[Наименование объекта данных Legacy]],Table1[[#This Row],[Операция Legacy]],IF(Table1[[#This Row],[Направление относительно SAP]]="Out",IF(Table1[[#This Row],[Режим Legacy]]="Sync",VLOOKUP(Table1[[#This Row],[Паттерн Legacy]],Table6[],3,FALSE),VLOOKUP(Table1[[#This Row],[Паттерн Legacy]],Table6[],2,FALSE)),IF(Table1[[#This Row],[Режим Legacy]]="Sync",VLOOKUP(Table1[[#This Row],[Паттерн Legacy]],Table6[],5,FALSE),VLOOKUP(Table1[[#This Row],[Паттерн Legacy]],Table6[],4,FALSE))))</f>
        <v>#N/A</v>
      </c>
    </row>
    <row r="6" spans="1:23" x14ac:dyDescent="0.5">
      <c r="M6" s="1"/>
      <c r="N6" s="1"/>
      <c r="O6" s="1"/>
    </row>
  </sheetData>
  <phoneticPr fontId="3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8666C2B-768D-8C45-A8B4-A3493C796BFD}">
          <x14:formula1>
            <xm:f>'Master Data'!$A$2:$A$4</xm:f>
          </x14:formula1>
          <xm:sqref>I2:I6 E2:E6</xm:sqref>
        </x14:dataValidation>
        <x14:dataValidation type="list" allowBlank="1" showInputMessage="1" showErrorMessage="1" xr:uid="{ABAB07EF-0428-C04A-AF12-A9242FCE82D7}">
          <x14:formula1>
            <xm:f>'Master Data'!$C$11:$C$12</xm:f>
          </x14:formula1>
          <xm:sqref>J2:J6 F2:F6</xm:sqref>
        </x14:dataValidation>
        <x14:dataValidation type="list" allowBlank="1" showInputMessage="1" showErrorMessage="1" xr:uid="{508136EE-B679-9E45-839A-F90E8B1F3694}">
          <x14:formula1>
            <xm:f>'Master Data'!$A$11:$A$22</xm:f>
          </x14:formula1>
          <xm:sqref>K6 G2:G6</xm:sqref>
        </x14:dataValidation>
        <x14:dataValidation type="list" allowBlank="1" showInputMessage="1" showErrorMessage="1" xr:uid="{90BDD4F7-9892-0446-906C-630C872A2026}">
          <x14:formula1>
            <xm:f>'Master Data'!$C$15:$C$16</xm:f>
          </x14:formula1>
          <xm:sqref>D1:D6</xm:sqref>
        </x14:dataValidation>
        <x14:dataValidation type="list" allowBlank="1" showInputMessage="1" showErrorMessage="1" xr:uid="{4EEDD947-199F-EB47-B79A-2AD7E59C8B34}">
          <x14:formula1>
            <xm:f>'Master Data'!$A$11:$A$23</xm:f>
          </x14:formula1>
          <xm:sqref>K2:K5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C4C0B-8A38-4C4A-AED8-74719616CD5E}">
  <dimension ref="A1:I23"/>
  <sheetViews>
    <sheetView zoomScale="80" zoomScaleNormal="80" workbookViewId="0">
      <selection activeCell="A14" sqref="A14"/>
    </sheetView>
  </sheetViews>
  <sheetFormatPr defaultColWidth="11" defaultRowHeight="15.75" x14ac:dyDescent="0.5"/>
  <cols>
    <col min="1" max="1" width="21.8125" customWidth="1"/>
    <col min="2" max="2" width="20.6875" customWidth="1"/>
    <col min="3" max="3" width="30" customWidth="1"/>
    <col min="4" max="4" width="22" customWidth="1"/>
    <col min="5" max="5" width="32.8125" customWidth="1"/>
    <col min="6" max="6" width="16.1875" customWidth="1"/>
    <col min="7" max="7" width="17" customWidth="1"/>
    <col min="8" max="8" width="11" customWidth="1"/>
  </cols>
  <sheetData>
    <row r="1" spans="1:9" x14ac:dyDescent="0.5">
      <c r="A1" s="5" t="s">
        <v>28</v>
      </c>
      <c r="B1" s="5" t="s">
        <v>3</v>
      </c>
      <c r="C1" s="5" t="s">
        <v>4</v>
      </c>
      <c r="D1" s="5" t="s">
        <v>5</v>
      </c>
      <c r="E1" s="5" t="s">
        <v>6</v>
      </c>
      <c r="F1" s="3" t="s">
        <v>29</v>
      </c>
      <c r="G1" s="3" t="s">
        <v>30</v>
      </c>
      <c r="H1" s="3" t="s">
        <v>35</v>
      </c>
      <c r="I1" s="3" t="s">
        <v>36</v>
      </c>
    </row>
    <row r="2" spans="1:9" x14ac:dyDescent="0.5">
      <c r="A2" s="8" t="s">
        <v>26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31</v>
      </c>
      <c r="G2" s="9" t="s">
        <v>32</v>
      </c>
      <c r="H2" s="9" t="s">
        <v>12</v>
      </c>
      <c r="I2" s="9" t="s">
        <v>13</v>
      </c>
    </row>
    <row r="3" spans="1:9" x14ac:dyDescent="0.5">
      <c r="A3" s="8" t="s">
        <v>27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33</v>
      </c>
      <c r="G3" s="9" t="s">
        <v>34</v>
      </c>
      <c r="H3" s="9" t="s">
        <v>18</v>
      </c>
      <c r="I3" s="9" t="s">
        <v>19</v>
      </c>
    </row>
    <row r="4" spans="1:9" x14ac:dyDescent="0.5">
      <c r="A4" s="8" t="s">
        <v>7</v>
      </c>
      <c r="B4" s="9" t="s">
        <v>20</v>
      </c>
      <c r="C4" s="9"/>
      <c r="D4" s="9" t="s">
        <v>21</v>
      </c>
      <c r="E4" s="9"/>
      <c r="F4" s="9" t="s">
        <v>7</v>
      </c>
      <c r="G4" s="10"/>
      <c r="H4" s="10" t="s">
        <v>22</v>
      </c>
      <c r="I4" s="10"/>
    </row>
    <row r="5" spans="1:9" x14ac:dyDescent="0.5">
      <c r="A5" s="2"/>
      <c r="B5" s="6"/>
      <c r="C5" s="6"/>
      <c r="D5" s="6"/>
      <c r="E5" s="6"/>
      <c r="F5" s="7"/>
    </row>
    <row r="10" spans="1:9" x14ac:dyDescent="0.5">
      <c r="A10" t="s">
        <v>23</v>
      </c>
      <c r="C10" t="s">
        <v>40</v>
      </c>
    </row>
    <row r="11" spans="1:9" x14ac:dyDescent="0.5">
      <c r="A11" s="2" t="s">
        <v>24</v>
      </c>
      <c r="C11" t="s">
        <v>41</v>
      </c>
    </row>
    <row r="12" spans="1:9" x14ac:dyDescent="0.5">
      <c r="A12" s="2" t="s">
        <v>58</v>
      </c>
      <c r="C12" t="s">
        <v>42</v>
      </c>
    </row>
    <row r="13" spans="1:9" x14ac:dyDescent="0.5">
      <c r="A13" s="2" t="s">
        <v>59</v>
      </c>
    </row>
    <row r="14" spans="1:9" x14ac:dyDescent="0.5">
      <c r="A14" s="2" t="s">
        <v>60</v>
      </c>
      <c r="C14" t="s">
        <v>45</v>
      </c>
    </row>
    <row r="15" spans="1:9" x14ac:dyDescent="0.5">
      <c r="A15" s="2" t="s">
        <v>61</v>
      </c>
      <c r="C15" t="s">
        <v>46</v>
      </c>
    </row>
    <row r="16" spans="1:9" x14ac:dyDescent="0.5">
      <c r="A16" s="2" t="s">
        <v>64</v>
      </c>
      <c r="C16" t="s">
        <v>47</v>
      </c>
    </row>
    <row r="17" spans="1:1" x14ac:dyDescent="0.5">
      <c r="A17" s="2" t="s">
        <v>62</v>
      </c>
    </row>
    <row r="18" spans="1:1" x14ac:dyDescent="0.5">
      <c r="A18" s="2" t="s">
        <v>80</v>
      </c>
    </row>
    <row r="19" spans="1:1" x14ac:dyDescent="0.5">
      <c r="A19" s="2" t="s">
        <v>63</v>
      </c>
    </row>
    <row r="20" spans="1:1" x14ac:dyDescent="0.5">
      <c r="A20" s="2" t="s">
        <v>37</v>
      </c>
    </row>
    <row r="21" spans="1:1" x14ac:dyDescent="0.5">
      <c r="A21" s="2" t="s">
        <v>38</v>
      </c>
    </row>
    <row r="22" spans="1:1" x14ac:dyDescent="0.5">
      <c r="A22" s="2" t="s">
        <v>39</v>
      </c>
    </row>
    <row r="23" spans="1:1" x14ac:dyDescent="0.5">
      <c r="A23" s="2" t="s">
        <v>79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Khamidoulin, Renat</cp:lastModifiedBy>
  <dcterms:created xsi:type="dcterms:W3CDTF">2020-06-01T12:46:31Z</dcterms:created>
  <dcterms:modified xsi:type="dcterms:W3CDTF">2021-09-03T15:07:49Z</dcterms:modified>
</cp:coreProperties>
</file>