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730" windowHeight="11310" firstSheet="1" activeTab="1"/>
  </bookViews>
  <sheets>
    <sheet name="LSNettingCSADetails" sheetId="4" state="hidden" r:id="rId1"/>
    <sheet name="NettingCSADetails" sheetId="1" r:id="rId2"/>
    <sheet name="LSNettingEligibleCollateralsCur" sheetId="5" state="hidden" r:id="rId3"/>
    <sheet name="NettingEligibleCollateralsCurre" sheetId="2" r:id="rId4"/>
    <sheet name="LSNettingSet" sheetId="6" state="hidden" r:id="rId5"/>
    <sheet name="NettingSet" sheetId="3" r:id="rId6"/>
  </sheets>
  <definedNames>
    <definedName name="ActiveCSAFlagLookup">LSNettingSet!$C$2:$D$9</definedName>
    <definedName name="BilateralLookup">LSNettingCSADetails!$C$2:$D$4</definedName>
    <definedName name="CallFrequencyLookup">LSNettingCSADetails!$K$2:$L$19</definedName>
    <definedName name="CounterpartyLookup">LSNettingSet!$A$2:$B$30</definedName>
    <definedName name="CSACurrencyLookup">LSNettingCSADetails!$E$2:$F$65</definedName>
    <definedName name="CurrencyLookup">LSNettingEligibleCollateralsCur!$C$2:$D$65</definedName>
    <definedName name="DBFsource034c7cef6d8d4891889f23c5eee2aa31" hidden="1">LSNettingSet!$C$1</definedName>
    <definedName name="DBFsource1a392e256cc64df9911f1e28caa6ae0e" hidden="1">LSNettingCSADetails!$M$1</definedName>
    <definedName name="DBFsource4703711f57ad427296a95fde89b9b011" hidden="1">LSNettingCSADetails!$A$1</definedName>
    <definedName name="DBFsource4efea32ebe83491fab6e1980f2192810" hidden="1">NettingSet!$A$1</definedName>
    <definedName name="DBFsource5ffcf541dba447999f307bb49eac605e" hidden="1">NettingCSADetails!$A$1</definedName>
    <definedName name="DBFsource6918c683b7614aa48eb01284c8f4c6d7" hidden="1">LSNettingCSADetails!$G$1</definedName>
    <definedName name="DBFsourcea23e940dca104db58bb21bc7c9b11ff0" hidden="1">LSNettingEligibleCollateralsCur!$C$1</definedName>
    <definedName name="DBFsourcec2c4a1418faf407b8930c7542200d9c6" hidden="1">LSNettingCSADetails!$K$1</definedName>
    <definedName name="DBFsourcec2fef1c1d03d44529fcdec636e718957" hidden="1">NettingEligibleCollateralsCurre!$A$1</definedName>
    <definedName name="DBFsourcecd9e7ac1e7574ce28f93a878f71cb323" hidden="1">LSNettingCSADetails!$C$1</definedName>
    <definedName name="DBFsourced52f942da15b4aeb99f9560bec298c77" hidden="1">LSNettingEligibleCollateralsCur!$A$1</definedName>
    <definedName name="DBFsourcedadd182f60be495e9079a853ed0079b1" hidden="1">LSNettingCSADetails!$E$1</definedName>
    <definedName name="DBFsourcee57fa20a93fd46078bfbccb4dc8984fa" hidden="1">LSNettingCSADetails!$I$1</definedName>
    <definedName name="DBFsourceec03778b82804927b1a96b6ed1978eea" hidden="1">LSNettingSet!$A$1</definedName>
    <definedName name="DBFtarget034c7cef6d8d4891889f23c5eee2aa31" hidden="1">LSNettingSet!$C$2:$D$9</definedName>
    <definedName name="DBFtarget1a392e256cc64df9911f1e28caa6ae0e" hidden="1">LSNettingCSADetails!$M$2:$N$19</definedName>
    <definedName name="DBFtarget4703711f57ad427296a95fde89b9b011" hidden="1">LSNettingEligibleCollateralsCur!$A$2:$B$30</definedName>
    <definedName name="DBFtarget4efea32ebe83491fab6e1980f2192810" hidden="1">NettingSet!$B$1:$G$30</definedName>
    <definedName name="DBFtarget5ffcf541dba447999f307bb49eac605e" hidden="1">NettingCSADetails!$B$1:$W$43</definedName>
    <definedName name="DBFtarget6918c683b7614aa48eb01284c8f4c6d7" hidden="1">LSNettingCSADetails!$G$2:$H$1150</definedName>
    <definedName name="DBFtargeta23e940dca104db58bb21bc7c9b11ff0" hidden="1">LSNettingEligibleCollateralsCur!$C$2:$D$65</definedName>
    <definedName name="DBFtargetc2c4a1418faf407b8930c7542200d9c6" hidden="1">LSNettingCSADetails!$K$2:$L$19</definedName>
    <definedName name="DBFtargetc2fef1c1d03d44529fcdec636e718957" hidden="1">NettingEligibleCollateralsCurre!$B$1:$E$30</definedName>
    <definedName name="DBFtargetcd9e7ac1e7574ce28f93a878f71cb323" hidden="1">LSNettingCSADetails!$C$2:$D$4</definedName>
    <definedName name="DBFtargetd52f942da15b4aeb99f9560bec298c77" hidden="1">LSNettingEligibleCollateralsCur!$A$2:$B$30</definedName>
    <definedName name="DBFtargetdadd182f60be495e9079a853ed0079b1" hidden="1">LSNettingCSADetails!$E$2:$F$65</definedName>
    <definedName name="DBFtargete57fa20a93fd46078bfbccb4dc8984fa" hidden="1">LSNettingCSADetails!$I$2:$J$2</definedName>
    <definedName name="DBFtargetec03778b82804927b1a96b6ed1978eea" hidden="1">LSNettingSet!$A$2:$B$30</definedName>
    <definedName name="DBMapperNettingCSADetails">NettingCSADetails!$B$1:$W$43</definedName>
    <definedName name="DBMapperNettingEligibleCollateralsCurrencies">NettingEligibleCollateralsCurre!$B$1:$E$30</definedName>
    <definedName name="DBMapperNettingSet">NettingSet!$B$1:$G$30</definedName>
    <definedName name="ExterneDaten_1" localSheetId="1" hidden="1">NettingCSADetails!$B$1:$P$43</definedName>
    <definedName name="ExterneDaten_1" localSheetId="3" hidden="1">NettingEligibleCollateralsCurre!$B$1:$C$30</definedName>
    <definedName name="ExterneDaten_1" localSheetId="5" hidden="1">NettingSet!$B$1:$E$30</definedName>
    <definedName name="IndependentAmountTypeLookup">LSNettingCSADetails!$I$2:$J$2</definedName>
    <definedName name="IndexNameLookup">LSNettingCSADetails!$G$2:$H$1150</definedName>
    <definedName name="NettingSetIdLookup">LSNettingEligibleCollateralsCur!$A$2:$B$30</definedName>
    <definedName name="PostFrequencyLookup">LSNettingCSADetails!$M$2:$N$19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A1" i="3"/>
  <c r="A1" i="2"/>
  <c r="A1" i="1"/>
  <c r="M1" i="4"/>
  <c r="K1" i="4"/>
  <c r="A1" i="6"/>
  <c r="C1" i="6"/>
  <c r="A1" i="5"/>
  <c r="C1" i="5"/>
  <c r="A1" i="4"/>
  <c r="I1" i="4"/>
  <c r="G1" i="4"/>
  <c r="E1" i="4"/>
  <c r="C1" i="4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</calcChain>
</file>

<file path=xl/connections.xml><?xml version="1.0" encoding="utf-8"?>
<connections xmlns="http://schemas.openxmlformats.org/spreadsheetml/2006/main">
  <connection id="1" keepAlive="1" name="Verbindung" type="5" refreshedVersion="6" saveData="1">
    <dbPr connection="Provider=MSDASQL.1;Persist Security Info=True;Extended Properties=&quot;DRIVER=SQL SERVER;SERVER=OEBFADBTVI00;UID=;Trusted_Connection=Yes;APP=Microsoft Office 2010;WSID=00232441EA71;DATABASE=pubs&quot;" command="SELECT T2.Counterparty+':'+T2.NettingSetId NettingSetIdLU, T3.value BilateralLU, T4.value CSACurrencyLU, T5.value IndexNameLU, T1.ThresholdPay, T1.ThresholdReceive, T1.MinimumTransferAmountPay, T1.MinimumTransferAmountReceive, T1.IndependentAmountHeld, T11.value IndependentAmountTypeLU, T12.value CallFrequencyLU, T13.value PostFrequencyLU, T1.MarginPeriodOfRisk, T1.CollateralCompoundingSpreadReceive, T1.CollateralCompoundingSpreadPay_x000d__x000a_FROM ORE.dbo.NettingCSADetails T1 INNER JOIN _x000d__x000a_ORE.dbo.NettingSet T2 ON T1.NettingSetId = T2.NettingSetId INNER JOIN _x000d__x000a_ORE.dbo.TypesCsaType T3 ON T1.Bilateral = T3.value LEFT JOIN _x000d__x000a_ORE.dbo.TypesCurrencyCode T4 ON T1.CSACurrency = T4.value LEFT JOIN _x000d__x000a_ORE.dbo.TypesIndexName T5 ON T1.IndexName = T5.value LEFT JOIN _x000d__x000a_ORE.dbo.TypesIndependentAmountType T11 ON T1.IndependentAmountType = T11.value LEFT JOIN _x000d__x000a_ORE.dbo.TypesFrequencyType T12 ON T1.CallFrequency = T12.value LEFT JOIN _x000d__x000a_ORE.dbo.TypesFrequencyType T13 ON T1.PostFrequency = T13.value_x000d__x000a_"/>
  </connection>
  <connection id="2" keepAlive="1" name="Verbindung1" type="5" refreshedVersion="4" background="1" saveData="1">
    <dbPr connection="Provider=MSDASQL.1;Persist Security Info=True;Extended Properties=&quot;DRIVER=SQL SERVER;SERVER=OEBFADBTVI00;UID=;Trusted_Connection=Yes;APP=Microsoft Office 2010;WSID=00232441EA71;DATABASE=pubs&quot;" command="SELECT T2.Counterparty+':'+T2.NettingSetId NettingSetIdLU, T3.value CurrencyLU_x000d__x000a_FROM ORE.dbo.NettingEligibleCollateralsCurrencies T1 INNER JOIN _x000d__x000a_ORE.dbo.NettingSet T2 ON T1.NettingSetId = T2.NettingSetId LEFT JOIN _x000d__x000a_ORE.dbo.TypesCurrencyCode T3 ON T1.Currency = T3.value_x000d__x000a_"/>
  </connection>
  <connection id="3" keepAlive="1" name="Verbindung2" type="5" refreshedVersion="4" background="1" saveData="1">
    <dbPr connection="Provider=MSDASQL.1;Persist Security Info=True;Extended Properties=&quot;DRIVER=SQL SERVER;SERVER=OEBFADBTVI00;UID=;Trusted_Connection=Yes;APP=Microsoft Office 2010;WSID=00232441EA71;DATABASE=pubs&quot;" command="SELECT T1.NettingSetId, T1.GroupingId, T4.value CounterpartyLU, T5.value ActiveCSAFlagLU_x000d__x000a_FROM ORE.dbo.NettingSet T1 INNER JOIN _x000d__x000a_ORE.dbo.TypesParties T4 ON T1.Counterparty = T4.value INNER JOIN _x000d__x000a_ORE.dbo.TypesBool T5 ON T1.ActiveCSAFlag = T5.value_x000d__x000a_"/>
  </connection>
</connections>
</file>

<file path=xl/sharedStrings.xml><?xml version="1.0" encoding="utf-8"?>
<sst xmlns="http://schemas.openxmlformats.org/spreadsheetml/2006/main" count="3166" uniqueCount="1398">
  <si>
    <t>SELECT T1.Counterparty+':'+T1.NettingSetId NettingSetId,T1.NettingSetId lookup FROM ORE.dbo.NettingSet T1 ORDER BY Counterparty</t>
  </si>
  <si>
    <t>SELECT T1.value Bilateral,T1.value FROM ORE.dbo.TypesCsaType T1 ORDER BY value</t>
  </si>
  <si>
    <t>SELECT  T1.value CSACurrency, T1.value FROM ORE.dbo.TypesCurrencyCode T1 ORDER BY value</t>
  </si>
  <si>
    <t>SELECT T1.value IndexName,T1.value FROM ORE.dbo.TypesIndexName T1 ORDER BY value</t>
  </si>
  <si>
    <t>SELECT T1.value IndependentAmountType,T1.value FROM ORE.dbo.TypesIndependentAmountType T1 ORDER BY value</t>
  </si>
  <si>
    <t>SELECT T1.value CallFrequency, T1.value FROM ORE.dbo.TypesFrequencyType T1 ORDER BY value</t>
  </si>
  <si>
    <t>SELECT T1.value PostFrequency, T1.value FROM ORE.dbo.TypesFrequencyType T1 ORDER BY value</t>
  </si>
  <si>
    <t xml:space="preserve">SELECT T2.Counterparty+':'+T2.NettingSetId NettingSetIdLU, T3.value BilateralLU, T4.value CSACurrencyLU, T5.value IndexNameLU, T1.ThresholdPay, T1.ThresholdReceive, T1.MinimumTransferAmountPay, T1.MinimumTransferAmountReceive, T1.IndependentAmountHeld, T11.value IndependentAmountTypeLU, T12.value CallFrequencyLU, T13.value PostFrequencyLU, T1.MarginPeriodOfRisk, T1.CollateralCompoundingSpreadReceive, T1.CollateralCompoundingSpreadPay_x000D_
FROM ORE.dbo.NettingCSADetails T1 INNER JOIN _x000D_
ORE.dbo.NettingSet T2 ON T1.NettingSetId = T2.NettingSetId INNER JOIN _x000D_
ORE.dbo.TypesCsaType T3 ON T1.Bilateral = T3.value LEFT JOIN _x000D_
ORE.dbo.TypesCurrencyCode T4 ON T1.CSACurrency = T4.value LEFT JOIN _x000D_
ORE.dbo.TypesIndexName T5 ON T1.IndexName = T5.value LEFT JOIN _x000D_
ORE.dbo.TypesIndependentAmountType T11 ON T1.IndependentAmountType = T11.value LEFT JOIN _x000D_
ORE.dbo.TypesFrequencyType T12 ON T1.CallFrequency = T12.value LEFT JOIN _x000D_
ORE.dbo.TypesFrequencyType T13 ON T1.PostFrequency = T13.value_x000D_
</t>
  </si>
  <si>
    <t>Bilateral</t>
  </si>
  <si>
    <t>CallOnly</t>
  </si>
  <si>
    <t>PostOnly</t>
  </si>
  <si>
    <t>AED</t>
  </si>
  <si>
    <t>ARS</t>
  </si>
  <si>
    <t>ATS</t>
  </si>
  <si>
    <t>AUD</t>
  </si>
  <si>
    <t>BEF</t>
  </si>
  <si>
    <t>BHD</t>
  </si>
  <si>
    <t>BRL</t>
  </si>
  <si>
    <t>CAD</t>
  </si>
  <si>
    <t>CHF</t>
  </si>
  <si>
    <t>CLF</t>
  </si>
  <si>
    <t>CLP</t>
  </si>
  <si>
    <t>CNY</t>
  </si>
  <si>
    <t>COP</t>
  </si>
  <si>
    <t>CZK</t>
  </si>
  <si>
    <t>default</t>
  </si>
  <si>
    <t>DEM</t>
  </si>
  <si>
    <t>DKK</t>
  </si>
  <si>
    <t>EGP</t>
  </si>
  <si>
    <t>ESP</t>
  </si>
  <si>
    <t>EUR</t>
  </si>
  <si>
    <t>FIM</t>
  </si>
  <si>
    <t>FRF</t>
  </si>
  <si>
    <t>GBP</t>
  </si>
  <si>
    <t>GRD</t>
  </si>
  <si>
    <t>HKD</t>
  </si>
  <si>
    <t>HUF</t>
  </si>
  <si>
    <t>IDR</t>
  </si>
  <si>
    <t>IEP</t>
  </si>
  <si>
    <t>ILS</t>
  </si>
  <si>
    <t>INR</t>
  </si>
  <si>
    <t>ISK</t>
  </si>
  <si>
    <t>ITL</t>
  </si>
  <si>
    <t>JPY</t>
  </si>
  <si>
    <t>KRW</t>
  </si>
  <si>
    <t>KWD</t>
  </si>
  <si>
    <t>KZT</t>
  </si>
  <si>
    <t>LUF</t>
  </si>
  <si>
    <t>MAD</t>
  </si>
  <si>
    <t>MXN</t>
  </si>
  <si>
    <t>MXV</t>
  </si>
  <si>
    <t>MYR</t>
  </si>
  <si>
    <t>NGN</t>
  </si>
  <si>
    <t>NLG</t>
  </si>
  <si>
    <t>NOK</t>
  </si>
  <si>
    <t>NZD</t>
  </si>
  <si>
    <t>OMR</t>
  </si>
  <si>
    <t>PEN</t>
  </si>
  <si>
    <t>PHP</t>
  </si>
  <si>
    <t>PLN</t>
  </si>
  <si>
    <t>PTE</t>
  </si>
  <si>
    <t>QAR</t>
  </si>
  <si>
    <t>RON</t>
  </si>
  <si>
    <t>RUB</t>
  </si>
  <si>
    <t>SAR</t>
  </si>
  <si>
    <t>SEK</t>
  </si>
  <si>
    <t>SGD</t>
  </si>
  <si>
    <t>THB</t>
  </si>
  <si>
    <t>TND</t>
  </si>
  <si>
    <t>TRY</t>
  </si>
  <si>
    <t>TWD</t>
  </si>
  <si>
    <t>UAH</t>
  </si>
  <si>
    <t>USD</t>
  </si>
  <si>
    <t>VND</t>
  </si>
  <si>
    <t>ZAR</t>
  </si>
  <si>
    <t>AED-CMS-10Y</t>
  </si>
  <si>
    <t>AED-CMS-1Y</t>
  </si>
  <si>
    <t>AED-CMS-20Y</t>
  </si>
  <si>
    <t>AED-CMS-2Y</t>
  </si>
  <si>
    <t>AED-CMS-30Y</t>
  </si>
  <si>
    <t>AED-CMS-5Y</t>
  </si>
  <si>
    <t>AED-INDEX-12M</t>
  </si>
  <si>
    <t>AED-INDEX-1M</t>
  </si>
  <si>
    <t>AED-INDEX-3M</t>
  </si>
  <si>
    <t>AED-INDEX-6M</t>
  </si>
  <si>
    <t>AED-INDEX-9M</t>
  </si>
  <si>
    <t>ARS-CMS-10Y</t>
  </si>
  <si>
    <t>ARS-CMS-1Y</t>
  </si>
  <si>
    <t>ARS-CMS-20Y</t>
  </si>
  <si>
    <t>ARS-CMS-2Y</t>
  </si>
  <si>
    <t>ARS-CMS-30Y</t>
  </si>
  <si>
    <t>ARS-CMS-5Y</t>
  </si>
  <si>
    <t>ARS-INDEX-12M</t>
  </si>
  <si>
    <t>ARS-INDEX-1M</t>
  </si>
  <si>
    <t>ARS-INDEX-3M</t>
  </si>
  <si>
    <t>ARS-INDEX-6M</t>
  </si>
  <si>
    <t>ARS-INDEX-9M</t>
  </si>
  <si>
    <t>ATS-CMS-10Y</t>
  </si>
  <si>
    <t>ATS-CMS-1Y</t>
  </si>
  <si>
    <t>ATS-CMS-20Y</t>
  </si>
  <si>
    <t>ATS-CMS-2Y</t>
  </si>
  <si>
    <t>ATS-CMS-30Y</t>
  </si>
  <si>
    <t>ATS-CMS-5Y</t>
  </si>
  <si>
    <t>ATS-INDEX-12M</t>
  </si>
  <si>
    <t>ATS-INDEX-1M</t>
  </si>
  <si>
    <t>ATS-INDEX-3M</t>
  </si>
  <si>
    <t>ATS-INDEX-6M</t>
  </si>
  <si>
    <t>ATS-INDEX-9M</t>
  </si>
  <si>
    <t>AUD-BBSW</t>
  </si>
  <si>
    <t>AUD-BBSW-12M</t>
  </si>
  <si>
    <t>AUD-BBSW-1M</t>
  </si>
  <si>
    <t>AUD-BBSW-28D</t>
  </si>
  <si>
    <t>AUD-BBSW-3M</t>
  </si>
  <si>
    <t>AUD-BBSW-6M</t>
  </si>
  <si>
    <t>AUD-BBSW-9M</t>
  </si>
  <si>
    <t>AUD-CMS-10Y</t>
  </si>
  <si>
    <t>AUD-CMS-1Y</t>
  </si>
  <si>
    <t>AUD-CMS-20Y</t>
  </si>
  <si>
    <t>AUD-CMS-2Y</t>
  </si>
  <si>
    <t>AUD-CMS-30Y</t>
  </si>
  <si>
    <t>AUD-CMS-5Y</t>
  </si>
  <si>
    <t>AUD-INDEX-12M</t>
  </si>
  <si>
    <t>AUD-INDEX-1M</t>
  </si>
  <si>
    <t>AUD-INDEX-3M</t>
  </si>
  <si>
    <t>AUD-INDEX-6M</t>
  </si>
  <si>
    <t>AUD-INDEX-9M</t>
  </si>
  <si>
    <t>AUD-LIBOR</t>
  </si>
  <si>
    <t>AUD-LIBOR-12M</t>
  </si>
  <si>
    <t>AUD-LIBOR-1M</t>
  </si>
  <si>
    <t>AUD-LIBOR-28D</t>
  </si>
  <si>
    <t>AUD-LIBOR-3M</t>
  </si>
  <si>
    <t>AUD-LIBOR-6M</t>
  </si>
  <si>
    <t>AUD-LIBOR-9M</t>
  </si>
  <si>
    <t>BEF-CMS-10Y</t>
  </si>
  <si>
    <t>BEF-CMS-1Y</t>
  </si>
  <si>
    <t>BEF-CMS-20Y</t>
  </si>
  <si>
    <t>BEF-CMS-2Y</t>
  </si>
  <si>
    <t>BEF-CMS-30Y</t>
  </si>
  <si>
    <t>BEF-CMS-5Y</t>
  </si>
  <si>
    <t>BEF-INDEX-12M</t>
  </si>
  <si>
    <t>BEF-INDEX-1M</t>
  </si>
  <si>
    <t>BEF-INDEX-3M</t>
  </si>
  <si>
    <t>BEF-INDEX-6M</t>
  </si>
  <si>
    <t>BEF-INDEX-9M</t>
  </si>
  <si>
    <t>BHD-CMS-10Y</t>
  </si>
  <si>
    <t>BHD-CMS-1Y</t>
  </si>
  <si>
    <t>BHD-CMS-20Y</t>
  </si>
  <si>
    <t>BHD-CMS-2Y</t>
  </si>
  <si>
    <t>BHD-CMS-30Y</t>
  </si>
  <si>
    <t>BHD-CMS-5Y</t>
  </si>
  <si>
    <t>BHD-INDEX-12M</t>
  </si>
  <si>
    <t>BHD-INDEX-1M</t>
  </si>
  <si>
    <t>BHD-INDEX-3M</t>
  </si>
  <si>
    <t>BHD-INDEX-6M</t>
  </si>
  <si>
    <t>BHD-INDEX-9M</t>
  </si>
  <si>
    <t>BRL-CMS-10Y</t>
  </si>
  <si>
    <t>BRL-CMS-1Y</t>
  </si>
  <si>
    <t>BRL-CMS-20Y</t>
  </si>
  <si>
    <t>BRL-CMS-2Y</t>
  </si>
  <si>
    <t>BRL-CMS-30Y</t>
  </si>
  <si>
    <t>BRL-CMS-5Y</t>
  </si>
  <si>
    <t>BRL-GENERIC</t>
  </si>
  <si>
    <t>BRL-GENERIC-12M</t>
  </si>
  <si>
    <t>BRL-GENERIC-1M</t>
  </si>
  <si>
    <t>BRL-GENERIC-28D</t>
  </si>
  <si>
    <t>BRL-GENERIC-3M</t>
  </si>
  <si>
    <t>BRL-GENERIC-6M</t>
  </si>
  <si>
    <t>BRL-GENERIC-9M</t>
  </si>
  <si>
    <t>BRL-INDEX-12M</t>
  </si>
  <si>
    <t>BRL-INDEX-1M</t>
  </si>
  <si>
    <t>BRL-INDEX-3M</t>
  </si>
  <si>
    <t>BRL-INDEX-6M</t>
  </si>
  <si>
    <t>BRL-INDEX-9M</t>
  </si>
  <si>
    <t>CAD-BA</t>
  </si>
  <si>
    <t>CAD-BA-12M</t>
  </si>
  <si>
    <t>CAD-BA-1M</t>
  </si>
  <si>
    <t>CAD-BA-28D</t>
  </si>
  <si>
    <t>CAD-BA-3M</t>
  </si>
  <si>
    <t>CAD-BA-6M</t>
  </si>
  <si>
    <t>CAD-BA-9M</t>
  </si>
  <si>
    <t>CAD-CDOR</t>
  </si>
  <si>
    <t>CAD-CDOR-12M</t>
  </si>
  <si>
    <t>CAD-CDOR-1M</t>
  </si>
  <si>
    <t>CAD-CDOR-28D</t>
  </si>
  <si>
    <t>CAD-CDOR-3M</t>
  </si>
  <si>
    <t>CAD-CDOR-6M</t>
  </si>
  <si>
    <t>CAD-CDOR-9M</t>
  </si>
  <si>
    <t>CAD-CMS-10Y</t>
  </si>
  <si>
    <t>CAD-CMS-1Y</t>
  </si>
  <si>
    <t>CAD-CMS-20Y</t>
  </si>
  <si>
    <t>CAD-CMS-2Y</t>
  </si>
  <si>
    <t>CAD-CMS-30Y</t>
  </si>
  <si>
    <t>CAD-CMS-5Y</t>
  </si>
  <si>
    <t>CAD-CORRA</t>
  </si>
  <si>
    <t>CAD-CORRA-12M</t>
  </si>
  <si>
    <t>CAD-CORRA-1M</t>
  </si>
  <si>
    <t>CAD-CORRA-28D</t>
  </si>
  <si>
    <t>CAD-CORRA-3M</t>
  </si>
  <si>
    <t>CAD-CORRA-6M</t>
  </si>
  <si>
    <t>CAD-CORRA-9M</t>
  </si>
  <si>
    <t>CAD-INDEX-12M</t>
  </si>
  <si>
    <t>CAD-INDEX-1M</t>
  </si>
  <si>
    <t>CAD-INDEX-3M</t>
  </si>
  <si>
    <t>CAD-INDEX-6M</t>
  </si>
  <si>
    <t>CAD-INDEX-9M</t>
  </si>
  <si>
    <t>CAD-LIBOR</t>
  </si>
  <si>
    <t>CAD-LIBOR-12M</t>
  </si>
  <si>
    <t>CAD-LIBOR-1M</t>
  </si>
  <si>
    <t>CAD-LIBOR-28D</t>
  </si>
  <si>
    <t>CAD-LIBOR-3M</t>
  </si>
  <si>
    <t>CAD-LIBOR-6M</t>
  </si>
  <si>
    <t>CAD-LIBOR-9M</t>
  </si>
  <si>
    <t>CHF-CMS-10Y</t>
  </si>
  <si>
    <t>CHF-CMS-1Y</t>
  </si>
  <si>
    <t>CHF-CMS-20Y</t>
  </si>
  <si>
    <t>CHF-CMS-2Y</t>
  </si>
  <si>
    <t>CHF-CMS-30Y</t>
  </si>
  <si>
    <t>CHF-CMS-5Y</t>
  </si>
  <si>
    <t>CHF-INDEX-12M</t>
  </si>
  <si>
    <t>CHF-INDEX-1M</t>
  </si>
  <si>
    <t>CHF-INDEX-3M</t>
  </si>
  <si>
    <t>CHF-INDEX-6M</t>
  </si>
  <si>
    <t>CHF-INDEX-9M</t>
  </si>
  <si>
    <t>CHF-LIBOR</t>
  </si>
  <si>
    <t>CHF-LIBOR-12M</t>
  </si>
  <si>
    <t>CHF-LIBOR-1M</t>
  </si>
  <si>
    <t>CHF-LIBOR-28D</t>
  </si>
  <si>
    <t>CHF-LIBOR-3M</t>
  </si>
  <si>
    <t>CHF-LIBOR-6M</t>
  </si>
  <si>
    <t>CHF-LIBOR-9M</t>
  </si>
  <si>
    <t>CHF-SARON</t>
  </si>
  <si>
    <t>CHF-SARON-12M</t>
  </si>
  <si>
    <t>CHF-SARON-1M</t>
  </si>
  <si>
    <t>CHF-SARON-28D</t>
  </si>
  <si>
    <t>CHF-SARON-3M</t>
  </si>
  <si>
    <t>CHF-SARON-6M</t>
  </si>
  <si>
    <t>CHF-SARON-9M</t>
  </si>
  <si>
    <t>CHF-TOIS</t>
  </si>
  <si>
    <t>CHF-TOIS-12M</t>
  </si>
  <si>
    <t>CHF-TOIS-1M</t>
  </si>
  <si>
    <t>CHF-TOIS-28D</t>
  </si>
  <si>
    <t>CHF-TOIS-3M</t>
  </si>
  <si>
    <t>CHF-TOIS-6M</t>
  </si>
  <si>
    <t>CHF-TOIS-9M</t>
  </si>
  <si>
    <t>CLF-CMS-10Y</t>
  </si>
  <si>
    <t>CLF-CMS-1Y</t>
  </si>
  <si>
    <t>CLF-CMS-20Y</t>
  </si>
  <si>
    <t>CLF-CMS-2Y</t>
  </si>
  <si>
    <t>CLF-CMS-30Y</t>
  </si>
  <si>
    <t>CLF-CMS-5Y</t>
  </si>
  <si>
    <t>CLF-INDEX-12M</t>
  </si>
  <si>
    <t>CLF-INDEX-1M</t>
  </si>
  <si>
    <t>CLF-INDEX-3M</t>
  </si>
  <si>
    <t>CLF-INDEX-6M</t>
  </si>
  <si>
    <t>CLF-INDEX-9M</t>
  </si>
  <si>
    <t>CLP-CMS-10Y</t>
  </si>
  <si>
    <t>CLP-CMS-1Y</t>
  </si>
  <si>
    <t>CLP-CMS-20Y</t>
  </si>
  <si>
    <t>CLP-CMS-2Y</t>
  </si>
  <si>
    <t>CLP-CMS-30Y</t>
  </si>
  <si>
    <t>CLP-CMS-5Y</t>
  </si>
  <si>
    <t>CLP-GENERIC</t>
  </si>
  <si>
    <t>CLP-GENERIC-12M</t>
  </si>
  <si>
    <t>CLP-GENERIC-1M</t>
  </si>
  <si>
    <t>CLP-GENERIC-28D</t>
  </si>
  <si>
    <t>CLP-GENERIC-3M</t>
  </si>
  <si>
    <t>CLP-GENERIC-6M</t>
  </si>
  <si>
    <t>CLP-GENERIC-9M</t>
  </si>
  <si>
    <t>CLP-INDEX-12M</t>
  </si>
  <si>
    <t>CLP-INDEX-1M</t>
  </si>
  <si>
    <t>CLP-INDEX-3M</t>
  </si>
  <si>
    <t>CLP-INDEX-6M</t>
  </si>
  <si>
    <t>CLP-INDEX-9M</t>
  </si>
  <si>
    <t>CNY-CMS-10Y</t>
  </si>
  <si>
    <t>CNY-CMS-1Y</t>
  </si>
  <si>
    <t>CNY-CMS-20Y</t>
  </si>
  <si>
    <t>CNY-CMS-2Y</t>
  </si>
  <si>
    <t>CNY-CMS-30Y</t>
  </si>
  <si>
    <t>CNY-CMS-5Y</t>
  </si>
  <si>
    <t>CNY-GENERIC</t>
  </si>
  <si>
    <t>CNY-GENERIC-12M</t>
  </si>
  <si>
    <t>CNY-GENERIC-1M</t>
  </si>
  <si>
    <t>CNY-GENERIC-28D</t>
  </si>
  <si>
    <t>CNY-GENERIC-3M</t>
  </si>
  <si>
    <t>CNY-GENERIC-6M</t>
  </si>
  <si>
    <t>CNY-GENERIC-9M</t>
  </si>
  <si>
    <t>CNY-INDEX-12M</t>
  </si>
  <si>
    <t>CNY-INDEX-1M</t>
  </si>
  <si>
    <t>CNY-INDEX-3M</t>
  </si>
  <si>
    <t>CNY-INDEX-6M</t>
  </si>
  <si>
    <t>CNY-INDEX-9M</t>
  </si>
  <si>
    <t>COP-CMS-10Y</t>
  </si>
  <si>
    <t>COP-CMS-1Y</t>
  </si>
  <si>
    <t>COP-CMS-20Y</t>
  </si>
  <si>
    <t>COP-CMS-2Y</t>
  </si>
  <si>
    <t>COP-CMS-30Y</t>
  </si>
  <si>
    <t>COP-CMS-5Y</t>
  </si>
  <si>
    <t>COP-IBR</t>
  </si>
  <si>
    <t>COP-IBR-12M</t>
  </si>
  <si>
    <t>COP-IBR-1M</t>
  </si>
  <si>
    <t>COP-IBR-28D</t>
  </si>
  <si>
    <t>COP-IBR-3M</t>
  </si>
  <si>
    <t>COP-IBR-6M</t>
  </si>
  <si>
    <t>COP-IBR-9M</t>
  </si>
  <si>
    <t>COP-INDEX-12M</t>
  </si>
  <si>
    <t>COP-INDEX-1M</t>
  </si>
  <si>
    <t>COP-INDEX-3M</t>
  </si>
  <si>
    <t>COP-INDEX-6M</t>
  </si>
  <si>
    <t>COP-INDEX-9M</t>
  </si>
  <si>
    <t>CZK-CMS-10Y</t>
  </si>
  <si>
    <t>CZK-CMS-1Y</t>
  </si>
  <si>
    <t>CZK-CMS-20Y</t>
  </si>
  <si>
    <t>CZK-CMS-2Y</t>
  </si>
  <si>
    <t>CZK-CMS-30Y</t>
  </si>
  <si>
    <t>CZK-CMS-5Y</t>
  </si>
  <si>
    <t>CZK-INDEX-12M</t>
  </si>
  <si>
    <t>CZK-INDEX-1M</t>
  </si>
  <si>
    <t>CZK-INDEX-3M</t>
  </si>
  <si>
    <t>CZK-INDEX-6M</t>
  </si>
  <si>
    <t>CZK-INDEX-9M</t>
  </si>
  <si>
    <t>CZK-PRIBOR</t>
  </si>
  <si>
    <t>CZK-PRIBOR-12M</t>
  </si>
  <si>
    <t>CZK-PRIBOR-1M</t>
  </si>
  <si>
    <t>CZK-PRIBOR-28D</t>
  </si>
  <si>
    <t>CZK-PRIBOR-3M</t>
  </si>
  <si>
    <t>CZK-PRIBOR-6M</t>
  </si>
  <si>
    <t>CZK-PRIBOR-9M</t>
  </si>
  <si>
    <t>DEM-CMS-10Y</t>
  </si>
  <si>
    <t>DEM-CMS-1Y</t>
  </si>
  <si>
    <t>DEM-CMS-20Y</t>
  </si>
  <si>
    <t>DEM-CMS-2Y</t>
  </si>
  <si>
    <t>DEM-CMS-30Y</t>
  </si>
  <si>
    <t>DEM-CMS-5Y</t>
  </si>
  <si>
    <t>DEM-INDEX-12M</t>
  </si>
  <si>
    <t>DEM-INDEX-1M</t>
  </si>
  <si>
    <t>DEM-INDEX-3M</t>
  </si>
  <si>
    <t>DEM-INDEX-6M</t>
  </si>
  <si>
    <t>DEM-INDEX-9M</t>
  </si>
  <si>
    <t>DKK-CIBOR</t>
  </si>
  <si>
    <t>DKK-CIBOR-12M</t>
  </si>
  <si>
    <t>DKK-CIBOR-1M</t>
  </si>
  <si>
    <t>DKK-CIBOR-28D</t>
  </si>
  <si>
    <t>DKK-CIBOR-3M</t>
  </si>
  <si>
    <t>DKK-CIBOR-6M</t>
  </si>
  <si>
    <t>DKK-CIBOR-9M</t>
  </si>
  <si>
    <t>DKK-CMS-10Y</t>
  </si>
  <si>
    <t>DKK-CMS-1Y</t>
  </si>
  <si>
    <t>DKK-CMS-20Y</t>
  </si>
  <si>
    <t>DKK-CMS-2Y</t>
  </si>
  <si>
    <t>DKK-CMS-30Y</t>
  </si>
  <si>
    <t>DKK-CMS-5Y</t>
  </si>
  <si>
    <t>DKK-DKKOIS</t>
  </si>
  <si>
    <t>DKK-DKKOIS-12M</t>
  </si>
  <si>
    <t>DKK-DKKOIS-1M</t>
  </si>
  <si>
    <t>DKK-DKKOIS-28D</t>
  </si>
  <si>
    <t>DKK-DKKOIS-3M</t>
  </si>
  <si>
    <t>DKK-DKKOIS-6M</t>
  </si>
  <si>
    <t>DKK-DKKOIS-9M</t>
  </si>
  <si>
    <t>DKK-INDEX-12M</t>
  </si>
  <si>
    <t>DKK-INDEX-1M</t>
  </si>
  <si>
    <t>DKK-INDEX-3M</t>
  </si>
  <si>
    <t>DKK-INDEX-6M</t>
  </si>
  <si>
    <t>DKK-INDEX-9M</t>
  </si>
  <si>
    <t>DKK-LIBOR</t>
  </si>
  <si>
    <t>DKK-LIBOR-12M</t>
  </si>
  <si>
    <t>DKK-LIBOR-1M</t>
  </si>
  <si>
    <t>DKK-LIBOR-28D</t>
  </si>
  <si>
    <t>DKK-LIBOR-3M</t>
  </si>
  <si>
    <t>DKK-LIBOR-6M</t>
  </si>
  <si>
    <t>DKK-LIBOR-9M</t>
  </si>
  <si>
    <t>EGP-CMS-10Y</t>
  </si>
  <si>
    <t>EGP-CMS-1Y</t>
  </si>
  <si>
    <t>EGP-CMS-20Y</t>
  </si>
  <si>
    <t>EGP-CMS-2Y</t>
  </si>
  <si>
    <t>EGP-CMS-30Y</t>
  </si>
  <si>
    <t>EGP-CMS-5Y</t>
  </si>
  <si>
    <t>EGP-INDEX-12M</t>
  </si>
  <si>
    <t>EGP-INDEX-1M</t>
  </si>
  <si>
    <t>EGP-INDEX-3M</t>
  </si>
  <si>
    <t>EGP-INDEX-6M</t>
  </si>
  <si>
    <t>EGP-INDEX-9M</t>
  </si>
  <si>
    <t>ESP-CMS-10Y</t>
  </si>
  <si>
    <t>ESP-CMS-1Y</t>
  </si>
  <si>
    <t>ESP-CMS-20Y</t>
  </si>
  <si>
    <t>ESP-CMS-2Y</t>
  </si>
  <si>
    <t>ESP-CMS-30Y</t>
  </si>
  <si>
    <t>ESP-CMS-5Y</t>
  </si>
  <si>
    <t>ESP-INDEX-12M</t>
  </si>
  <si>
    <t>ESP-INDEX-1M</t>
  </si>
  <si>
    <t>ESP-INDEX-3M</t>
  </si>
  <si>
    <t>ESP-INDEX-6M</t>
  </si>
  <si>
    <t>ESP-INDEX-9M</t>
  </si>
  <si>
    <t>EUHICP</t>
  </si>
  <si>
    <t>EUHICPXT</t>
  </si>
  <si>
    <t>EUR-CMS-10Y</t>
  </si>
  <si>
    <t>EUR-CMS-1Y</t>
  </si>
  <si>
    <t>EUR-CMS-20Y</t>
  </si>
  <si>
    <t>EUR-CMS-2Y</t>
  </si>
  <si>
    <t>EUR-CMS-30Y</t>
  </si>
  <si>
    <t>EUR-CMS-5Y</t>
  </si>
  <si>
    <t>EUR-EONIA</t>
  </si>
  <si>
    <t>EUR-EONIA-12M</t>
  </si>
  <si>
    <t>EUR-EONIA-1M</t>
  </si>
  <si>
    <t>EUR-EONIA-28D</t>
  </si>
  <si>
    <t>EUR-EONIA-3M</t>
  </si>
  <si>
    <t>EUR-EONIA-6M</t>
  </si>
  <si>
    <t>EUR-EONIA-9M</t>
  </si>
  <si>
    <t>EUR-EURIB</t>
  </si>
  <si>
    <t>EUR-EURIB-12M</t>
  </si>
  <si>
    <t>EUR-EURIB-1M</t>
  </si>
  <si>
    <t>EUR-EURIB-28D</t>
  </si>
  <si>
    <t>EUR-EURIB-3M</t>
  </si>
  <si>
    <t>EUR-EURIB-6M</t>
  </si>
  <si>
    <t>EUR-EURIB-9M</t>
  </si>
  <si>
    <t>EUR-EURIBOR</t>
  </si>
  <si>
    <t>EUR-EURIBOR-12M</t>
  </si>
  <si>
    <t>EUR-EURIBOR-1M</t>
  </si>
  <si>
    <t>EUR-EURIBOR-28D</t>
  </si>
  <si>
    <t>EUR-EURIBOR-3M</t>
  </si>
  <si>
    <t>EUR-EURIBOR-6M</t>
  </si>
  <si>
    <t>EUR-EURIBOR-9M</t>
  </si>
  <si>
    <t>EUR-INDEX-12M</t>
  </si>
  <si>
    <t>EUR-INDEX-1M</t>
  </si>
  <si>
    <t>EUR-INDEX-3M</t>
  </si>
  <si>
    <t>EUR-INDEX-6M</t>
  </si>
  <si>
    <t>EUR-INDEX-9M</t>
  </si>
  <si>
    <t>EUR-LIBOR</t>
  </si>
  <si>
    <t>EUR-LIBOR-12M</t>
  </si>
  <si>
    <t>EUR-LIBOR-1M</t>
  </si>
  <si>
    <t>EUR-LIBOR-28D</t>
  </si>
  <si>
    <t>EUR-LIBOR-3M</t>
  </si>
  <si>
    <t>EUR-LIBOR-6M</t>
  </si>
  <si>
    <t>EUR-LIBOR-9M</t>
  </si>
  <si>
    <t>FIM-CMS-10Y</t>
  </si>
  <si>
    <t>FIM-CMS-1Y</t>
  </si>
  <si>
    <t>FIM-CMS-20Y</t>
  </si>
  <si>
    <t>FIM-CMS-2Y</t>
  </si>
  <si>
    <t>FIM-CMS-30Y</t>
  </si>
  <si>
    <t>FIM-CMS-5Y</t>
  </si>
  <si>
    <t>FIM-INDEX-12M</t>
  </si>
  <si>
    <t>FIM-INDEX-1M</t>
  </si>
  <si>
    <t>FIM-INDEX-3M</t>
  </si>
  <si>
    <t>FIM-INDEX-6M</t>
  </si>
  <si>
    <t>FIM-INDEX-9M</t>
  </si>
  <si>
    <t>FRF-CMS-10Y</t>
  </si>
  <si>
    <t>FRF-CMS-1Y</t>
  </si>
  <si>
    <t>FRF-CMS-20Y</t>
  </si>
  <si>
    <t>FRF-CMS-2Y</t>
  </si>
  <si>
    <t>FRF-CMS-30Y</t>
  </si>
  <si>
    <t>FRF-CMS-5Y</t>
  </si>
  <si>
    <t>FRF-INDEX-12M</t>
  </si>
  <si>
    <t>FRF-INDEX-1M</t>
  </si>
  <si>
    <t>FRF-INDEX-3M</t>
  </si>
  <si>
    <t>FRF-INDEX-6M</t>
  </si>
  <si>
    <t>FRF-INDEX-9M</t>
  </si>
  <si>
    <t>FRHICP</t>
  </si>
  <si>
    <t>FX-ECB-EUR-AED</t>
  </si>
  <si>
    <t>FX-ECB-EUR-ARS</t>
  </si>
  <si>
    <t>FX-ECB-EUR-ATS</t>
  </si>
  <si>
    <t>FX-ECB-EUR-AUD</t>
  </si>
  <si>
    <t>FX-ECB-EUR-BEF</t>
  </si>
  <si>
    <t>FX-ECB-EUR-BHD</t>
  </si>
  <si>
    <t>FX-ECB-EUR-BRL</t>
  </si>
  <si>
    <t>FX-ECB-EUR-CAD</t>
  </si>
  <si>
    <t>FX-ECB-EUR-CHF</t>
  </si>
  <si>
    <t>FX-ECB-EUR-CLF</t>
  </si>
  <si>
    <t>FX-ECB-EUR-CLP</t>
  </si>
  <si>
    <t>FX-ECB-EUR-CNY</t>
  </si>
  <si>
    <t>FX-ECB-EUR-COP</t>
  </si>
  <si>
    <t>FX-ECB-EUR-CZK</t>
  </si>
  <si>
    <t>FX-ECB-EUR-DEM</t>
  </si>
  <si>
    <t>FX-ECB-EUR-DKK</t>
  </si>
  <si>
    <t>FX-ECB-EUR-EGP</t>
  </si>
  <si>
    <t>FX-ECB-EUR-ESP</t>
  </si>
  <si>
    <t>FX-ECB-EUR-FIM</t>
  </si>
  <si>
    <t>FX-ECB-EUR-FRF</t>
  </si>
  <si>
    <t>FX-ECB-EUR-GBP</t>
  </si>
  <si>
    <t>FX-ECB-EUR-GRD</t>
  </si>
  <si>
    <t>FX-ECB-EUR-HKD</t>
  </si>
  <si>
    <t>FX-ECB-EUR-HUF</t>
  </si>
  <si>
    <t>FX-ECB-EUR-IDR</t>
  </si>
  <si>
    <t>FX-ECB-EUR-IEP</t>
  </si>
  <si>
    <t>FX-ECB-EUR-ILS</t>
  </si>
  <si>
    <t>FX-ECB-EUR-INR</t>
  </si>
  <si>
    <t>FX-ECB-EUR-ISK</t>
  </si>
  <si>
    <t>FX-ECB-EUR-ITL</t>
  </si>
  <si>
    <t>FX-ECB-EUR-JPY</t>
  </si>
  <si>
    <t>FX-ECB-EUR-KRW</t>
  </si>
  <si>
    <t>FX-ECB-EUR-KWD</t>
  </si>
  <si>
    <t>FX-ECB-EUR-KZT</t>
  </si>
  <si>
    <t>FX-ECB-EUR-LUF</t>
  </si>
  <si>
    <t>FX-ECB-EUR-MAD</t>
  </si>
  <si>
    <t>FX-ECB-EUR-MXN</t>
  </si>
  <si>
    <t>FX-ECB-EUR-MXV</t>
  </si>
  <si>
    <t>FX-ECB-EUR-MYR</t>
  </si>
  <si>
    <t>FX-ECB-EUR-NGN</t>
  </si>
  <si>
    <t>FX-ECB-EUR-NLG</t>
  </si>
  <si>
    <t>FX-ECB-EUR-NOK</t>
  </si>
  <si>
    <t>FX-ECB-EUR-NZD</t>
  </si>
  <si>
    <t>FX-ECB-EUR-OMR</t>
  </si>
  <si>
    <t>FX-ECB-EUR-PEN</t>
  </si>
  <si>
    <t>FX-ECB-EUR-PHP</t>
  </si>
  <si>
    <t>FX-ECB-EUR-PLN</t>
  </si>
  <si>
    <t>FX-ECB-EUR-PTE</t>
  </si>
  <si>
    <t>FX-ECB-EUR-QAR</t>
  </si>
  <si>
    <t>FX-ECB-EUR-RON</t>
  </si>
  <si>
    <t>FX-ECB-EUR-RUB</t>
  </si>
  <si>
    <t>FX-ECB-EUR-SAR</t>
  </si>
  <si>
    <t>FX-ECB-EUR-SEK</t>
  </si>
  <si>
    <t>FX-ECB-EUR-SGD</t>
  </si>
  <si>
    <t>FX-ECB-EUR-THB</t>
  </si>
  <si>
    <t>FX-ECB-EUR-TND</t>
  </si>
  <si>
    <t>FX-ECB-EUR-TRY</t>
  </si>
  <si>
    <t>FX-ECB-EUR-TWD</t>
  </si>
  <si>
    <t>FX-ECB-EUR-UAH</t>
  </si>
  <si>
    <t>FX-ECB-EUR-USD</t>
  </si>
  <si>
    <t>FX-ECB-EUR-VND</t>
  </si>
  <si>
    <t>FX-ECB-EUR-ZAR</t>
  </si>
  <si>
    <t>GBP-CMS-10Y</t>
  </si>
  <si>
    <t>GBP-CMS-1Y</t>
  </si>
  <si>
    <t>GBP-CMS-20Y</t>
  </si>
  <si>
    <t>GBP-CMS-2Y</t>
  </si>
  <si>
    <t>GBP-CMS-30Y</t>
  </si>
  <si>
    <t>GBP-CMS-5Y</t>
  </si>
  <si>
    <t>GBP-INDEX-12M</t>
  </si>
  <si>
    <t>GBP-INDEX-1M</t>
  </si>
  <si>
    <t>GBP-INDEX-3M</t>
  </si>
  <si>
    <t>GBP-INDEX-6M</t>
  </si>
  <si>
    <t>GBP-INDEX-9M</t>
  </si>
  <si>
    <t>GBP-LIBOR</t>
  </si>
  <si>
    <t>GBP-LIBOR-12M</t>
  </si>
  <si>
    <t>GBP-LIBOR-1M</t>
  </si>
  <si>
    <t>GBP-LIBOR-28D</t>
  </si>
  <si>
    <t>GBP-LIBOR-3M</t>
  </si>
  <si>
    <t>GBP-LIBOR-6M</t>
  </si>
  <si>
    <t>GBP-LIBOR-9M</t>
  </si>
  <si>
    <t>GBP-SONIA</t>
  </si>
  <si>
    <t>GBP-SONIA-12M</t>
  </si>
  <si>
    <t>GBP-SONIA-1M</t>
  </si>
  <si>
    <t>GBP-SONIA-28D</t>
  </si>
  <si>
    <t>GBP-SONIA-3M</t>
  </si>
  <si>
    <t>GBP-SONIA-6M</t>
  </si>
  <si>
    <t>GBP-SONIA-9M</t>
  </si>
  <si>
    <t>GRD-CMS-10Y</t>
  </si>
  <si>
    <t>GRD-CMS-1Y</t>
  </si>
  <si>
    <t>GRD-CMS-20Y</t>
  </si>
  <si>
    <t>GRD-CMS-2Y</t>
  </si>
  <si>
    <t>GRD-CMS-30Y</t>
  </si>
  <si>
    <t>GRD-CMS-5Y</t>
  </si>
  <si>
    <t>GRD-INDEX-12M</t>
  </si>
  <si>
    <t>GRD-INDEX-1M</t>
  </si>
  <si>
    <t>GRD-INDEX-3M</t>
  </si>
  <si>
    <t>GRD-INDEX-6M</t>
  </si>
  <si>
    <t>GRD-INDEX-9M</t>
  </si>
  <si>
    <t>HKD-CMS-10Y</t>
  </si>
  <si>
    <t>HKD-CMS-1Y</t>
  </si>
  <si>
    <t>HKD-CMS-20Y</t>
  </si>
  <si>
    <t>HKD-CMS-2Y</t>
  </si>
  <si>
    <t>HKD-CMS-30Y</t>
  </si>
  <si>
    <t>HKD-CMS-5Y</t>
  </si>
  <si>
    <t>HKD-HIBOR</t>
  </si>
  <si>
    <t>HKD-HIBOR-12M</t>
  </si>
  <si>
    <t>HKD-HIBOR-1M</t>
  </si>
  <si>
    <t>HKD-HIBOR-28D</t>
  </si>
  <si>
    <t>HKD-HIBOR-3M</t>
  </si>
  <si>
    <t>HKD-HIBOR-6M</t>
  </si>
  <si>
    <t>HKD-HIBOR-9M</t>
  </si>
  <si>
    <t>HKD-INDEX-12M</t>
  </si>
  <si>
    <t>HKD-INDEX-1M</t>
  </si>
  <si>
    <t>HKD-INDEX-3M</t>
  </si>
  <si>
    <t>HKD-INDEX-6M</t>
  </si>
  <si>
    <t>HKD-INDEX-9M</t>
  </si>
  <si>
    <t>HUF-BUBOR</t>
  </si>
  <si>
    <t>HUF-BUBOR-12M</t>
  </si>
  <si>
    <t>HUF-BUBOR-1M</t>
  </si>
  <si>
    <t>HUF-BUBOR-28D</t>
  </si>
  <si>
    <t>HUF-BUBOR-3M</t>
  </si>
  <si>
    <t>HUF-BUBOR-6M</t>
  </si>
  <si>
    <t>HUF-BUBOR-9M</t>
  </si>
  <si>
    <t>HUF-CMS-10Y</t>
  </si>
  <si>
    <t>HUF-CMS-1Y</t>
  </si>
  <si>
    <t>HUF-CMS-20Y</t>
  </si>
  <si>
    <t>HUF-CMS-2Y</t>
  </si>
  <si>
    <t>HUF-CMS-30Y</t>
  </si>
  <si>
    <t>HUF-CMS-5Y</t>
  </si>
  <si>
    <t>HUF-INDEX-12M</t>
  </si>
  <si>
    <t>HUF-INDEX-1M</t>
  </si>
  <si>
    <t>HUF-INDEX-3M</t>
  </si>
  <si>
    <t>HUF-INDEX-6M</t>
  </si>
  <si>
    <t>HUF-INDEX-9M</t>
  </si>
  <si>
    <t>IDR-CMS-10Y</t>
  </si>
  <si>
    <t>IDR-CMS-1Y</t>
  </si>
  <si>
    <t>IDR-CMS-20Y</t>
  </si>
  <si>
    <t>IDR-CMS-2Y</t>
  </si>
  <si>
    <t>IDR-CMS-30Y</t>
  </si>
  <si>
    <t>IDR-CMS-5Y</t>
  </si>
  <si>
    <t>IDR-GENERIC</t>
  </si>
  <si>
    <t>IDR-GENERIC-12M</t>
  </si>
  <si>
    <t>IDR-GENERIC-1M</t>
  </si>
  <si>
    <t>IDR-GENERIC-28D</t>
  </si>
  <si>
    <t>IDR-GENERIC-3M</t>
  </si>
  <si>
    <t>IDR-GENERIC-6M</t>
  </si>
  <si>
    <t>IDR-GENERIC-9M</t>
  </si>
  <si>
    <t>IDR-IDRFIX</t>
  </si>
  <si>
    <t>IDR-IDRFIX-12M</t>
  </si>
  <si>
    <t>IDR-IDRFIX-1M</t>
  </si>
  <si>
    <t>IDR-IDRFIX-28D</t>
  </si>
  <si>
    <t>IDR-IDRFIX-3M</t>
  </si>
  <si>
    <t>IDR-IDRFIX-6M</t>
  </si>
  <si>
    <t>IDR-IDRFIX-9M</t>
  </si>
  <si>
    <t>IDR-INDEX-12M</t>
  </si>
  <si>
    <t>IDR-INDEX-1M</t>
  </si>
  <si>
    <t>IDR-INDEX-3M</t>
  </si>
  <si>
    <t>IDR-INDEX-6M</t>
  </si>
  <si>
    <t>IDR-INDEX-9M</t>
  </si>
  <si>
    <t>IEP-CMS-10Y</t>
  </si>
  <si>
    <t>IEP-CMS-1Y</t>
  </si>
  <si>
    <t>IEP-CMS-20Y</t>
  </si>
  <si>
    <t>IEP-CMS-2Y</t>
  </si>
  <si>
    <t>IEP-CMS-30Y</t>
  </si>
  <si>
    <t>IEP-CMS-5Y</t>
  </si>
  <si>
    <t>IEP-INDEX-12M</t>
  </si>
  <si>
    <t>IEP-INDEX-1M</t>
  </si>
  <si>
    <t>IEP-INDEX-3M</t>
  </si>
  <si>
    <t>IEP-INDEX-6M</t>
  </si>
  <si>
    <t>IEP-INDEX-9M</t>
  </si>
  <si>
    <t>ILS-CMS-10Y</t>
  </si>
  <si>
    <t>ILS-CMS-1Y</t>
  </si>
  <si>
    <t>ILS-CMS-20Y</t>
  </si>
  <si>
    <t>ILS-CMS-2Y</t>
  </si>
  <si>
    <t>ILS-CMS-30Y</t>
  </si>
  <si>
    <t>ILS-CMS-5Y</t>
  </si>
  <si>
    <t>ILS-INDEX-12M</t>
  </si>
  <si>
    <t>ILS-INDEX-1M</t>
  </si>
  <si>
    <t>ILS-INDEX-3M</t>
  </si>
  <si>
    <t>ILS-INDEX-6M</t>
  </si>
  <si>
    <t>ILS-INDEX-9M</t>
  </si>
  <si>
    <t>INR-CMS-10Y</t>
  </si>
  <si>
    <t>INR-CMS-1Y</t>
  </si>
  <si>
    <t>INR-CMS-20Y</t>
  </si>
  <si>
    <t>INR-CMS-2Y</t>
  </si>
  <si>
    <t>INR-CMS-30Y</t>
  </si>
  <si>
    <t>INR-CMS-5Y</t>
  </si>
  <si>
    <t>INR-GENERIC</t>
  </si>
  <si>
    <t>INR-GENERIC-12M</t>
  </si>
  <si>
    <t>INR-GENERIC-1M</t>
  </si>
  <si>
    <t>INR-GENERIC-28D</t>
  </si>
  <si>
    <t>INR-GENERIC-3M</t>
  </si>
  <si>
    <t>INR-GENERIC-6M</t>
  </si>
  <si>
    <t>INR-GENERIC-9M</t>
  </si>
  <si>
    <t>INR-INDEX-12M</t>
  </si>
  <si>
    <t>INR-INDEX-1M</t>
  </si>
  <si>
    <t>INR-INDEX-3M</t>
  </si>
  <si>
    <t>INR-INDEX-6M</t>
  </si>
  <si>
    <t>INR-INDEX-9M</t>
  </si>
  <si>
    <t>INR-MIFOR</t>
  </si>
  <si>
    <t>INR-MIFOR-12M</t>
  </si>
  <si>
    <t>INR-MIFOR-1M</t>
  </si>
  <si>
    <t>INR-MIFOR-28D</t>
  </si>
  <si>
    <t>INR-MIFOR-3M</t>
  </si>
  <si>
    <t>INR-MIFOR-6M</t>
  </si>
  <si>
    <t>INR-MIFOR-9M</t>
  </si>
  <si>
    <t>ISK-CMS-10Y</t>
  </si>
  <si>
    <t>ISK-CMS-1Y</t>
  </si>
  <si>
    <t>ISK-CMS-20Y</t>
  </si>
  <si>
    <t>ISK-CMS-2Y</t>
  </si>
  <si>
    <t>ISK-CMS-30Y</t>
  </si>
  <si>
    <t>ISK-CMS-5Y</t>
  </si>
  <si>
    <t>ISK-INDEX-12M</t>
  </si>
  <si>
    <t>ISK-INDEX-1M</t>
  </si>
  <si>
    <t>ISK-INDEX-3M</t>
  </si>
  <si>
    <t>ISK-INDEX-6M</t>
  </si>
  <si>
    <t>ISK-INDEX-9M</t>
  </si>
  <si>
    <t>ITL-CMS-10Y</t>
  </si>
  <si>
    <t>ITL-CMS-1Y</t>
  </si>
  <si>
    <t>ITL-CMS-20Y</t>
  </si>
  <si>
    <t>ITL-CMS-2Y</t>
  </si>
  <si>
    <t>ITL-CMS-30Y</t>
  </si>
  <si>
    <t>ITL-CMS-5Y</t>
  </si>
  <si>
    <t>ITL-INDEX-12M</t>
  </si>
  <si>
    <t>ITL-INDEX-1M</t>
  </si>
  <si>
    <t>ITL-INDEX-3M</t>
  </si>
  <si>
    <t>ITL-INDEX-6M</t>
  </si>
  <si>
    <t>ITL-INDEX-9M</t>
  </si>
  <si>
    <t>JPY-CMS-10Y</t>
  </si>
  <si>
    <t>JPY-CMS-1Y</t>
  </si>
  <si>
    <t>JPY-CMS-20Y</t>
  </si>
  <si>
    <t>JPY-CMS-2Y</t>
  </si>
  <si>
    <t>JPY-CMS-30Y</t>
  </si>
  <si>
    <t>JPY-CMS-5Y</t>
  </si>
  <si>
    <t>JPY-INDEX-12M</t>
  </si>
  <si>
    <t>JPY-INDEX-1M</t>
  </si>
  <si>
    <t>JPY-INDEX-3M</t>
  </si>
  <si>
    <t>JPY-INDEX-6M</t>
  </si>
  <si>
    <t>JPY-INDEX-9M</t>
  </si>
  <si>
    <t>JPY-LIBOR</t>
  </si>
  <si>
    <t>JPY-LIBOR-12M</t>
  </si>
  <si>
    <t>JPY-LIBOR-1M</t>
  </si>
  <si>
    <t>JPY-LIBOR-28D</t>
  </si>
  <si>
    <t>JPY-LIBOR-3M</t>
  </si>
  <si>
    <t>JPY-LIBOR-6M</t>
  </si>
  <si>
    <t>JPY-LIBOR-9M</t>
  </si>
  <si>
    <t>JPY-TIBOR</t>
  </si>
  <si>
    <t>JPY-TIBOR-12M</t>
  </si>
  <si>
    <t>JPY-TIBOR-1M</t>
  </si>
  <si>
    <t>JPY-TIBOR-28D</t>
  </si>
  <si>
    <t>JPY-TIBOR-3M</t>
  </si>
  <si>
    <t>JPY-TIBOR-6M</t>
  </si>
  <si>
    <t>JPY-TIBOR-9M</t>
  </si>
  <si>
    <t>JPY-TONAR</t>
  </si>
  <si>
    <t>JPY-TONAR-12M</t>
  </si>
  <si>
    <t>JPY-TONAR-1M</t>
  </si>
  <si>
    <t>JPY-TONAR-28D</t>
  </si>
  <si>
    <t>JPY-TONAR-3M</t>
  </si>
  <si>
    <t>JPY-TONAR-6M</t>
  </si>
  <si>
    <t>JPY-TONAR-9M</t>
  </si>
  <si>
    <t>KRW-CMS-10Y</t>
  </si>
  <si>
    <t>KRW-CMS-1Y</t>
  </si>
  <si>
    <t>KRW-CMS-20Y</t>
  </si>
  <si>
    <t>KRW-CMS-2Y</t>
  </si>
  <si>
    <t>KRW-CMS-30Y</t>
  </si>
  <si>
    <t>KRW-CMS-5Y</t>
  </si>
  <si>
    <t>KRW-GENERIC</t>
  </si>
  <si>
    <t>KRW-GENERIC-12M</t>
  </si>
  <si>
    <t>KRW-GENERIC-1M</t>
  </si>
  <si>
    <t>KRW-GENERIC-28D</t>
  </si>
  <si>
    <t>KRW-GENERIC-3M</t>
  </si>
  <si>
    <t>KRW-GENERIC-6M</t>
  </si>
  <si>
    <t>KRW-GENERIC-9M</t>
  </si>
  <si>
    <t>KRW-INDEX-12M</t>
  </si>
  <si>
    <t>KRW-INDEX-1M</t>
  </si>
  <si>
    <t>KRW-INDEX-3M</t>
  </si>
  <si>
    <t>KRW-INDEX-6M</t>
  </si>
  <si>
    <t>KRW-INDEX-9M</t>
  </si>
  <si>
    <t>KRW-KORIBOR</t>
  </si>
  <si>
    <t>KRW-KORIBOR-12M</t>
  </si>
  <si>
    <t>KRW-KORIBOR-1M</t>
  </si>
  <si>
    <t>KRW-KORIBOR-28D</t>
  </si>
  <si>
    <t>KRW-KORIBOR-3M</t>
  </si>
  <si>
    <t>KRW-KORIBOR-6M</t>
  </si>
  <si>
    <t>KRW-KORIBOR-9M</t>
  </si>
  <si>
    <t>KWD-CMS-10Y</t>
  </si>
  <si>
    <t>KWD-CMS-1Y</t>
  </si>
  <si>
    <t>KWD-CMS-20Y</t>
  </si>
  <si>
    <t>KWD-CMS-2Y</t>
  </si>
  <si>
    <t>KWD-CMS-30Y</t>
  </si>
  <si>
    <t>KWD-CMS-5Y</t>
  </si>
  <si>
    <t>KWD-INDEX-12M</t>
  </si>
  <si>
    <t>KWD-INDEX-1M</t>
  </si>
  <si>
    <t>KWD-INDEX-3M</t>
  </si>
  <si>
    <t>KWD-INDEX-6M</t>
  </si>
  <si>
    <t>KWD-INDEX-9M</t>
  </si>
  <si>
    <t>KZT-CMS-10Y</t>
  </si>
  <si>
    <t>KZT-CMS-1Y</t>
  </si>
  <si>
    <t>KZT-CMS-20Y</t>
  </si>
  <si>
    <t>KZT-CMS-2Y</t>
  </si>
  <si>
    <t>KZT-CMS-30Y</t>
  </si>
  <si>
    <t>KZT-CMS-5Y</t>
  </si>
  <si>
    <t>KZT-INDEX-12M</t>
  </si>
  <si>
    <t>KZT-INDEX-1M</t>
  </si>
  <si>
    <t>KZT-INDEX-3M</t>
  </si>
  <si>
    <t>KZT-INDEX-6M</t>
  </si>
  <si>
    <t>KZT-INDEX-9M</t>
  </si>
  <si>
    <t>LUF-CMS-10Y</t>
  </si>
  <si>
    <t>LUF-CMS-1Y</t>
  </si>
  <si>
    <t>LUF-CMS-20Y</t>
  </si>
  <si>
    <t>LUF-CMS-2Y</t>
  </si>
  <si>
    <t>LUF-CMS-30Y</t>
  </si>
  <si>
    <t>LUF-CMS-5Y</t>
  </si>
  <si>
    <t>LUF-INDEX-12M</t>
  </si>
  <si>
    <t>LUF-INDEX-1M</t>
  </si>
  <si>
    <t>LUF-INDEX-3M</t>
  </si>
  <si>
    <t>LUF-INDEX-6M</t>
  </si>
  <si>
    <t>LUF-INDEX-9M</t>
  </si>
  <si>
    <t>MAD-CMS-10Y</t>
  </si>
  <si>
    <t>MAD-CMS-1Y</t>
  </si>
  <si>
    <t>MAD-CMS-20Y</t>
  </si>
  <si>
    <t>MAD-CMS-2Y</t>
  </si>
  <si>
    <t>MAD-CMS-30Y</t>
  </si>
  <si>
    <t>MAD-CMS-5Y</t>
  </si>
  <si>
    <t>MAD-INDEX-12M</t>
  </si>
  <si>
    <t>MAD-INDEX-1M</t>
  </si>
  <si>
    <t>MAD-INDEX-3M</t>
  </si>
  <si>
    <t>MAD-INDEX-6M</t>
  </si>
  <si>
    <t>MAD-INDEX-9M</t>
  </si>
  <si>
    <t>MXN-CMS-10Y</t>
  </si>
  <si>
    <t>MXN-CMS-1Y</t>
  </si>
  <si>
    <t>MXN-CMS-20Y</t>
  </si>
  <si>
    <t>MXN-CMS-2Y</t>
  </si>
  <si>
    <t>MXN-CMS-30Y</t>
  </si>
  <si>
    <t>MXN-CMS-5Y</t>
  </si>
  <si>
    <t>MXN-INDEX-12M</t>
  </si>
  <si>
    <t>MXN-INDEX-1M</t>
  </si>
  <si>
    <t>MXN-INDEX-3M</t>
  </si>
  <si>
    <t>MXN-INDEX-6M</t>
  </si>
  <si>
    <t>MXN-INDEX-9M</t>
  </si>
  <si>
    <t>MXN-TIIE</t>
  </si>
  <si>
    <t>MXN-TIIE-12M</t>
  </si>
  <si>
    <t>MXN-TIIE-1M</t>
  </si>
  <si>
    <t>MXN-TIIE-28D</t>
  </si>
  <si>
    <t>MXN-TIIE-3M</t>
  </si>
  <si>
    <t>MXN-TIIE-6M</t>
  </si>
  <si>
    <t>MXN-TIIE-9M</t>
  </si>
  <si>
    <t>MXV-CMS-10Y</t>
  </si>
  <si>
    <t>MXV-CMS-1Y</t>
  </si>
  <si>
    <t>MXV-CMS-20Y</t>
  </si>
  <si>
    <t>MXV-CMS-2Y</t>
  </si>
  <si>
    <t>MXV-CMS-30Y</t>
  </si>
  <si>
    <t>MXV-CMS-5Y</t>
  </si>
  <si>
    <t>MXV-INDEX-12M</t>
  </si>
  <si>
    <t>MXV-INDEX-1M</t>
  </si>
  <si>
    <t>MXV-INDEX-3M</t>
  </si>
  <si>
    <t>MXV-INDEX-6M</t>
  </si>
  <si>
    <t>MXV-INDEX-9M</t>
  </si>
  <si>
    <t>MYR-CMS-10Y</t>
  </si>
  <si>
    <t>MYR-CMS-1Y</t>
  </si>
  <si>
    <t>MYR-CMS-20Y</t>
  </si>
  <si>
    <t>MYR-CMS-2Y</t>
  </si>
  <si>
    <t>MYR-CMS-30Y</t>
  </si>
  <si>
    <t>MYR-CMS-5Y</t>
  </si>
  <si>
    <t>MYR-GENERIC</t>
  </si>
  <si>
    <t>MYR-GENERIC-12M</t>
  </si>
  <si>
    <t>MYR-GENERIC-1M</t>
  </si>
  <si>
    <t>MYR-GENERIC-28D</t>
  </si>
  <si>
    <t>MYR-GENERIC-3M</t>
  </si>
  <si>
    <t>MYR-GENERIC-6M</t>
  </si>
  <si>
    <t>MYR-GENERIC-9M</t>
  </si>
  <si>
    <t>MYR-INDEX-12M</t>
  </si>
  <si>
    <t>MYR-INDEX-1M</t>
  </si>
  <si>
    <t>MYR-INDEX-3M</t>
  </si>
  <si>
    <t>MYR-INDEX-6M</t>
  </si>
  <si>
    <t>MYR-INDEX-9M</t>
  </si>
  <si>
    <t>MYR-KLIBOR</t>
  </si>
  <si>
    <t>MYR-KLIBOR-12M</t>
  </si>
  <si>
    <t>MYR-KLIBOR-1M</t>
  </si>
  <si>
    <t>MYR-KLIBOR-28D</t>
  </si>
  <si>
    <t>MYR-KLIBOR-3M</t>
  </si>
  <si>
    <t>MYR-KLIBOR-6M</t>
  </si>
  <si>
    <t>MYR-KLIBOR-9M</t>
  </si>
  <si>
    <t>NGN-CMS-10Y</t>
  </si>
  <si>
    <t>NGN-CMS-1Y</t>
  </si>
  <si>
    <t>NGN-CMS-20Y</t>
  </si>
  <si>
    <t>NGN-CMS-2Y</t>
  </si>
  <si>
    <t>NGN-CMS-30Y</t>
  </si>
  <si>
    <t>NGN-CMS-5Y</t>
  </si>
  <si>
    <t>NGN-INDEX-12M</t>
  </si>
  <si>
    <t>NGN-INDEX-1M</t>
  </si>
  <si>
    <t>NGN-INDEX-3M</t>
  </si>
  <si>
    <t>NGN-INDEX-6M</t>
  </si>
  <si>
    <t>NGN-INDEX-9M</t>
  </si>
  <si>
    <t>NLG-CMS-10Y</t>
  </si>
  <si>
    <t>NLG-CMS-1Y</t>
  </si>
  <si>
    <t>NLG-CMS-20Y</t>
  </si>
  <si>
    <t>NLG-CMS-2Y</t>
  </si>
  <si>
    <t>NLG-CMS-30Y</t>
  </si>
  <si>
    <t>NLG-CMS-5Y</t>
  </si>
  <si>
    <t>NLG-INDEX-12M</t>
  </si>
  <si>
    <t>NLG-INDEX-1M</t>
  </si>
  <si>
    <t>NLG-INDEX-3M</t>
  </si>
  <si>
    <t>NLG-INDEX-6M</t>
  </si>
  <si>
    <t>NLG-INDEX-9M</t>
  </si>
  <si>
    <t>NOK-CMS-10Y</t>
  </si>
  <si>
    <t>NOK-CMS-1Y</t>
  </si>
  <si>
    <t>NOK-CMS-20Y</t>
  </si>
  <si>
    <t>NOK-CMS-2Y</t>
  </si>
  <si>
    <t>NOK-CMS-30Y</t>
  </si>
  <si>
    <t>NOK-CMS-5Y</t>
  </si>
  <si>
    <t>NOK-INDEX-12M</t>
  </si>
  <si>
    <t>NOK-INDEX-1M</t>
  </si>
  <si>
    <t>NOK-INDEX-3M</t>
  </si>
  <si>
    <t>NOK-INDEX-6M</t>
  </si>
  <si>
    <t>NOK-INDEX-9M</t>
  </si>
  <si>
    <t>NOK-NIBOR</t>
  </si>
  <si>
    <t>NOK-NIBOR-12M</t>
  </si>
  <si>
    <t>NOK-NIBOR-1M</t>
  </si>
  <si>
    <t>NOK-NIBOR-28D</t>
  </si>
  <si>
    <t>NOK-NIBOR-3M</t>
  </si>
  <si>
    <t>NOK-NIBOR-6M</t>
  </si>
  <si>
    <t>NOK-NIBOR-9M</t>
  </si>
  <si>
    <t>NZD-BKBM</t>
  </si>
  <si>
    <t>NZD-BKBM-12M</t>
  </si>
  <si>
    <t>NZD-BKBM-1M</t>
  </si>
  <si>
    <t>NZD-BKBM-28D</t>
  </si>
  <si>
    <t>NZD-BKBM-3M</t>
  </si>
  <si>
    <t>NZD-BKBM-6M</t>
  </si>
  <si>
    <t>NZD-BKBM-9M</t>
  </si>
  <si>
    <t>NZD-CMS-10Y</t>
  </si>
  <si>
    <t>NZD-CMS-1Y</t>
  </si>
  <si>
    <t>NZD-CMS-20Y</t>
  </si>
  <si>
    <t>NZD-CMS-2Y</t>
  </si>
  <si>
    <t>NZD-CMS-30Y</t>
  </si>
  <si>
    <t>NZD-CMS-5Y</t>
  </si>
  <si>
    <t>NZD-INDEX-12M</t>
  </si>
  <si>
    <t>NZD-INDEX-1M</t>
  </si>
  <si>
    <t>NZD-INDEX-3M</t>
  </si>
  <si>
    <t>NZD-INDEX-6M</t>
  </si>
  <si>
    <t>NZD-INDEX-9M</t>
  </si>
  <si>
    <t>OMR-CMS-10Y</t>
  </si>
  <si>
    <t>OMR-CMS-1Y</t>
  </si>
  <si>
    <t>OMR-CMS-20Y</t>
  </si>
  <si>
    <t>OMR-CMS-2Y</t>
  </si>
  <si>
    <t>OMR-CMS-30Y</t>
  </si>
  <si>
    <t>OMR-CMS-5Y</t>
  </si>
  <si>
    <t>OMR-INDEX-12M</t>
  </si>
  <si>
    <t>OMR-INDEX-1M</t>
  </si>
  <si>
    <t>OMR-INDEX-3M</t>
  </si>
  <si>
    <t>OMR-INDEX-6M</t>
  </si>
  <si>
    <t>OMR-INDEX-9M</t>
  </si>
  <si>
    <t>PEN-CMS-10Y</t>
  </si>
  <si>
    <t>PEN-CMS-1Y</t>
  </si>
  <si>
    <t>PEN-CMS-20Y</t>
  </si>
  <si>
    <t>PEN-CMS-2Y</t>
  </si>
  <si>
    <t>PEN-CMS-30Y</t>
  </si>
  <si>
    <t>PEN-CMS-5Y</t>
  </si>
  <si>
    <t>PEN-INDEX-12M</t>
  </si>
  <si>
    <t>PEN-INDEX-1M</t>
  </si>
  <si>
    <t>PEN-INDEX-3M</t>
  </si>
  <si>
    <t>PEN-INDEX-6M</t>
  </si>
  <si>
    <t>PEN-INDEX-9M</t>
  </si>
  <si>
    <t>PHP-CMS-10Y</t>
  </si>
  <si>
    <t>PHP-CMS-1Y</t>
  </si>
  <si>
    <t>PHP-CMS-20Y</t>
  </si>
  <si>
    <t>PHP-CMS-2Y</t>
  </si>
  <si>
    <t>PHP-CMS-30Y</t>
  </si>
  <si>
    <t>PHP-CMS-5Y</t>
  </si>
  <si>
    <t>PHP-GENERIC</t>
  </si>
  <si>
    <t>PHP-GENERIC-12M</t>
  </si>
  <si>
    <t>PHP-GENERIC-1M</t>
  </si>
  <si>
    <t>PHP-GENERIC-28D</t>
  </si>
  <si>
    <t>PHP-GENERIC-3M</t>
  </si>
  <si>
    <t>PHP-GENERIC-6M</t>
  </si>
  <si>
    <t>PHP-GENERIC-9M</t>
  </si>
  <si>
    <t>PHP-INDEX-12M</t>
  </si>
  <si>
    <t>PHP-INDEX-1M</t>
  </si>
  <si>
    <t>PHP-INDEX-3M</t>
  </si>
  <si>
    <t>PHP-INDEX-6M</t>
  </si>
  <si>
    <t>PHP-INDEX-9M</t>
  </si>
  <si>
    <t>PHP-PHIREF</t>
  </si>
  <si>
    <t>PHP-PHIREF-12M</t>
  </si>
  <si>
    <t>PHP-PHIREF-1M</t>
  </si>
  <si>
    <t>PHP-PHIREF-28D</t>
  </si>
  <si>
    <t>PHP-PHIREF-3M</t>
  </si>
  <si>
    <t>PHP-PHIREF-6M</t>
  </si>
  <si>
    <t>PHP-PHIREF-9M</t>
  </si>
  <si>
    <t>PLN-CMS-10Y</t>
  </si>
  <si>
    <t>PLN-CMS-1Y</t>
  </si>
  <si>
    <t>PLN-CMS-20Y</t>
  </si>
  <si>
    <t>PLN-CMS-2Y</t>
  </si>
  <si>
    <t>PLN-CMS-30Y</t>
  </si>
  <si>
    <t>PLN-CMS-5Y</t>
  </si>
  <si>
    <t>PLN-INDEX-12M</t>
  </si>
  <si>
    <t>PLN-INDEX-1M</t>
  </si>
  <si>
    <t>PLN-INDEX-3M</t>
  </si>
  <si>
    <t>PLN-INDEX-6M</t>
  </si>
  <si>
    <t>PLN-INDEX-9M</t>
  </si>
  <si>
    <t>PLN-WIBOR</t>
  </si>
  <si>
    <t>PLN-WIBOR-12M</t>
  </si>
  <si>
    <t>PLN-WIBOR-1M</t>
  </si>
  <si>
    <t>PLN-WIBOR-28D</t>
  </si>
  <si>
    <t>PLN-WIBOR-3M</t>
  </si>
  <si>
    <t>PLN-WIBOR-6M</t>
  </si>
  <si>
    <t>PLN-WIBOR-9M</t>
  </si>
  <si>
    <t>PTE-CMS-10Y</t>
  </si>
  <si>
    <t>PTE-CMS-1Y</t>
  </si>
  <si>
    <t>PTE-CMS-20Y</t>
  </si>
  <si>
    <t>PTE-CMS-2Y</t>
  </si>
  <si>
    <t>PTE-CMS-30Y</t>
  </si>
  <si>
    <t>PTE-CMS-5Y</t>
  </si>
  <si>
    <t>PTE-INDEX-12M</t>
  </si>
  <si>
    <t>PTE-INDEX-1M</t>
  </si>
  <si>
    <t>PTE-INDEX-3M</t>
  </si>
  <si>
    <t>PTE-INDEX-6M</t>
  </si>
  <si>
    <t>PTE-INDEX-9M</t>
  </si>
  <si>
    <t>QAR-CMS-10Y</t>
  </si>
  <si>
    <t>QAR-CMS-1Y</t>
  </si>
  <si>
    <t>QAR-CMS-20Y</t>
  </si>
  <si>
    <t>QAR-CMS-2Y</t>
  </si>
  <si>
    <t>QAR-CMS-30Y</t>
  </si>
  <si>
    <t>QAR-CMS-5Y</t>
  </si>
  <si>
    <t>QAR-INDEX-12M</t>
  </si>
  <si>
    <t>QAR-INDEX-1M</t>
  </si>
  <si>
    <t>QAR-INDEX-3M</t>
  </si>
  <si>
    <t>QAR-INDEX-6M</t>
  </si>
  <si>
    <t>QAR-INDEX-9M</t>
  </si>
  <si>
    <t>RON-CMS-10Y</t>
  </si>
  <si>
    <t>RON-CMS-1Y</t>
  </si>
  <si>
    <t>RON-CMS-20Y</t>
  </si>
  <si>
    <t>RON-CMS-2Y</t>
  </si>
  <si>
    <t>RON-CMS-30Y</t>
  </si>
  <si>
    <t>RON-CMS-5Y</t>
  </si>
  <si>
    <t>RON-INDEX-12M</t>
  </si>
  <si>
    <t>RON-INDEX-1M</t>
  </si>
  <si>
    <t>RON-INDEX-3M</t>
  </si>
  <si>
    <t>RON-INDEX-6M</t>
  </si>
  <si>
    <t>RON-INDEX-9M</t>
  </si>
  <si>
    <t>RUB-CMS-10Y</t>
  </si>
  <si>
    <t>RUB-CMS-1Y</t>
  </si>
  <si>
    <t>RUB-CMS-20Y</t>
  </si>
  <si>
    <t>RUB-CMS-2Y</t>
  </si>
  <si>
    <t>RUB-CMS-30Y</t>
  </si>
  <si>
    <t>RUB-CMS-5Y</t>
  </si>
  <si>
    <t>RUB-INDEX-12M</t>
  </si>
  <si>
    <t>RUB-INDEX-1M</t>
  </si>
  <si>
    <t>RUB-INDEX-3M</t>
  </si>
  <si>
    <t>RUB-INDEX-6M</t>
  </si>
  <si>
    <t>RUB-INDEX-9M</t>
  </si>
  <si>
    <t>RUB-MOSPRIME</t>
  </si>
  <si>
    <t>RUB-MOSPRIME-12M</t>
  </si>
  <si>
    <t>RUB-MOSPRIME-1M</t>
  </si>
  <si>
    <t>RUB-MOSPRIME-28D</t>
  </si>
  <si>
    <t>RUB-MOSPRIME-3M</t>
  </si>
  <si>
    <t>RUB-MOSPRIME-6M</t>
  </si>
  <si>
    <t>RUB-MOSPRIME-9M</t>
  </si>
  <si>
    <t>SAR-CMS-10Y</t>
  </si>
  <si>
    <t>SAR-CMS-1Y</t>
  </si>
  <si>
    <t>SAR-CMS-20Y</t>
  </si>
  <si>
    <t>SAR-CMS-2Y</t>
  </si>
  <si>
    <t>SAR-CMS-30Y</t>
  </si>
  <si>
    <t>SAR-CMS-5Y</t>
  </si>
  <si>
    <t>SAR-INDEX-12M</t>
  </si>
  <si>
    <t>SAR-INDEX-1M</t>
  </si>
  <si>
    <t>SAR-INDEX-3M</t>
  </si>
  <si>
    <t>SAR-INDEX-6M</t>
  </si>
  <si>
    <t>SAR-INDEX-9M</t>
  </si>
  <si>
    <t>SEK-CMS-10Y</t>
  </si>
  <si>
    <t>SEK-CMS-1Y</t>
  </si>
  <si>
    <t>SEK-CMS-20Y</t>
  </si>
  <si>
    <t>SEK-CMS-2Y</t>
  </si>
  <si>
    <t>SEK-CMS-30Y</t>
  </si>
  <si>
    <t>SEK-CMS-5Y</t>
  </si>
  <si>
    <t>SEK-INDEX-12M</t>
  </si>
  <si>
    <t>SEK-INDEX-1M</t>
  </si>
  <si>
    <t>SEK-INDEX-3M</t>
  </si>
  <si>
    <t>SEK-INDEX-6M</t>
  </si>
  <si>
    <t>SEK-INDEX-9M</t>
  </si>
  <si>
    <t>SEK-LIBOR</t>
  </si>
  <si>
    <t>SEK-LIBOR-12M</t>
  </si>
  <si>
    <t>SEK-LIBOR-1M</t>
  </si>
  <si>
    <t>SEK-LIBOR-28D</t>
  </si>
  <si>
    <t>SEK-LIBOR-3M</t>
  </si>
  <si>
    <t>SEK-LIBOR-6M</t>
  </si>
  <si>
    <t>SEK-LIBOR-9M</t>
  </si>
  <si>
    <t>SEK-SIOR</t>
  </si>
  <si>
    <t>SEK-SIOR-12M</t>
  </si>
  <si>
    <t>SEK-SIOR-1M</t>
  </si>
  <si>
    <t>SEK-SIOR-28D</t>
  </si>
  <si>
    <t>SEK-SIOR-3M</t>
  </si>
  <si>
    <t>SEK-SIOR-6M</t>
  </si>
  <si>
    <t>SEK-SIOR-9M</t>
  </si>
  <si>
    <t>SEK-STIBOR</t>
  </si>
  <si>
    <t>SEK-STIBOR-12M</t>
  </si>
  <si>
    <t>SEK-STIBOR-1M</t>
  </si>
  <si>
    <t>SEK-STIBOR-28D</t>
  </si>
  <si>
    <t>SEK-STIBOR-3M</t>
  </si>
  <si>
    <t>SEK-STIBOR-6M</t>
  </si>
  <si>
    <t>SEK-STIBOR-9M</t>
  </si>
  <si>
    <t>SGD-CMS-10Y</t>
  </si>
  <si>
    <t>SGD-CMS-1Y</t>
  </si>
  <si>
    <t>SGD-CMS-20Y</t>
  </si>
  <si>
    <t>SGD-CMS-2Y</t>
  </si>
  <si>
    <t>SGD-CMS-30Y</t>
  </si>
  <si>
    <t>SGD-CMS-5Y</t>
  </si>
  <si>
    <t>SGD-INDEX-12M</t>
  </si>
  <si>
    <t>SGD-INDEX-1M</t>
  </si>
  <si>
    <t>SGD-INDEX-3M</t>
  </si>
  <si>
    <t>SGD-INDEX-6M</t>
  </si>
  <si>
    <t>SGD-INDEX-9M</t>
  </si>
  <si>
    <t>SGD-SIBOR</t>
  </si>
  <si>
    <t>SGD-SIBOR-12M</t>
  </si>
  <si>
    <t>SGD-SIBOR-1M</t>
  </si>
  <si>
    <t>SGD-SIBOR-28D</t>
  </si>
  <si>
    <t>SGD-SIBOR-3M</t>
  </si>
  <si>
    <t>SGD-SIBOR-6M</t>
  </si>
  <si>
    <t>SGD-SIBOR-9M</t>
  </si>
  <si>
    <t>SGD-SOR</t>
  </si>
  <si>
    <t>SGD-SOR-12M</t>
  </si>
  <si>
    <t>SGD-SOR-1M</t>
  </si>
  <si>
    <t>SGD-SOR-28D</t>
  </si>
  <si>
    <t>SGD-SOR-3M</t>
  </si>
  <si>
    <t>SGD-SOR-6M</t>
  </si>
  <si>
    <t>SGD-SOR-9M</t>
  </si>
  <si>
    <t>SKK-BRIBOR</t>
  </si>
  <si>
    <t>SKK-BRIBOR-12M</t>
  </si>
  <si>
    <t>SKK-BRIBOR-1M</t>
  </si>
  <si>
    <t>SKK-BRIBOR-28D</t>
  </si>
  <si>
    <t>SKK-BRIBOR-3M</t>
  </si>
  <si>
    <t>SKK-BRIBOR-6M</t>
  </si>
  <si>
    <t>SKK-BRIBOR-9M</t>
  </si>
  <si>
    <t>THB-BIBOR</t>
  </si>
  <si>
    <t>THB-BIBOR-12M</t>
  </si>
  <si>
    <t>THB-BIBOR-1M</t>
  </si>
  <si>
    <t>THB-BIBOR-28D</t>
  </si>
  <si>
    <t>THB-BIBOR-3M</t>
  </si>
  <si>
    <t>THB-BIBOR-6M</t>
  </si>
  <si>
    <t>THB-BIBOR-9M</t>
  </si>
  <si>
    <t>THB-CMS-10Y</t>
  </si>
  <si>
    <t>THB-CMS-1Y</t>
  </si>
  <si>
    <t>THB-CMS-20Y</t>
  </si>
  <si>
    <t>THB-CMS-2Y</t>
  </si>
  <si>
    <t>THB-CMS-30Y</t>
  </si>
  <si>
    <t>THB-CMS-5Y</t>
  </si>
  <si>
    <t>THB-INDEX-12M</t>
  </si>
  <si>
    <t>THB-INDEX-1M</t>
  </si>
  <si>
    <t>THB-INDEX-3M</t>
  </si>
  <si>
    <t>THB-INDEX-6M</t>
  </si>
  <si>
    <t>THB-INDEX-9M</t>
  </si>
  <si>
    <t>TND-CMS-10Y</t>
  </si>
  <si>
    <t>TND-CMS-1Y</t>
  </si>
  <si>
    <t>TND-CMS-20Y</t>
  </si>
  <si>
    <t>TND-CMS-2Y</t>
  </si>
  <si>
    <t>TND-CMS-30Y</t>
  </si>
  <si>
    <t>TND-CMS-5Y</t>
  </si>
  <si>
    <t>TND-INDEX-12M</t>
  </si>
  <si>
    <t>TND-INDEX-1M</t>
  </si>
  <si>
    <t>TND-INDEX-3M</t>
  </si>
  <si>
    <t>TND-INDEX-6M</t>
  </si>
  <si>
    <t>TND-INDEX-9M</t>
  </si>
  <si>
    <t>TRY-CMS-10Y</t>
  </si>
  <si>
    <t>TRY-CMS-1Y</t>
  </si>
  <si>
    <t>TRY-CMS-20Y</t>
  </si>
  <si>
    <t>TRY-CMS-2Y</t>
  </si>
  <si>
    <t>TRY-CMS-30Y</t>
  </si>
  <si>
    <t>TRY-CMS-5Y</t>
  </si>
  <si>
    <t>TRY-INDEX-12M</t>
  </si>
  <si>
    <t>TRY-INDEX-1M</t>
  </si>
  <si>
    <t>TRY-INDEX-3M</t>
  </si>
  <si>
    <t>TRY-INDEX-6M</t>
  </si>
  <si>
    <t>TRY-INDEX-9M</t>
  </si>
  <si>
    <t>TWD-CMS-10Y</t>
  </si>
  <si>
    <t>TWD-CMS-1Y</t>
  </si>
  <si>
    <t>TWD-CMS-20Y</t>
  </si>
  <si>
    <t>TWD-CMS-2Y</t>
  </si>
  <si>
    <t>TWD-CMS-30Y</t>
  </si>
  <si>
    <t>TWD-CMS-5Y</t>
  </si>
  <si>
    <t>TWD-GENERIC</t>
  </si>
  <si>
    <t>TWD-GENERIC-12M</t>
  </si>
  <si>
    <t>TWD-GENERIC-1M</t>
  </si>
  <si>
    <t>TWD-GENERIC-28D</t>
  </si>
  <si>
    <t>TWD-GENERIC-3M</t>
  </si>
  <si>
    <t>TWD-GENERIC-6M</t>
  </si>
  <si>
    <t>TWD-GENERIC-9M</t>
  </si>
  <si>
    <t>TWD-INDEX-12M</t>
  </si>
  <si>
    <t>TWD-INDEX-1M</t>
  </si>
  <si>
    <t>TWD-INDEX-3M</t>
  </si>
  <si>
    <t>TWD-INDEX-6M</t>
  </si>
  <si>
    <t>TWD-INDEX-9M</t>
  </si>
  <si>
    <t>TWD-TAIBOR</t>
  </si>
  <si>
    <t>TWD-TAIBOR-12M</t>
  </si>
  <si>
    <t>TWD-TAIBOR-1M</t>
  </si>
  <si>
    <t>TWD-TAIBOR-28D</t>
  </si>
  <si>
    <t>TWD-TAIBOR-3M</t>
  </si>
  <si>
    <t>TWD-TAIBOR-6M</t>
  </si>
  <si>
    <t>TWD-TAIBOR-9M</t>
  </si>
  <si>
    <t>UAH-CMS-10Y</t>
  </si>
  <si>
    <t>UAH-CMS-1Y</t>
  </si>
  <si>
    <t>UAH-CMS-20Y</t>
  </si>
  <si>
    <t>UAH-CMS-2Y</t>
  </si>
  <si>
    <t>UAH-CMS-30Y</t>
  </si>
  <si>
    <t>UAH-CMS-5Y</t>
  </si>
  <si>
    <t>UAH-INDEX-12M</t>
  </si>
  <si>
    <t>UAH-INDEX-1M</t>
  </si>
  <si>
    <t>UAH-INDEX-3M</t>
  </si>
  <si>
    <t>UAH-INDEX-6M</t>
  </si>
  <si>
    <t>UAH-INDEX-9M</t>
  </si>
  <si>
    <t>UKRPI</t>
  </si>
  <si>
    <t>USCPI</t>
  </si>
  <si>
    <t>USD-CMS-10Y</t>
  </si>
  <si>
    <t>USD-CMS-1Y</t>
  </si>
  <si>
    <t>USD-CMS-20Y</t>
  </si>
  <si>
    <t>USD-CMS-2Y</t>
  </si>
  <si>
    <t>USD-CMS-30Y</t>
  </si>
  <si>
    <t>USD-CMS-5Y</t>
  </si>
  <si>
    <t>USD-FedFunds</t>
  </si>
  <si>
    <t>USD-FedFunds-12M</t>
  </si>
  <si>
    <t>USD-FedFunds-1M</t>
  </si>
  <si>
    <t>USD-FedFunds-28D</t>
  </si>
  <si>
    <t>USD-FedFunds-3M</t>
  </si>
  <si>
    <t>USD-FedFunds-6M</t>
  </si>
  <si>
    <t>USD-FedFunds-9M</t>
  </si>
  <si>
    <t>USD-INDEX-12M</t>
  </si>
  <si>
    <t>USD-INDEX-1M</t>
  </si>
  <si>
    <t>USD-INDEX-3M</t>
  </si>
  <si>
    <t>USD-INDEX-6M</t>
  </si>
  <si>
    <t>USD-INDEX-9M</t>
  </si>
  <si>
    <t>USD-LIBOR</t>
  </si>
  <si>
    <t>USD-LIBOR-12M</t>
  </si>
  <si>
    <t>USD-LIBOR-1M</t>
  </si>
  <si>
    <t>USD-LIBOR-28D</t>
  </si>
  <si>
    <t>USD-LIBOR-3M</t>
  </si>
  <si>
    <t>USD-LIBOR-6M</t>
  </si>
  <si>
    <t>USD-LIBOR-9M</t>
  </si>
  <si>
    <t>VND-CMS-10Y</t>
  </si>
  <si>
    <t>VND-CMS-1Y</t>
  </si>
  <si>
    <t>VND-CMS-20Y</t>
  </si>
  <si>
    <t>VND-CMS-2Y</t>
  </si>
  <si>
    <t>VND-CMS-30Y</t>
  </si>
  <si>
    <t>VND-CMS-5Y</t>
  </si>
  <si>
    <t>VND-INDEX-12M</t>
  </si>
  <si>
    <t>VND-INDEX-1M</t>
  </si>
  <si>
    <t>VND-INDEX-3M</t>
  </si>
  <si>
    <t>VND-INDEX-6M</t>
  </si>
  <si>
    <t>VND-INDEX-9M</t>
  </si>
  <si>
    <t>ZACPI</t>
  </si>
  <si>
    <t>ZAR-CMS-10Y</t>
  </si>
  <si>
    <t>ZAR-CMS-1Y</t>
  </si>
  <si>
    <t>ZAR-CMS-20Y</t>
  </si>
  <si>
    <t>ZAR-CMS-2Y</t>
  </si>
  <si>
    <t>ZAR-CMS-30Y</t>
  </si>
  <si>
    <t>ZAR-CMS-5Y</t>
  </si>
  <si>
    <t>ZAR-INDEX-12M</t>
  </si>
  <si>
    <t>ZAR-INDEX-1M</t>
  </si>
  <si>
    <t>ZAR-INDEX-3M</t>
  </si>
  <si>
    <t>ZAR-INDEX-6M</t>
  </si>
  <si>
    <t>ZAR-INDEX-9M</t>
  </si>
  <si>
    <t>ZAR-JIBAR</t>
  </si>
  <si>
    <t>ZAR-JIBAR-12M</t>
  </si>
  <si>
    <t>ZAR-JIBAR-1M</t>
  </si>
  <si>
    <t>ZAR-JIBAR-28D</t>
  </si>
  <si>
    <t>ZAR-JIBAR-3M</t>
  </si>
  <si>
    <t>ZAR-JIBAR-6M</t>
  </si>
  <si>
    <t>ZAR-JIBAR-9M</t>
  </si>
  <si>
    <t>FIXED</t>
  </si>
  <si>
    <t>NettingSetIdLU</t>
  </si>
  <si>
    <t>BilateralLU</t>
  </si>
  <si>
    <t>CSACurrencyLU</t>
  </si>
  <si>
    <t>IndexNameLU</t>
  </si>
  <si>
    <t>ThresholdPay</t>
  </si>
  <si>
    <t>ThresholdReceive</t>
  </si>
  <si>
    <t>MinimumTransferAmountPay</t>
  </si>
  <si>
    <t>MinimumTransferAmountReceive</t>
  </si>
  <si>
    <t>IndependentAmountHeld</t>
  </si>
  <si>
    <t>IndependentAmountTypeLU</t>
  </si>
  <si>
    <t>CallFrequencyLU</t>
  </si>
  <si>
    <t>PostFrequencyLU</t>
  </si>
  <si>
    <t>MarginPeriodOfRisk</t>
  </si>
  <si>
    <t>CollateralCompoundingSpreadReceive</t>
  </si>
  <si>
    <t>CollateralCompoundingSpreadPay</t>
  </si>
  <si>
    <t>NettingSetId</t>
  </si>
  <si>
    <t>CSACurrency</t>
  </si>
  <si>
    <t>IndexName</t>
  </si>
  <si>
    <t>IndependentAmountType</t>
  </si>
  <si>
    <t>CallFrequency</t>
  </si>
  <si>
    <t>PostFrequency</t>
  </si>
  <si>
    <t>SELECT  T1.value Currency, T1.value FROM ORE.dbo.TypesCurrencyCode T1 ORDER BY value</t>
  </si>
  <si>
    <t xml:space="preserve">SELECT T2.Counterparty+':'+T2.NettingSetId NettingSetIdLU, T3.value CurrencyLU_x000D_
FROM ORE.dbo.NettingEligibleCollateralsCurrencies T1 INNER JOIN _x000D_
ORE.dbo.NettingSet T2 ON T1.NettingSetId = T2.NettingSetId LEFT JOIN _x000D_
ORE.dbo.TypesCurrencyCode T3 ON T1.Currency = T3.value_x000D_
</t>
  </si>
  <si>
    <t>CurrencyLU</t>
  </si>
  <si>
    <t>Currency</t>
  </si>
  <si>
    <t>SELECT T1.value Counterparty,T1.value FROM ORE.dbo.TypesParties T1 ORDER BY value</t>
  </si>
  <si>
    <t>SELECT T1.value ActiveCSAFlag,T1.value FROM ORE.dbo.TypesBool T1 ORDER BY value</t>
  </si>
  <si>
    <t xml:space="preserve">SELECT T1.NettingSetId, T1.GroupingId, T4.value CounterpartyLU, T5.value ActiveCSAFlagLU_x000D_
FROM ORE.dbo.NettingSet T1 INNER JOIN _x000D_
ORE.dbo.TypesParties T4 ON T1.Counterparty = T4.value INNER JOIN _x000D_
ORE.dbo.TypesBool T5 ON T1.ActiveCSAFlag = T5.value_x000D_
</t>
  </si>
  <si>
    <t>0</t>
  </si>
  <si>
    <t>1</t>
  </si>
  <si>
    <t>FALSE</t>
  </si>
  <si>
    <t>N</t>
  </si>
  <si>
    <t>NO</t>
  </si>
  <si>
    <t>TRUE</t>
  </si>
  <si>
    <t>Y</t>
  </si>
  <si>
    <t>YES</t>
  </si>
  <si>
    <t>GroupingId</t>
  </si>
  <si>
    <t>CounterpartyLU</t>
  </si>
  <si>
    <t>ActiveCSAFlagLU</t>
  </si>
  <si>
    <t>Counterparty</t>
  </si>
  <si>
    <t>ActiveCSAFlag</t>
  </si>
  <si>
    <t>CPTY_A:10CPTY_A</t>
  </si>
  <si>
    <t>2W</t>
  </si>
  <si>
    <t>CPTY_B:10CPTY_B</t>
  </si>
  <si>
    <t>CPTY_A:11CPTY_A</t>
  </si>
  <si>
    <t>0W</t>
  </si>
  <si>
    <t>CPTY_B:11CPTY_B</t>
  </si>
  <si>
    <t>CPTY_A:12CPTY_A</t>
  </si>
  <si>
    <t>CPTY_B:12CPTY_B</t>
  </si>
  <si>
    <t>CPTY_A:13CPTY_A</t>
  </si>
  <si>
    <t>CPTY_B:13CPTY_B</t>
  </si>
  <si>
    <t>CPTY_A:14CPTY_A</t>
  </si>
  <si>
    <t>CPTY_A:15CPTY_A</t>
  </si>
  <si>
    <t>CPTY_B:15CPTY_B</t>
  </si>
  <si>
    <t>CPTY_A:16CPTY_A</t>
  </si>
  <si>
    <t>CPTY_B:16CPTY_B</t>
  </si>
  <si>
    <t>CPTY_A:17CPTY_A</t>
  </si>
  <si>
    <t>CPTY_B:17CPTY_B</t>
  </si>
  <si>
    <t>CPTY_A:18CPTY_A</t>
  </si>
  <si>
    <t>CPTY_B:18CPTY_B</t>
  </si>
  <si>
    <t>CPTY_A:1CPTY_A</t>
  </si>
  <si>
    <t>CPTY_B:1CPTY_B</t>
  </si>
  <si>
    <t>CPTY_A:20CPTY_A</t>
  </si>
  <si>
    <t>CPTY_B:20CPTY_B</t>
  </si>
  <si>
    <t>CPTY_A:21CPTY_A</t>
  </si>
  <si>
    <t>CPTY_A:22CPTY_A</t>
  </si>
  <si>
    <t>CPTY_B:22CPTY_B</t>
  </si>
  <si>
    <t>CPTY_A:23CPTY_A</t>
  </si>
  <si>
    <t>CPTY_B:23CPTY_B</t>
  </si>
  <si>
    <t>CPTY_A:2CPTY_A</t>
  </si>
  <si>
    <t>CPTY_B:2CPTY_B</t>
  </si>
  <si>
    <t>CPTY_A:3CPTY_A</t>
  </si>
  <si>
    <t>CPTY_B:3CPTY_B</t>
  </si>
  <si>
    <t>CPTY_A:4CPTY_A</t>
  </si>
  <si>
    <t>CPTY_B:4CPTY_B</t>
  </si>
  <si>
    <t>CPTY_A:5CPTY_A</t>
  </si>
  <si>
    <t>CPTY_B:5CPTY_B</t>
  </si>
  <si>
    <t>CPTY_A:6CPTY_A</t>
  </si>
  <si>
    <t>CPTY_B:6CPTY_B</t>
  </si>
  <si>
    <t>CPTY_A:7CPTY_A</t>
  </si>
  <si>
    <t>CPTY_B:7CPTY_B</t>
  </si>
  <si>
    <t>CPTY_A:8CPTY_A</t>
  </si>
  <si>
    <t>CPTY_B:8CPTY_B</t>
  </si>
  <si>
    <t>CPTY_A:9CPTY_A</t>
  </si>
  <si>
    <t>CPTY_B:9CPTY_B</t>
  </si>
  <si>
    <t>EUR-CMS-12M</t>
  </si>
  <si>
    <t>EUR-CMS-3M</t>
  </si>
  <si>
    <t>EUR-CMS-6M</t>
  </si>
  <si>
    <t>204:Citi</t>
  </si>
  <si>
    <t>Citi</t>
  </si>
  <si>
    <t>206:DB</t>
  </si>
  <si>
    <t>DB</t>
  </si>
  <si>
    <t>208:TD</t>
  </si>
  <si>
    <t>TD</t>
  </si>
  <si>
    <t>224:BANCO SANTANDE</t>
  </si>
  <si>
    <t>BANCO SANTANDE</t>
  </si>
  <si>
    <t>225:Barclays</t>
  </si>
  <si>
    <t>Barclays</t>
  </si>
  <si>
    <t>234:BOA</t>
  </si>
  <si>
    <t>BOA</t>
  </si>
  <si>
    <t>237:BNP</t>
  </si>
  <si>
    <t>BNP</t>
  </si>
  <si>
    <t>243:CACIB</t>
  </si>
  <si>
    <t>CACIB</t>
  </si>
  <si>
    <t>248:Commerzbank</t>
  </si>
  <si>
    <t>Commerzbank</t>
  </si>
  <si>
    <t>250:CS</t>
  </si>
  <si>
    <t>CS</t>
  </si>
  <si>
    <t>254:DANSKE BANK</t>
  </si>
  <si>
    <t>DANSKE BANK</t>
  </si>
  <si>
    <t>279:ERSTE</t>
  </si>
  <si>
    <t>ERSTE</t>
  </si>
  <si>
    <t>312:HSBCUK</t>
  </si>
  <si>
    <t>HSBCUK</t>
  </si>
  <si>
    <t>313:HSBCFR</t>
  </si>
  <si>
    <t>HSBCFR</t>
  </si>
  <si>
    <t>318:UCB</t>
  </si>
  <si>
    <t>UCB</t>
  </si>
  <si>
    <t>322:ING</t>
  </si>
  <si>
    <t>ING</t>
  </si>
  <si>
    <t>330:JPMC</t>
  </si>
  <si>
    <t>JPMC</t>
  </si>
  <si>
    <t>340:UCBA</t>
  </si>
  <si>
    <t>UCBA</t>
  </si>
  <si>
    <t>346:LB BADEN-WUERT</t>
  </si>
  <si>
    <t>LB BADEN-WUERT</t>
  </si>
  <si>
    <t>356:MLI</t>
  </si>
  <si>
    <t>MLI</t>
  </si>
  <si>
    <t>360:MS</t>
  </si>
  <si>
    <t>MS</t>
  </si>
  <si>
    <t>373:Nomura</t>
  </si>
  <si>
    <t>Nomura</t>
  </si>
  <si>
    <t>377:NordeaAB</t>
  </si>
  <si>
    <t>NordeaAB</t>
  </si>
  <si>
    <t>422:RBI</t>
  </si>
  <si>
    <t>RBI</t>
  </si>
  <si>
    <t>423:RBS</t>
  </si>
  <si>
    <t>RBS</t>
  </si>
  <si>
    <t>438:SocGen</t>
  </si>
  <si>
    <t>SocGen</t>
  </si>
  <si>
    <t>449:UBS</t>
  </si>
  <si>
    <t>UBS</t>
  </si>
  <si>
    <t>486:GS</t>
  </si>
  <si>
    <t>GS</t>
  </si>
  <si>
    <t>637:Rabo</t>
  </si>
  <si>
    <t>Rabo</t>
  </si>
  <si>
    <t>204</t>
  </si>
  <si>
    <t>206</t>
  </si>
  <si>
    <t>208</t>
  </si>
  <si>
    <t>224</t>
  </si>
  <si>
    <t>225</t>
  </si>
  <si>
    <t>234</t>
  </si>
  <si>
    <t>237</t>
  </si>
  <si>
    <t>243</t>
  </si>
  <si>
    <t>248</t>
  </si>
  <si>
    <t>250</t>
  </si>
  <si>
    <t>254</t>
  </si>
  <si>
    <t>279</t>
  </si>
  <si>
    <t>312</t>
  </si>
  <si>
    <t>313</t>
  </si>
  <si>
    <t>318</t>
  </si>
  <si>
    <t>322</t>
  </si>
  <si>
    <t>330</t>
  </si>
  <si>
    <t>340</t>
  </si>
  <si>
    <t>346</t>
  </si>
  <si>
    <t>356</t>
  </si>
  <si>
    <t>360</t>
  </si>
  <si>
    <t>373</t>
  </si>
  <si>
    <t>377</t>
  </si>
  <si>
    <t>422</t>
  </si>
  <si>
    <t>423</t>
  </si>
  <si>
    <t>438</t>
  </si>
  <si>
    <t>449</t>
  </si>
  <si>
    <t>486</t>
  </si>
  <si>
    <t>637</t>
  </si>
  <si>
    <t>Collateral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</si>
</sst>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applyFont="1" applyAlignment="1"/>
  </cellXfs>
  <cellStyles count="1">
    <cellStyle name="Standard" xfId="0" builtinId="0"/>
  </cellStyles>
  <dxfs count="38"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eDaten_1" backgroundRefresh="0" connectionId="1" autoFormatId="16" applyNumberFormats="0" applyBorderFormats="0" applyFontFormats="1" applyPatternFormats="1" applyAlignmentFormats="0" applyWidthHeightFormats="0">
  <queryTableRefresh nextId="24" unboundColumnsRight="7">
    <queryTableFields count="22">
      <queryTableField id="2" name="NettingSetIdLU" tableColumnId="3"/>
      <queryTableField id="3" name="BilateralLU" tableColumnId="4"/>
      <queryTableField id="4" name="CSACurrencyLU" tableColumnId="5"/>
      <queryTableField id="5" name="IndexNameLU" tableColumnId="6"/>
      <queryTableField id="6" name="ThresholdPay" tableColumnId="7"/>
      <queryTableField id="7" name="ThresholdReceive" tableColumnId="8"/>
      <queryTableField id="8" name="MinimumTransferAmountPay" tableColumnId="9"/>
      <queryTableField id="9" name="MinimumTransferAmountReceive" tableColumnId="10"/>
      <queryTableField id="10" name="IndependentAmountHeld" tableColumnId="11"/>
      <queryTableField id="11" name="IndependentAmountTypeLU" tableColumnId="12"/>
      <queryTableField id="12" name="CallFrequencyLU" tableColumnId="13"/>
      <queryTableField id="13" name="PostFrequencyLU" tableColumnId="14"/>
      <queryTableField id="14" name="MarginPeriodOfRisk" tableColumnId="15"/>
      <queryTableField id="15" name="CollateralCompoundingSpreadReceive" tableColumnId="16"/>
      <queryTableField id="16" name="CollateralCompoundingSpreadPay" tableColumnId="17"/>
      <queryTableField id="17" dataBound="0" tableColumnId="18"/>
      <queryTableField id="18" dataBound="0" tableColumnId="19"/>
      <queryTableField id="19" dataBound="0" tableColumnId="20"/>
      <queryTableField id="20" dataBound="0" tableColumnId="21"/>
      <queryTableField id="21" dataBound="0" tableColumnId="22"/>
      <queryTableField id="22" dataBound="0" tableColumnId="23"/>
      <queryTableField id="23" dataBound="0" tableColumnId="24"/>
    </queryTableFields>
  </queryTableRefresh>
</queryTable>
</file>

<file path=xl/queryTables/queryTable2.xml><?xml version="1.0" encoding="utf-8"?>
<queryTable xmlns="http://schemas.openxmlformats.org/spreadsheetml/2006/main" name="ExterneDaten_1" connectionId="2" autoFormatId="16" applyNumberFormats="0" applyBorderFormats="0" applyFontFormats="1" applyPatternFormats="1" applyAlignmentFormats="0" applyWidthHeightFormats="0">
  <queryTableRefresh nextId="6" unboundColumnsRight="2">
    <queryTableFields count="4">
      <queryTableField id="2" name="NettingSetIdLU" tableColumnId="3"/>
      <queryTableField id="3" name="CurrencyLU" tableColumnId="4"/>
      <queryTableField id="4" dataBound="0" tableColumnId="5"/>
      <queryTableField id="5" dataBound="0" tableColumnId="6"/>
    </queryTableFields>
  </queryTableRefresh>
</queryTable>
</file>

<file path=xl/queryTables/queryTable3.xml><?xml version="1.0" encoding="utf-8"?>
<queryTable xmlns="http://schemas.openxmlformats.org/spreadsheetml/2006/main" name="ExterneDaten_1" connectionId="3" autoFormatId="16" applyNumberFormats="0" applyBorderFormats="0" applyFontFormats="1" applyPatternFormats="1" applyAlignmentFormats="0" applyWidthHeightFormats="0">
  <queryTableRefresh nextId="8" unboundColumnsRight="2">
    <queryTableFields count="6">
      <queryTableField id="2" name="NettingSetId" tableColumnId="3"/>
      <queryTableField id="3" name="GroupingId" tableColumnId="4"/>
      <queryTableField id="4" name="CounterpartyLU" tableColumnId="5"/>
      <queryTableField id="5" name="ActiveCSAFlagLU" tableColumnId="6"/>
      <queryTableField id="6" dataBound="0" tableColumnId="7"/>
      <queryTableField id="7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Tabelle_ExterneDaten_1" displayName="Tabelle_ExterneDaten_1" ref="B1:W43" tableType="queryTable" totalsRowShown="0" headerRowDxfId="15" dataDxfId="14">
  <tableColumns count="22">
    <tableColumn id="3" uniqueName="3" name="NettingSetIdLU" queryTableFieldId="2" dataDxfId="37"/>
    <tableColumn id="4" uniqueName="4" name="BilateralLU" queryTableFieldId="3" dataDxfId="36"/>
    <tableColumn id="5" uniqueName="5" name="CSACurrencyLU" queryTableFieldId="4" dataDxfId="35"/>
    <tableColumn id="6" uniqueName="6" name="IndexNameLU" queryTableFieldId="5" dataDxfId="34"/>
    <tableColumn id="7" uniqueName="7" name="ThresholdPay" queryTableFieldId="6" dataDxfId="33"/>
    <tableColumn id="8" uniqueName="8" name="ThresholdReceive" queryTableFieldId="7" dataDxfId="32"/>
    <tableColumn id="9" uniqueName="9" name="MinimumTransferAmountPay" queryTableFieldId="8" dataDxfId="31"/>
    <tableColumn id="10" uniqueName="10" name="MinimumTransferAmountReceive" queryTableFieldId="9" dataDxfId="30"/>
    <tableColumn id="11" uniqueName="11" name="IndependentAmountHeld" queryTableFieldId="10" dataDxfId="29"/>
    <tableColumn id="12" uniqueName="12" name="IndependentAmountTypeLU" queryTableFieldId="11" dataDxfId="28"/>
    <tableColumn id="13" uniqueName="13" name="CallFrequencyLU" queryTableFieldId="12" dataDxfId="27"/>
    <tableColumn id="14" uniqueName="14" name="PostFrequencyLU" queryTableFieldId="13" dataDxfId="26"/>
    <tableColumn id="15" uniqueName="15" name="MarginPeriodOfRisk" queryTableFieldId="14" dataDxfId="25"/>
    <tableColumn id="16" uniqueName="16" name="CollateralCompoundingSpreadReceive" queryTableFieldId="15" dataDxfId="24"/>
    <tableColumn id="17" uniqueName="17" name="CollateralCompoundingSpreadPay" queryTableFieldId="16" dataDxfId="23"/>
    <tableColumn id="18" uniqueName="18" name="NettingSetId" queryTableFieldId="17" dataDxfId="22">
      <calculatedColumnFormula>IF(Tabelle_ExterneDaten_1[[#This Row],[NettingSetIdLU]]&lt;&gt;"",VLOOKUP(Tabelle_ExterneDaten_1[[#This Row],[NettingSetIdLU]],NettingSetIdLookup,2,FALSE),"")</calculatedColumnFormula>
    </tableColumn>
    <tableColumn id="19" uniqueName="19" name="Bilateral" queryTableFieldId="18" dataDxfId="21">
      <calculatedColumnFormula>IF(Tabelle_ExterneDaten_1[[#This Row],[BilateralLU]]&lt;&gt;"",VLOOKUP(Tabelle_ExterneDaten_1[[#This Row],[BilateralLU]],BilateralLookup,2,FALSE),"")</calculatedColumnFormula>
    </tableColumn>
    <tableColumn id="20" uniqueName="20" name="CSACurrency" queryTableFieldId="19" dataDxfId="20">
      <calculatedColumnFormula>IF(Tabelle_ExterneDaten_1[[#This Row],[CSACurrencyLU]]&lt;&gt;"",VLOOKUP(Tabelle_ExterneDaten_1[[#This Row],[CSACurrencyLU]],CSACurrencyLookup,2,FALSE),"")</calculatedColumnFormula>
    </tableColumn>
    <tableColumn id="21" uniqueName="21" name="IndexName" queryTableFieldId="20" dataDxfId="19">
      <calculatedColumnFormula>IF(Tabelle_ExterneDaten_1[[#This Row],[IndexNameLU]]&lt;&gt;"",VLOOKUP(Tabelle_ExterneDaten_1[[#This Row],[IndexNameLU]],IndexNameLookup,2,FALSE),"")</calculatedColumnFormula>
    </tableColumn>
    <tableColumn id="22" uniqueName="22" name="IndependentAmountType" queryTableFieldId="21" dataDxfId="18">
      <calculatedColumnFormula>IF(Tabelle_ExterneDaten_1[[#This Row],[IndependentAmountTypeLU]]&lt;&gt;"",VLOOKUP(Tabelle_ExterneDaten_1[[#This Row],[IndependentAmountTypeLU]],IndependentAmountTypeLookup,2,FALSE),"")</calculatedColumnFormula>
    </tableColumn>
    <tableColumn id="23" uniqueName="23" name="CallFrequency" queryTableFieldId="22" dataDxfId="17">
      <calculatedColumnFormula>IF(Tabelle_ExterneDaten_1[[#This Row],[CallFrequencyLU]]&lt;&gt;"",VLOOKUP(Tabelle_ExterneDaten_1[[#This Row],[CallFrequencyLU]],CallFrequencyLookup,2,FALSE),"")</calculatedColumnFormula>
    </tableColumn>
    <tableColumn id="24" uniqueName="24" name="PostFrequency" queryTableFieldId="23" dataDxfId="16">
      <calculatedColumnFormula>IF(Tabelle_ExterneDaten_1[[#This Row],[PostFrequencyLU]]&lt;&gt;"",VLOOKUP(Tabelle_ExterneDaten_1[[#This Row],[PostFrequencyLU]],PostFrequencyLookup,2,FALSE),"")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elle_ExterneDaten_13" displayName="Tabelle_ExterneDaten_13" ref="B1:E30" tableType="queryTable" totalsRowShown="0" headerRowDxfId="13" dataDxfId="12">
  <tableColumns count="4">
    <tableColumn id="3" uniqueName="3" name="NettingSetIdLU" queryTableFieldId="2" dataDxfId="11"/>
    <tableColumn id="4" uniqueName="4" name="CurrencyLU" queryTableFieldId="3" dataDxfId="10"/>
    <tableColumn id="5" uniqueName="5" name="NettingSetId" queryTableFieldId="4" dataDxfId="9">
      <calculatedColumnFormula>IF(Tabelle_ExterneDaten_13[[#This Row],[NettingSetIdLU]]&lt;&gt;"",VLOOKUP(Tabelle_ExterneDaten_13[[#This Row],[NettingSetIdLU]],NettingSetIdLookup,2,FALSE),"")</calculatedColumnFormula>
    </tableColumn>
    <tableColumn id="6" uniqueName="6" name="Currency" queryTableFieldId="5" dataDxfId="8">
      <calculatedColumnFormula>IF(Tabelle_ExterneDaten_13[[#This Row],[CurrencyLU]]&lt;&gt;"",VLOOKUP(Tabelle_ExterneDaten_13[[#This Row],[CurrencyLU]],CurrencyLookup,2,FALSE),"")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elle_ExterneDaten_14" displayName="Tabelle_ExterneDaten_14" ref="B1:G30" tableType="queryTable" totalsRowShown="0" headerRowDxfId="7" dataDxfId="6">
  <tableColumns count="6">
    <tableColumn id="3" uniqueName="3" name="NettingSetId" queryTableFieldId="2" dataDxfId="5"/>
    <tableColumn id="4" uniqueName="4" name="GroupingId" queryTableFieldId="3" dataDxfId="4"/>
    <tableColumn id="5" uniqueName="5" name="CounterpartyLU" queryTableFieldId="4" dataDxfId="3"/>
    <tableColumn id="6" uniqueName="6" name="ActiveCSAFlagLU" queryTableFieldId="5" dataDxfId="2"/>
    <tableColumn id="7" uniqueName="7" name="Counterparty" queryTableFieldId="6" dataDxfId="1">
      <calculatedColumnFormula>IF(Tabelle_ExterneDaten_14[[#This Row],[CounterpartyLU]]&lt;&gt;"",VLOOKUP(Tabelle_ExterneDaten_14[[#This Row],[CounterpartyLU]],CounterpartyLookup,2,FALSE),"")</calculatedColumnFormula>
    </tableColumn>
    <tableColumn id="8" uniqueName="8" name="ActiveCSAFlag" queryTableFieldId="7" dataDxfId="0">
      <calculatedColumnFormula>IF(Tabelle_ExterneDaten_14[[#This Row],[ActiveCSAFlagLU]]&lt;&gt;"",VLOOKUP(Tabelle_ExterneDaten_14[[#This Row],[ActiveCSAFlagLU]],ActiveCSAFlagLookup,2,FALSE),"")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0"/>
  <sheetViews>
    <sheetView workbookViewId="0"/>
  </sheetViews>
  <sheetFormatPr baseColWidth="10" defaultRowHeight="15" x14ac:dyDescent="0.25"/>
  <sheetData>
    <row r="1" spans="1:14" x14ac:dyDescent="0.25">
      <c r="A1" t="str">
        <f>_xll.DBListFetch(B1,"",NettingSetIdLookup)</f>
        <v>Env:Dev, (last result:)Retrieved 29 records from: SELECT T1.Counterparty+':'+T1.NettingSetId NettingSetId,T1.NettingSetId lookup FROM ORE.dbo.NettingSet T1 ORDER BY Counterparty</v>
      </c>
      <c r="B1" s="1" t="s">
        <v>0</v>
      </c>
      <c r="C1" t="str">
        <f>_xll.DBListFetch(D1,"",BilateralLookup)</f>
        <v>Env:Dev, (last result:)Retrieved 3 records from: SELECT T1.value Bilateral,T1.value FROM ORE.dbo.TypesCsaType T1 ORDER BY value</v>
      </c>
      <c r="D1" s="1" t="s">
        <v>1</v>
      </c>
      <c r="E1" t="str">
        <f>_xll.DBListFetch(F1,"",CSACurrencyLookup)</f>
        <v>Env:Dev, (last result:)Retrieved 64 records from: SELECT  T1.value CSACurrency, T1.value FROM ORE.dbo.TypesCurrencyCode T1 ORDER BY value</v>
      </c>
      <c r="F1" s="1" t="s">
        <v>2</v>
      </c>
      <c r="G1" t="str">
        <f>_xll.DBListFetch(H1,"",IndexNameLookup)</f>
        <v>Env:Dev, (last result:)Retrieved 1149 records from: SELECT T1.value IndexName,T1.value FROM ORE.dbo.TypesIndexName T1 ORDER BY value</v>
      </c>
      <c r="H1" s="1" t="s">
        <v>3</v>
      </c>
      <c r="I1" t="str">
        <f>_xll.DBListFetch(J1,"",IndependentAmountTypeLookup)</f>
        <v>Env:Dev, (last result:)Retrieved 1 record from: SELECT T1.value IndependentAmountType,T1.value FROM ORE.dbo.TypesIndependentAmountType T1 ORDER BY value</v>
      </c>
      <c r="J1" s="1" t="s">
        <v>4</v>
      </c>
      <c r="K1" t="str">
        <f>_xll.DBListFetch(L1,"",CallFrequencyLookup)</f>
        <v>Env:Dev, (last result:)Error in retrieving data: Invalid object name 'ORE.dbo.TypesFrequencyType'. in query: SELECT T1.value CallFrequency, T1.value FROM ORE.dbo.TypesFrequencyType T1 ORDER BY value</v>
      </c>
      <c r="L1" s="1" t="s">
        <v>5</v>
      </c>
      <c r="M1" t="str">
        <f>_xll.DBListFetch(N1,"",PostFrequencyLookup)</f>
        <v>Env:Dev, (last result:)Error in retrieving data: Invalid object name 'ORE.dbo.TypesFrequencyType'. in query: SELECT T1.value PostFrequency, T1.value FROM ORE.dbo.TypesFrequencyType T1 ORDER BY value</v>
      </c>
      <c r="N1" s="1" t="s">
        <v>6</v>
      </c>
    </row>
    <row r="2" spans="1:14" x14ac:dyDescent="0.25">
      <c r="C2" t="s">
        <v>8</v>
      </c>
      <c r="D2" t="s">
        <v>8</v>
      </c>
      <c r="E2" t="s">
        <v>11</v>
      </c>
      <c r="F2" t="s">
        <v>11</v>
      </c>
      <c r="G2" t="s">
        <v>75</v>
      </c>
      <c r="H2" t="s">
        <v>75</v>
      </c>
      <c r="I2" t="s">
        <v>1221</v>
      </c>
      <c r="J2" t="s">
        <v>1221</v>
      </c>
    </row>
    <row r="3" spans="1:14" x14ac:dyDescent="0.25">
      <c r="C3" t="s">
        <v>9</v>
      </c>
      <c r="D3" t="s">
        <v>9</v>
      </c>
      <c r="E3" t="s">
        <v>12</v>
      </c>
      <c r="F3" t="s">
        <v>12</v>
      </c>
      <c r="G3" t="s">
        <v>76</v>
      </c>
      <c r="H3" t="s">
        <v>76</v>
      </c>
    </row>
    <row r="4" spans="1:14" x14ac:dyDescent="0.25">
      <c r="C4" t="s">
        <v>10</v>
      </c>
      <c r="D4" t="s">
        <v>10</v>
      </c>
      <c r="E4" t="s">
        <v>13</v>
      </c>
      <c r="F4" t="s">
        <v>13</v>
      </c>
      <c r="G4" t="s">
        <v>77</v>
      </c>
      <c r="H4" t="s">
        <v>77</v>
      </c>
    </row>
    <row r="5" spans="1:14" x14ac:dyDescent="0.25">
      <c r="E5" t="s">
        <v>14</v>
      </c>
      <c r="F5" t="s">
        <v>14</v>
      </c>
      <c r="G5" t="s">
        <v>78</v>
      </c>
      <c r="H5" t="s">
        <v>78</v>
      </c>
    </row>
    <row r="6" spans="1:14" x14ac:dyDescent="0.25">
      <c r="E6" t="s">
        <v>15</v>
      </c>
      <c r="F6" t="s">
        <v>15</v>
      </c>
      <c r="G6" t="s">
        <v>79</v>
      </c>
      <c r="H6" t="s">
        <v>79</v>
      </c>
    </row>
    <row r="7" spans="1:14" x14ac:dyDescent="0.25">
      <c r="E7" t="s">
        <v>16</v>
      </c>
      <c r="F7" t="s">
        <v>16</v>
      </c>
      <c r="G7" t="s">
        <v>80</v>
      </c>
      <c r="H7" t="s">
        <v>80</v>
      </c>
    </row>
    <row r="8" spans="1:14" x14ac:dyDescent="0.25">
      <c r="E8" t="s">
        <v>17</v>
      </c>
      <c r="F8" t="s">
        <v>17</v>
      </c>
      <c r="G8" t="s">
        <v>81</v>
      </c>
      <c r="H8" t="s">
        <v>81</v>
      </c>
    </row>
    <row r="9" spans="1:14" x14ac:dyDescent="0.25">
      <c r="E9" t="s">
        <v>18</v>
      </c>
      <c r="F9" t="s">
        <v>18</v>
      </c>
      <c r="G9" t="s">
        <v>82</v>
      </c>
      <c r="H9" t="s">
        <v>82</v>
      </c>
    </row>
    <row r="10" spans="1:14" x14ac:dyDescent="0.25">
      <c r="E10" t="s">
        <v>19</v>
      </c>
      <c r="F10" t="s">
        <v>19</v>
      </c>
      <c r="G10" t="s">
        <v>83</v>
      </c>
      <c r="H10" t="s">
        <v>83</v>
      </c>
    </row>
    <row r="11" spans="1:14" x14ac:dyDescent="0.25">
      <c r="E11" t="s">
        <v>20</v>
      </c>
      <c r="F11" t="s">
        <v>20</v>
      </c>
      <c r="G11" t="s">
        <v>84</v>
      </c>
      <c r="H11" t="s">
        <v>84</v>
      </c>
    </row>
    <row r="12" spans="1:14" x14ac:dyDescent="0.25">
      <c r="E12" t="s">
        <v>21</v>
      </c>
      <c r="F12" t="s">
        <v>21</v>
      </c>
      <c r="G12" t="s">
        <v>85</v>
      </c>
      <c r="H12" t="s">
        <v>85</v>
      </c>
    </row>
    <row r="13" spans="1:14" x14ac:dyDescent="0.25">
      <c r="E13" t="s">
        <v>22</v>
      </c>
      <c r="F13" t="s">
        <v>22</v>
      </c>
      <c r="G13" t="s">
        <v>86</v>
      </c>
      <c r="H13" t="s">
        <v>86</v>
      </c>
    </row>
    <row r="14" spans="1:14" x14ac:dyDescent="0.25">
      <c r="E14" t="s">
        <v>23</v>
      </c>
      <c r="F14" t="s">
        <v>23</v>
      </c>
      <c r="G14" t="s">
        <v>87</v>
      </c>
      <c r="H14" t="s">
        <v>87</v>
      </c>
    </row>
    <row r="15" spans="1:14" x14ac:dyDescent="0.25">
      <c r="E15" t="s">
        <v>24</v>
      </c>
      <c r="F15" t="s">
        <v>24</v>
      </c>
      <c r="G15" t="s">
        <v>88</v>
      </c>
      <c r="H15" t="s">
        <v>88</v>
      </c>
    </row>
    <row r="16" spans="1:14" x14ac:dyDescent="0.25">
      <c r="E16" t="s">
        <v>25</v>
      </c>
      <c r="F16" t="s">
        <v>25</v>
      </c>
      <c r="G16" t="s">
        <v>89</v>
      </c>
      <c r="H16" t="s">
        <v>89</v>
      </c>
    </row>
    <row r="17" spans="5:8" x14ac:dyDescent="0.25">
      <c r="E17" t="s">
        <v>26</v>
      </c>
      <c r="F17" t="s">
        <v>26</v>
      </c>
      <c r="G17" t="s">
        <v>90</v>
      </c>
      <c r="H17" t="s">
        <v>90</v>
      </c>
    </row>
    <row r="18" spans="5:8" x14ac:dyDescent="0.25">
      <c r="E18" t="s">
        <v>27</v>
      </c>
      <c r="F18" t="s">
        <v>27</v>
      </c>
      <c r="G18" t="s">
        <v>91</v>
      </c>
      <c r="H18" t="s">
        <v>91</v>
      </c>
    </row>
    <row r="19" spans="5:8" x14ac:dyDescent="0.25">
      <c r="E19" t="s">
        <v>28</v>
      </c>
      <c r="F19" t="s">
        <v>28</v>
      </c>
      <c r="G19" t="s">
        <v>92</v>
      </c>
      <c r="H19" t="s">
        <v>92</v>
      </c>
    </row>
    <row r="20" spans="5:8" x14ac:dyDescent="0.25">
      <c r="E20" t="s">
        <v>29</v>
      </c>
      <c r="F20" t="s">
        <v>29</v>
      </c>
      <c r="G20" t="s">
        <v>93</v>
      </c>
      <c r="H20" t="s">
        <v>93</v>
      </c>
    </row>
    <row r="21" spans="5:8" x14ac:dyDescent="0.25">
      <c r="E21" t="s">
        <v>30</v>
      </c>
      <c r="F21" t="s">
        <v>30</v>
      </c>
      <c r="G21" t="s">
        <v>94</v>
      </c>
      <c r="H21" t="s">
        <v>94</v>
      </c>
    </row>
    <row r="22" spans="5:8" x14ac:dyDescent="0.25">
      <c r="E22" t="s">
        <v>31</v>
      </c>
      <c r="F22" t="s">
        <v>31</v>
      </c>
      <c r="G22" t="s">
        <v>95</v>
      </c>
      <c r="H22" t="s">
        <v>95</v>
      </c>
    </row>
    <row r="23" spans="5:8" x14ac:dyDescent="0.25">
      <c r="E23" t="s">
        <v>32</v>
      </c>
      <c r="F23" t="s">
        <v>32</v>
      </c>
      <c r="G23" t="s">
        <v>96</v>
      </c>
      <c r="H23" t="s">
        <v>96</v>
      </c>
    </row>
    <row r="24" spans="5:8" x14ac:dyDescent="0.25">
      <c r="E24" t="s">
        <v>33</v>
      </c>
      <c r="F24" t="s">
        <v>33</v>
      </c>
      <c r="G24" t="s">
        <v>97</v>
      </c>
      <c r="H24" t="s">
        <v>97</v>
      </c>
    </row>
    <row r="25" spans="5:8" x14ac:dyDescent="0.25">
      <c r="E25" t="s">
        <v>34</v>
      </c>
      <c r="F25" t="s">
        <v>34</v>
      </c>
      <c r="G25" t="s">
        <v>98</v>
      </c>
      <c r="H25" t="s">
        <v>98</v>
      </c>
    </row>
    <row r="26" spans="5:8" x14ac:dyDescent="0.25">
      <c r="E26" t="s">
        <v>35</v>
      </c>
      <c r="F26" t="s">
        <v>35</v>
      </c>
      <c r="G26" t="s">
        <v>99</v>
      </c>
      <c r="H26" t="s">
        <v>99</v>
      </c>
    </row>
    <row r="27" spans="5:8" x14ac:dyDescent="0.25">
      <c r="E27" t="s">
        <v>36</v>
      </c>
      <c r="F27" t="s">
        <v>36</v>
      </c>
      <c r="G27" t="s">
        <v>100</v>
      </c>
      <c r="H27" t="s">
        <v>100</v>
      </c>
    </row>
    <row r="28" spans="5:8" x14ac:dyDescent="0.25">
      <c r="E28" t="s">
        <v>37</v>
      </c>
      <c r="F28" t="s">
        <v>37</v>
      </c>
      <c r="G28" t="s">
        <v>101</v>
      </c>
      <c r="H28" t="s">
        <v>101</v>
      </c>
    </row>
    <row r="29" spans="5:8" x14ac:dyDescent="0.25">
      <c r="E29" t="s">
        <v>38</v>
      </c>
      <c r="F29" t="s">
        <v>38</v>
      </c>
      <c r="G29" t="s">
        <v>102</v>
      </c>
      <c r="H29" t="s">
        <v>102</v>
      </c>
    </row>
    <row r="30" spans="5:8" x14ac:dyDescent="0.25">
      <c r="E30" t="s">
        <v>39</v>
      </c>
      <c r="F30" t="s">
        <v>39</v>
      </c>
      <c r="G30" t="s">
        <v>103</v>
      </c>
      <c r="H30" t="s">
        <v>103</v>
      </c>
    </row>
    <row r="31" spans="5:8" x14ac:dyDescent="0.25">
      <c r="E31" t="s">
        <v>40</v>
      </c>
      <c r="F31" t="s">
        <v>40</v>
      </c>
      <c r="G31" t="s">
        <v>104</v>
      </c>
      <c r="H31" t="s">
        <v>104</v>
      </c>
    </row>
    <row r="32" spans="5:8" x14ac:dyDescent="0.25">
      <c r="E32" t="s">
        <v>41</v>
      </c>
      <c r="F32" t="s">
        <v>41</v>
      </c>
      <c r="G32" t="s">
        <v>105</v>
      </c>
      <c r="H32" t="s">
        <v>105</v>
      </c>
    </row>
    <row r="33" spans="5:8" x14ac:dyDescent="0.25">
      <c r="E33" t="s">
        <v>42</v>
      </c>
      <c r="F33" t="s">
        <v>42</v>
      </c>
      <c r="G33" t="s">
        <v>106</v>
      </c>
      <c r="H33" t="s">
        <v>106</v>
      </c>
    </row>
    <row r="34" spans="5:8" x14ac:dyDescent="0.25">
      <c r="E34" t="s">
        <v>43</v>
      </c>
      <c r="F34" t="s">
        <v>43</v>
      </c>
      <c r="G34" t="s">
        <v>107</v>
      </c>
      <c r="H34" t="s">
        <v>107</v>
      </c>
    </row>
    <row r="35" spans="5:8" x14ac:dyDescent="0.25">
      <c r="E35" t="s">
        <v>44</v>
      </c>
      <c r="F35" t="s">
        <v>44</v>
      </c>
      <c r="G35" t="s">
        <v>108</v>
      </c>
      <c r="H35" t="s">
        <v>108</v>
      </c>
    </row>
    <row r="36" spans="5:8" x14ac:dyDescent="0.25">
      <c r="E36" t="s">
        <v>45</v>
      </c>
      <c r="F36" t="s">
        <v>45</v>
      </c>
      <c r="G36" t="s">
        <v>109</v>
      </c>
      <c r="H36" t="s">
        <v>109</v>
      </c>
    </row>
    <row r="37" spans="5:8" x14ac:dyDescent="0.25">
      <c r="E37" t="s">
        <v>46</v>
      </c>
      <c r="F37" t="s">
        <v>46</v>
      </c>
      <c r="G37" t="s">
        <v>110</v>
      </c>
      <c r="H37" t="s">
        <v>110</v>
      </c>
    </row>
    <row r="38" spans="5:8" x14ac:dyDescent="0.25">
      <c r="E38" t="s">
        <v>47</v>
      </c>
      <c r="F38" t="s">
        <v>47</v>
      </c>
      <c r="G38" t="s">
        <v>111</v>
      </c>
      <c r="H38" t="s">
        <v>111</v>
      </c>
    </row>
    <row r="39" spans="5:8" x14ac:dyDescent="0.25">
      <c r="E39" t="s">
        <v>48</v>
      </c>
      <c r="F39" t="s">
        <v>48</v>
      </c>
      <c r="G39" t="s">
        <v>112</v>
      </c>
      <c r="H39" t="s">
        <v>112</v>
      </c>
    </row>
    <row r="40" spans="5:8" x14ac:dyDescent="0.25">
      <c r="E40" t="s">
        <v>49</v>
      </c>
      <c r="F40" t="s">
        <v>49</v>
      </c>
      <c r="G40" t="s">
        <v>113</v>
      </c>
      <c r="H40" t="s">
        <v>113</v>
      </c>
    </row>
    <row r="41" spans="5:8" x14ac:dyDescent="0.25">
      <c r="E41" t="s">
        <v>50</v>
      </c>
      <c r="F41" t="s">
        <v>50</v>
      </c>
      <c r="G41" t="s">
        <v>114</v>
      </c>
      <c r="H41" t="s">
        <v>114</v>
      </c>
    </row>
    <row r="42" spans="5:8" x14ac:dyDescent="0.25">
      <c r="E42" t="s">
        <v>51</v>
      </c>
      <c r="F42" t="s">
        <v>51</v>
      </c>
      <c r="G42" t="s">
        <v>115</v>
      </c>
      <c r="H42" t="s">
        <v>115</v>
      </c>
    </row>
    <row r="43" spans="5:8" x14ac:dyDescent="0.25">
      <c r="E43" t="s">
        <v>52</v>
      </c>
      <c r="F43" t="s">
        <v>52</v>
      </c>
      <c r="G43" t="s">
        <v>116</v>
      </c>
      <c r="H43" t="s">
        <v>116</v>
      </c>
    </row>
    <row r="44" spans="5:8" x14ac:dyDescent="0.25">
      <c r="E44" t="s">
        <v>53</v>
      </c>
      <c r="F44" t="s">
        <v>53</v>
      </c>
      <c r="G44" t="s">
        <v>117</v>
      </c>
      <c r="H44" t="s">
        <v>117</v>
      </c>
    </row>
    <row r="45" spans="5:8" x14ac:dyDescent="0.25">
      <c r="E45" t="s">
        <v>54</v>
      </c>
      <c r="F45" t="s">
        <v>54</v>
      </c>
      <c r="G45" t="s">
        <v>118</v>
      </c>
      <c r="H45" t="s">
        <v>118</v>
      </c>
    </row>
    <row r="46" spans="5:8" x14ac:dyDescent="0.25">
      <c r="E46" t="s">
        <v>55</v>
      </c>
      <c r="F46" t="s">
        <v>55</v>
      </c>
      <c r="G46" t="s">
        <v>119</v>
      </c>
      <c r="H46" t="s">
        <v>119</v>
      </c>
    </row>
    <row r="47" spans="5:8" x14ac:dyDescent="0.25">
      <c r="E47" t="s">
        <v>56</v>
      </c>
      <c r="F47" t="s">
        <v>56</v>
      </c>
      <c r="G47" t="s">
        <v>120</v>
      </c>
      <c r="H47" t="s">
        <v>120</v>
      </c>
    </row>
    <row r="48" spans="5:8" x14ac:dyDescent="0.25">
      <c r="E48" t="s">
        <v>57</v>
      </c>
      <c r="F48" t="s">
        <v>57</v>
      </c>
      <c r="G48" t="s">
        <v>121</v>
      </c>
      <c r="H48" t="s">
        <v>121</v>
      </c>
    </row>
    <row r="49" spans="5:8" x14ac:dyDescent="0.25">
      <c r="E49" t="s">
        <v>58</v>
      </c>
      <c r="F49" t="s">
        <v>58</v>
      </c>
      <c r="G49" t="s">
        <v>122</v>
      </c>
      <c r="H49" t="s">
        <v>122</v>
      </c>
    </row>
    <row r="50" spans="5:8" x14ac:dyDescent="0.25">
      <c r="E50" t="s">
        <v>59</v>
      </c>
      <c r="F50" t="s">
        <v>59</v>
      </c>
      <c r="G50" t="s">
        <v>123</v>
      </c>
      <c r="H50" t="s">
        <v>123</v>
      </c>
    </row>
    <row r="51" spans="5:8" x14ac:dyDescent="0.25">
      <c r="E51" t="s">
        <v>60</v>
      </c>
      <c r="F51" t="s">
        <v>60</v>
      </c>
      <c r="G51" t="s">
        <v>124</v>
      </c>
      <c r="H51" t="s">
        <v>124</v>
      </c>
    </row>
    <row r="52" spans="5:8" x14ac:dyDescent="0.25">
      <c r="E52" t="s">
        <v>61</v>
      </c>
      <c r="F52" t="s">
        <v>61</v>
      </c>
      <c r="G52" t="s">
        <v>125</v>
      </c>
      <c r="H52" t="s">
        <v>125</v>
      </c>
    </row>
    <row r="53" spans="5:8" x14ac:dyDescent="0.25">
      <c r="E53" t="s">
        <v>62</v>
      </c>
      <c r="F53" t="s">
        <v>62</v>
      </c>
      <c r="G53" t="s">
        <v>126</v>
      </c>
      <c r="H53" t="s">
        <v>126</v>
      </c>
    </row>
    <row r="54" spans="5:8" x14ac:dyDescent="0.25">
      <c r="E54" t="s">
        <v>63</v>
      </c>
      <c r="F54" t="s">
        <v>63</v>
      </c>
      <c r="G54" t="s">
        <v>127</v>
      </c>
      <c r="H54" t="s">
        <v>127</v>
      </c>
    </row>
    <row r="55" spans="5:8" x14ac:dyDescent="0.25">
      <c r="E55" t="s">
        <v>64</v>
      </c>
      <c r="F55" t="s">
        <v>64</v>
      </c>
      <c r="G55" t="s">
        <v>128</v>
      </c>
      <c r="H55" t="s">
        <v>128</v>
      </c>
    </row>
    <row r="56" spans="5:8" x14ac:dyDescent="0.25">
      <c r="E56" t="s">
        <v>65</v>
      </c>
      <c r="F56" t="s">
        <v>65</v>
      </c>
      <c r="G56" t="s">
        <v>129</v>
      </c>
      <c r="H56" t="s">
        <v>129</v>
      </c>
    </row>
    <row r="57" spans="5:8" x14ac:dyDescent="0.25">
      <c r="E57" t="s">
        <v>66</v>
      </c>
      <c r="F57" t="s">
        <v>66</v>
      </c>
      <c r="G57" t="s">
        <v>130</v>
      </c>
      <c r="H57" t="s">
        <v>130</v>
      </c>
    </row>
    <row r="58" spans="5:8" x14ac:dyDescent="0.25">
      <c r="E58" t="s">
        <v>67</v>
      </c>
      <c r="F58" t="s">
        <v>67</v>
      </c>
      <c r="G58" t="s">
        <v>131</v>
      </c>
      <c r="H58" t="s">
        <v>131</v>
      </c>
    </row>
    <row r="59" spans="5:8" x14ac:dyDescent="0.25">
      <c r="E59" t="s">
        <v>68</v>
      </c>
      <c r="F59" t="s">
        <v>68</v>
      </c>
      <c r="G59" t="s">
        <v>132</v>
      </c>
      <c r="H59" t="s">
        <v>132</v>
      </c>
    </row>
    <row r="60" spans="5:8" x14ac:dyDescent="0.25">
      <c r="E60" t="s">
        <v>69</v>
      </c>
      <c r="F60" t="s">
        <v>69</v>
      </c>
      <c r="G60" t="s">
        <v>133</v>
      </c>
      <c r="H60" t="s">
        <v>133</v>
      </c>
    </row>
    <row r="61" spans="5:8" x14ac:dyDescent="0.25">
      <c r="E61" t="s">
        <v>70</v>
      </c>
      <c r="F61" t="s">
        <v>70</v>
      </c>
      <c r="G61" t="s">
        <v>134</v>
      </c>
      <c r="H61" t="s">
        <v>134</v>
      </c>
    </row>
    <row r="62" spans="5:8" x14ac:dyDescent="0.25">
      <c r="E62" t="s">
        <v>71</v>
      </c>
      <c r="F62" t="s">
        <v>71</v>
      </c>
      <c r="G62" t="s">
        <v>135</v>
      </c>
      <c r="H62" t="s">
        <v>135</v>
      </c>
    </row>
    <row r="63" spans="5:8" x14ac:dyDescent="0.25">
      <c r="E63" t="s">
        <v>72</v>
      </c>
      <c r="F63" t="s">
        <v>72</v>
      </c>
      <c r="G63" t="s">
        <v>136</v>
      </c>
      <c r="H63" t="s">
        <v>136</v>
      </c>
    </row>
    <row r="64" spans="5:8" x14ac:dyDescent="0.25">
      <c r="E64" t="s">
        <v>73</v>
      </c>
      <c r="F64" t="s">
        <v>73</v>
      </c>
      <c r="G64" t="s">
        <v>137</v>
      </c>
      <c r="H64" t="s">
        <v>137</v>
      </c>
    </row>
    <row r="65" spans="5:8" x14ac:dyDescent="0.25">
      <c r="E65" t="s">
        <v>74</v>
      </c>
      <c r="F65" t="s">
        <v>74</v>
      </c>
      <c r="G65" t="s">
        <v>138</v>
      </c>
      <c r="H65" t="s">
        <v>138</v>
      </c>
    </row>
    <row r="66" spans="5:8" x14ac:dyDescent="0.25">
      <c r="G66" t="s">
        <v>139</v>
      </c>
      <c r="H66" t="s">
        <v>139</v>
      </c>
    </row>
    <row r="67" spans="5:8" x14ac:dyDescent="0.25">
      <c r="G67" t="s">
        <v>140</v>
      </c>
      <c r="H67" t="s">
        <v>140</v>
      </c>
    </row>
    <row r="68" spans="5:8" x14ac:dyDescent="0.25">
      <c r="G68" t="s">
        <v>141</v>
      </c>
      <c r="H68" t="s">
        <v>141</v>
      </c>
    </row>
    <row r="69" spans="5:8" x14ac:dyDescent="0.25">
      <c r="G69" t="s">
        <v>142</v>
      </c>
      <c r="H69" t="s">
        <v>142</v>
      </c>
    </row>
    <row r="70" spans="5:8" x14ac:dyDescent="0.25">
      <c r="G70" t="s">
        <v>143</v>
      </c>
      <c r="H70" t="s">
        <v>143</v>
      </c>
    </row>
    <row r="71" spans="5:8" x14ac:dyDescent="0.25">
      <c r="G71" t="s">
        <v>144</v>
      </c>
      <c r="H71" t="s">
        <v>144</v>
      </c>
    </row>
    <row r="72" spans="5:8" x14ac:dyDescent="0.25">
      <c r="G72" t="s">
        <v>145</v>
      </c>
      <c r="H72" t="s">
        <v>145</v>
      </c>
    </row>
    <row r="73" spans="5:8" x14ac:dyDescent="0.25">
      <c r="G73" t="s">
        <v>146</v>
      </c>
      <c r="H73" t="s">
        <v>146</v>
      </c>
    </row>
    <row r="74" spans="5:8" x14ac:dyDescent="0.25">
      <c r="G74" t="s">
        <v>147</v>
      </c>
      <c r="H74" t="s">
        <v>147</v>
      </c>
    </row>
    <row r="75" spans="5:8" x14ac:dyDescent="0.25">
      <c r="G75" t="s">
        <v>148</v>
      </c>
      <c r="H75" t="s">
        <v>148</v>
      </c>
    </row>
    <row r="76" spans="5:8" x14ac:dyDescent="0.25">
      <c r="G76" t="s">
        <v>149</v>
      </c>
      <c r="H76" t="s">
        <v>149</v>
      </c>
    </row>
    <row r="77" spans="5:8" x14ac:dyDescent="0.25">
      <c r="G77" t="s">
        <v>150</v>
      </c>
      <c r="H77" t="s">
        <v>150</v>
      </c>
    </row>
    <row r="78" spans="5:8" x14ac:dyDescent="0.25">
      <c r="G78" t="s">
        <v>151</v>
      </c>
      <c r="H78" t="s">
        <v>151</v>
      </c>
    </row>
    <row r="79" spans="5:8" x14ac:dyDescent="0.25">
      <c r="G79" t="s">
        <v>152</v>
      </c>
      <c r="H79" t="s">
        <v>152</v>
      </c>
    </row>
    <row r="80" spans="5:8" x14ac:dyDescent="0.25">
      <c r="G80" t="s">
        <v>153</v>
      </c>
      <c r="H80" t="s">
        <v>153</v>
      </c>
    </row>
    <row r="81" spans="7:8" x14ac:dyDescent="0.25">
      <c r="G81" t="s">
        <v>154</v>
      </c>
      <c r="H81" t="s">
        <v>154</v>
      </c>
    </row>
    <row r="82" spans="7:8" x14ac:dyDescent="0.25">
      <c r="G82" t="s">
        <v>155</v>
      </c>
      <c r="H82" t="s">
        <v>155</v>
      </c>
    </row>
    <row r="83" spans="7:8" x14ac:dyDescent="0.25">
      <c r="G83" t="s">
        <v>156</v>
      </c>
      <c r="H83" t="s">
        <v>156</v>
      </c>
    </row>
    <row r="84" spans="7:8" x14ac:dyDescent="0.25">
      <c r="G84" t="s">
        <v>157</v>
      </c>
      <c r="H84" t="s">
        <v>157</v>
      </c>
    </row>
    <row r="85" spans="7:8" x14ac:dyDescent="0.25">
      <c r="G85" t="s">
        <v>158</v>
      </c>
      <c r="H85" t="s">
        <v>158</v>
      </c>
    </row>
    <row r="86" spans="7:8" x14ac:dyDescent="0.25">
      <c r="G86" t="s">
        <v>159</v>
      </c>
      <c r="H86" t="s">
        <v>159</v>
      </c>
    </row>
    <row r="87" spans="7:8" x14ac:dyDescent="0.25">
      <c r="G87" t="s">
        <v>160</v>
      </c>
      <c r="H87" t="s">
        <v>160</v>
      </c>
    </row>
    <row r="88" spans="7:8" x14ac:dyDescent="0.25">
      <c r="G88" t="s">
        <v>161</v>
      </c>
      <c r="H88" t="s">
        <v>161</v>
      </c>
    </row>
    <row r="89" spans="7:8" x14ac:dyDescent="0.25">
      <c r="G89" t="s">
        <v>162</v>
      </c>
      <c r="H89" t="s">
        <v>162</v>
      </c>
    </row>
    <row r="90" spans="7:8" x14ac:dyDescent="0.25">
      <c r="G90" t="s">
        <v>163</v>
      </c>
      <c r="H90" t="s">
        <v>163</v>
      </c>
    </row>
    <row r="91" spans="7:8" x14ac:dyDescent="0.25">
      <c r="G91" t="s">
        <v>164</v>
      </c>
      <c r="H91" t="s">
        <v>164</v>
      </c>
    </row>
    <row r="92" spans="7:8" x14ac:dyDescent="0.25">
      <c r="G92" t="s">
        <v>165</v>
      </c>
      <c r="H92" t="s">
        <v>165</v>
      </c>
    </row>
    <row r="93" spans="7:8" x14ac:dyDescent="0.25">
      <c r="G93" t="s">
        <v>166</v>
      </c>
      <c r="H93" t="s">
        <v>166</v>
      </c>
    </row>
    <row r="94" spans="7:8" x14ac:dyDescent="0.25">
      <c r="G94" t="s">
        <v>167</v>
      </c>
      <c r="H94" t="s">
        <v>167</v>
      </c>
    </row>
    <row r="95" spans="7:8" x14ac:dyDescent="0.25">
      <c r="G95" t="s">
        <v>168</v>
      </c>
      <c r="H95" t="s">
        <v>168</v>
      </c>
    </row>
    <row r="96" spans="7:8" x14ac:dyDescent="0.25">
      <c r="G96" t="s">
        <v>169</v>
      </c>
      <c r="H96" t="s">
        <v>169</v>
      </c>
    </row>
    <row r="97" spans="7:8" x14ac:dyDescent="0.25">
      <c r="G97" t="s">
        <v>170</v>
      </c>
      <c r="H97" t="s">
        <v>170</v>
      </c>
    </row>
    <row r="98" spans="7:8" x14ac:dyDescent="0.25">
      <c r="G98" t="s">
        <v>171</v>
      </c>
      <c r="H98" t="s">
        <v>171</v>
      </c>
    </row>
    <row r="99" spans="7:8" x14ac:dyDescent="0.25">
      <c r="G99" t="s">
        <v>172</v>
      </c>
      <c r="H99" t="s">
        <v>172</v>
      </c>
    </row>
    <row r="100" spans="7:8" x14ac:dyDescent="0.25">
      <c r="G100" t="s">
        <v>173</v>
      </c>
      <c r="H100" t="s">
        <v>173</v>
      </c>
    </row>
    <row r="101" spans="7:8" x14ac:dyDescent="0.25">
      <c r="G101" t="s">
        <v>174</v>
      </c>
      <c r="H101" t="s">
        <v>174</v>
      </c>
    </row>
    <row r="102" spans="7:8" x14ac:dyDescent="0.25">
      <c r="G102" t="s">
        <v>175</v>
      </c>
      <c r="H102" t="s">
        <v>175</v>
      </c>
    </row>
    <row r="103" spans="7:8" x14ac:dyDescent="0.25">
      <c r="G103" t="s">
        <v>176</v>
      </c>
      <c r="H103" t="s">
        <v>176</v>
      </c>
    </row>
    <row r="104" spans="7:8" x14ac:dyDescent="0.25">
      <c r="G104" t="s">
        <v>177</v>
      </c>
      <c r="H104" t="s">
        <v>177</v>
      </c>
    </row>
    <row r="105" spans="7:8" x14ac:dyDescent="0.25">
      <c r="G105" t="s">
        <v>178</v>
      </c>
      <c r="H105" t="s">
        <v>178</v>
      </c>
    </row>
    <row r="106" spans="7:8" x14ac:dyDescent="0.25">
      <c r="G106" t="s">
        <v>179</v>
      </c>
      <c r="H106" t="s">
        <v>179</v>
      </c>
    </row>
    <row r="107" spans="7:8" x14ac:dyDescent="0.25">
      <c r="G107" t="s">
        <v>180</v>
      </c>
      <c r="H107" t="s">
        <v>180</v>
      </c>
    </row>
    <row r="108" spans="7:8" x14ac:dyDescent="0.25">
      <c r="G108" t="s">
        <v>181</v>
      </c>
      <c r="H108" t="s">
        <v>181</v>
      </c>
    </row>
    <row r="109" spans="7:8" x14ac:dyDescent="0.25">
      <c r="G109" t="s">
        <v>182</v>
      </c>
      <c r="H109" t="s">
        <v>182</v>
      </c>
    </row>
    <row r="110" spans="7:8" x14ac:dyDescent="0.25">
      <c r="G110" t="s">
        <v>183</v>
      </c>
      <c r="H110" t="s">
        <v>183</v>
      </c>
    </row>
    <row r="111" spans="7:8" x14ac:dyDescent="0.25">
      <c r="G111" t="s">
        <v>184</v>
      </c>
      <c r="H111" t="s">
        <v>184</v>
      </c>
    </row>
    <row r="112" spans="7:8" x14ac:dyDescent="0.25">
      <c r="G112" t="s">
        <v>185</v>
      </c>
      <c r="H112" t="s">
        <v>185</v>
      </c>
    </row>
    <row r="113" spans="7:8" x14ac:dyDescent="0.25">
      <c r="G113" t="s">
        <v>186</v>
      </c>
      <c r="H113" t="s">
        <v>186</v>
      </c>
    </row>
    <row r="114" spans="7:8" x14ac:dyDescent="0.25">
      <c r="G114" t="s">
        <v>187</v>
      </c>
      <c r="H114" t="s">
        <v>187</v>
      </c>
    </row>
    <row r="115" spans="7:8" x14ac:dyDescent="0.25">
      <c r="G115" t="s">
        <v>188</v>
      </c>
      <c r="H115" t="s">
        <v>188</v>
      </c>
    </row>
    <row r="116" spans="7:8" x14ac:dyDescent="0.25">
      <c r="G116" t="s">
        <v>189</v>
      </c>
      <c r="H116" t="s">
        <v>189</v>
      </c>
    </row>
    <row r="117" spans="7:8" x14ac:dyDescent="0.25">
      <c r="G117" t="s">
        <v>190</v>
      </c>
      <c r="H117" t="s">
        <v>190</v>
      </c>
    </row>
    <row r="118" spans="7:8" x14ac:dyDescent="0.25">
      <c r="G118" t="s">
        <v>191</v>
      </c>
      <c r="H118" t="s">
        <v>191</v>
      </c>
    </row>
    <row r="119" spans="7:8" x14ac:dyDescent="0.25">
      <c r="G119" t="s">
        <v>192</v>
      </c>
      <c r="H119" t="s">
        <v>192</v>
      </c>
    </row>
    <row r="120" spans="7:8" x14ac:dyDescent="0.25">
      <c r="G120" t="s">
        <v>193</v>
      </c>
      <c r="H120" t="s">
        <v>193</v>
      </c>
    </row>
    <row r="121" spans="7:8" x14ac:dyDescent="0.25">
      <c r="G121" t="s">
        <v>194</v>
      </c>
      <c r="H121" t="s">
        <v>194</v>
      </c>
    </row>
    <row r="122" spans="7:8" x14ac:dyDescent="0.25">
      <c r="G122" t="s">
        <v>195</v>
      </c>
      <c r="H122" t="s">
        <v>195</v>
      </c>
    </row>
    <row r="123" spans="7:8" x14ac:dyDescent="0.25">
      <c r="G123" t="s">
        <v>196</v>
      </c>
      <c r="H123" t="s">
        <v>196</v>
      </c>
    </row>
    <row r="124" spans="7:8" x14ac:dyDescent="0.25">
      <c r="G124" t="s">
        <v>197</v>
      </c>
      <c r="H124" t="s">
        <v>197</v>
      </c>
    </row>
    <row r="125" spans="7:8" x14ac:dyDescent="0.25">
      <c r="G125" t="s">
        <v>198</v>
      </c>
      <c r="H125" t="s">
        <v>198</v>
      </c>
    </row>
    <row r="126" spans="7:8" x14ac:dyDescent="0.25">
      <c r="G126" t="s">
        <v>199</v>
      </c>
      <c r="H126" t="s">
        <v>199</v>
      </c>
    </row>
    <row r="127" spans="7:8" x14ac:dyDescent="0.25">
      <c r="G127" t="s">
        <v>200</v>
      </c>
      <c r="H127" t="s">
        <v>200</v>
      </c>
    </row>
    <row r="128" spans="7:8" x14ac:dyDescent="0.25">
      <c r="G128" t="s">
        <v>201</v>
      </c>
      <c r="H128" t="s">
        <v>201</v>
      </c>
    </row>
    <row r="129" spans="7:8" x14ac:dyDescent="0.25">
      <c r="G129" t="s">
        <v>202</v>
      </c>
      <c r="H129" t="s">
        <v>202</v>
      </c>
    </row>
    <row r="130" spans="7:8" x14ac:dyDescent="0.25">
      <c r="G130" t="s">
        <v>203</v>
      </c>
      <c r="H130" t="s">
        <v>203</v>
      </c>
    </row>
    <row r="131" spans="7:8" x14ac:dyDescent="0.25">
      <c r="G131" t="s">
        <v>204</v>
      </c>
      <c r="H131" t="s">
        <v>204</v>
      </c>
    </row>
    <row r="132" spans="7:8" x14ac:dyDescent="0.25">
      <c r="G132" t="s">
        <v>205</v>
      </c>
      <c r="H132" t="s">
        <v>205</v>
      </c>
    </row>
    <row r="133" spans="7:8" x14ac:dyDescent="0.25">
      <c r="G133" t="s">
        <v>206</v>
      </c>
      <c r="H133" t="s">
        <v>206</v>
      </c>
    </row>
    <row r="134" spans="7:8" x14ac:dyDescent="0.25">
      <c r="G134" t="s">
        <v>207</v>
      </c>
      <c r="H134" t="s">
        <v>207</v>
      </c>
    </row>
    <row r="135" spans="7:8" x14ac:dyDescent="0.25">
      <c r="G135" t="s">
        <v>208</v>
      </c>
      <c r="H135" t="s">
        <v>208</v>
      </c>
    </row>
    <row r="136" spans="7:8" x14ac:dyDescent="0.25">
      <c r="G136" t="s">
        <v>209</v>
      </c>
      <c r="H136" t="s">
        <v>209</v>
      </c>
    </row>
    <row r="137" spans="7:8" x14ac:dyDescent="0.25">
      <c r="G137" t="s">
        <v>210</v>
      </c>
      <c r="H137" t="s">
        <v>210</v>
      </c>
    </row>
    <row r="138" spans="7:8" x14ac:dyDescent="0.25">
      <c r="G138" t="s">
        <v>211</v>
      </c>
      <c r="H138" t="s">
        <v>211</v>
      </c>
    </row>
    <row r="139" spans="7:8" x14ac:dyDescent="0.25">
      <c r="G139" t="s">
        <v>212</v>
      </c>
      <c r="H139" t="s">
        <v>212</v>
      </c>
    </row>
    <row r="140" spans="7:8" x14ac:dyDescent="0.25">
      <c r="G140" t="s">
        <v>213</v>
      </c>
      <c r="H140" t="s">
        <v>213</v>
      </c>
    </row>
    <row r="141" spans="7:8" x14ac:dyDescent="0.25">
      <c r="G141" t="s">
        <v>214</v>
      </c>
      <c r="H141" t="s">
        <v>214</v>
      </c>
    </row>
    <row r="142" spans="7:8" x14ac:dyDescent="0.25">
      <c r="G142" t="s">
        <v>215</v>
      </c>
      <c r="H142" t="s">
        <v>215</v>
      </c>
    </row>
    <row r="143" spans="7:8" x14ac:dyDescent="0.25">
      <c r="G143" t="s">
        <v>216</v>
      </c>
      <c r="H143" t="s">
        <v>216</v>
      </c>
    </row>
    <row r="144" spans="7:8" x14ac:dyDescent="0.25">
      <c r="G144" t="s">
        <v>217</v>
      </c>
      <c r="H144" t="s">
        <v>217</v>
      </c>
    </row>
    <row r="145" spans="7:8" x14ac:dyDescent="0.25">
      <c r="G145" t="s">
        <v>218</v>
      </c>
      <c r="H145" t="s">
        <v>218</v>
      </c>
    </row>
    <row r="146" spans="7:8" x14ac:dyDescent="0.25">
      <c r="G146" t="s">
        <v>219</v>
      </c>
      <c r="H146" t="s">
        <v>219</v>
      </c>
    </row>
    <row r="147" spans="7:8" x14ac:dyDescent="0.25">
      <c r="G147" t="s">
        <v>220</v>
      </c>
      <c r="H147" t="s">
        <v>220</v>
      </c>
    </row>
    <row r="148" spans="7:8" x14ac:dyDescent="0.25">
      <c r="G148" t="s">
        <v>221</v>
      </c>
      <c r="H148" t="s">
        <v>221</v>
      </c>
    </row>
    <row r="149" spans="7:8" x14ac:dyDescent="0.25">
      <c r="G149" t="s">
        <v>222</v>
      </c>
      <c r="H149" t="s">
        <v>222</v>
      </c>
    </row>
    <row r="150" spans="7:8" x14ac:dyDescent="0.25">
      <c r="G150" t="s">
        <v>223</v>
      </c>
      <c r="H150" t="s">
        <v>223</v>
      </c>
    </row>
    <row r="151" spans="7:8" x14ac:dyDescent="0.25">
      <c r="G151" t="s">
        <v>224</v>
      </c>
      <c r="H151" t="s">
        <v>224</v>
      </c>
    </row>
    <row r="152" spans="7:8" x14ac:dyDescent="0.25">
      <c r="G152" t="s">
        <v>225</v>
      </c>
      <c r="H152" t="s">
        <v>225</v>
      </c>
    </row>
    <row r="153" spans="7:8" x14ac:dyDescent="0.25">
      <c r="G153" t="s">
        <v>226</v>
      </c>
      <c r="H153" t="s">
        <v>226</v>
      </c>
    </row>
    <row r="154" spans="7:8" x14ac:dyDescent="0.25">
      <c r="G154" t="s">
        <v>227</v>
      </c>
      <c r="H154" t="s">
        <v>227</v>
      </c>
    </row>
    <row r="155" spans="7:8" x14ac:dyDescent="0.25">
      <c r="G155" t="s">
        <v>228</v>
      </c>
      <c r="H155" t="s">
        <v>228</v>
      </c>
    </row>
    <row r="156" spans="7:8" x14ac:dyDescent="0.25">
      <c r="G156" t="s">
        <v>229</v>
      </c>
      <c r="H156" t="s">
        <v>229</v>
      </c>
    </row>
    <row r="157" spans="7:8" x14ac:dyDescent="0.25">
      <c r="G157" t="s">
        <v>230</v>
      </c>
      <c r="H157" t="s">
        <v>230</v>
      </c>
    </row>
    <row r="158" spans="7:8" x14ac:dyDescent="0.25">
      <c r="G158" t="s">
        <v>231</v>
      </c>
      <c r="H158" t="s">
        <v>231</v>
      </c>
    </row>
    <row r="159" spans="7:8" x14ac:dyDescent="0.25">
      <c r="G159" t="s">
        <v>232</v>
      </c>
      <c r="H159" t="s">
        <v>232</v>
      </c>
    </row>
    <row r="160" spans="7:8" x14ac:dyDescent="0.25">
      <c r="G160" t="s">
        <v>233</v>
      </c>
      <c r="H160" t="s">
        <v>233</v>
      </c>
    </row>
    <row r="161" spans="7:8" x14ac:dyDescent="0.25">
      <c r="G161" t="s">
        <v>234</v>
      </c>
      <c r="H161" t="s">
        <v>234</v>
      </c>
    </row>
    <row r="162" spans="7:8" x14ac:dyDescent="0.25">
      <c r="G162" t="s">
        <v>235</v>
      </c>
      <c r="H162" t="s">
        <v>235</v>
      </c>
    </row>
    <row r="163" spans="7:8" x14ac:dyDescent="0.25">
      <c r="G163" t="s">
        <v>236</v>
      </c>
      <c r="H163" t="s">
        <v>236</v>
      </c>
    </row>
    <row r="164" spans="7:8" x14ac:dyDescent="0.25">
      <c r="G164" t="s">
        <v>237</v>
      </c>
      <c r="H164" t="s">
        <v>237</v>
      </c>
    </row>
    <row r="165" spans="7:8" x14ac:dyDescent="0.25">
      <c r="G165" t="s">
        <v>238</v>
      </c>
      <c r="H165" t="s">
        <v>238</v>
      </c>
    </row>
    <row r="166" spans="7:8" x14ac:dyDescent="0.25">
      <c r="G166" t="s">
        <v>239</v>
      </c>
      <c r="H166" t="s">
        <v>239</v>
      </c>
    </row>
    <row r="167" spans="7:8" x14ac:dyDescent="0.25">
      <c r="G167" t="s">
        <v>240</v>
      </c>
      <c r="H167" t="s">
        <v>240</v>
      </c>
    </row>
    <row r="168" spans="7:8" x14ac:dyDescent="0.25">
      <c r="G168" t="s">
        <v>241</v>
      </c>
      <c r="H168" t="s">
        <v>241</v>
      </c>
    </row>
    <row r="169" spans="7:8" x14ac:dyDescent="0.25">
      <c r="G169" t="s">
        <v>242</v>
      </c>
      <c r="H169" t="s">
        <v>242</v>
      </c>
    </row>
    <row r="170" spans="7:8" x14ac:dyDescent="0.25">
      <c r="G170" t="s">
        <v>243</v>
      </c>
      <c r="H170" t="s">
        <v>243</v>
      </c>
    </row>
    <row r="171" spans="7:8" x14ac:dyDescent="0.25">
      <c r="G171" t="s">
        <v>244</v>
      </c>
      <c r="H171" t="s">
        <v>244</v>
      </c>
    </row>
    <row r="172" spans="7:8" x14ac:dyDescent="0.25">
      <c r="G172" t="s">
        <v>245</v>
      </c>
      <c r="H172" t="s">
        <v>245</v>
      </c>
    </row>
    <row r="173" spans="7:8" x14ac:dyDescent="0.25">
      <c r="G173" t="s">
        <v>246</v>
      </c>
      <c r="H173" t="s">
        <v>246</v>
      </c>
    </row>
    <row r="174" spans="7:8" x14ac:dyDescent="0.25">
      <c r="G174" t="s">
        <v>247</v>
      </c>
      <c r="H174" t="s">
        <v>247</v>
      </c>
    </row>
    <row r="175" spans="7:8" x14ac:dyDescent="0.25">
      <c r="G175" t="s">
        <v>248</v>
      </c>
      <c r="H175" t="s">
        <v>248</v>
      </c>
    </row>
    <row r="176" spans="7:8" x14ac:dyDescent="0.25">
      <c r="G176" t="s">
        <v>249</v>
      </c>
      <c r="H176" t="s">
        <v>249</v>
      </c>
    </row>
    <row r="177" spans="7:8" x14ac:dyDescent="0.25">
      <c r="G177" t="s">
        <v>250</v>
      </c>
      <c r="H177" t="s">
        <v>250</v>
      </c>
    </row>
    <row r="178" spans="7:8" x14ac:dyDescent="0.25">
      <c r="G178" t="s">
        <v>251</v>
      </c>
      <c r="H178" t="s">
        <v>251</v>
      </c>
    </row>
    <row r="179" spans="7:8" x14ac:dyDescent="0.25">
      <c r="G179" t="s">
        <v>252</v>
      </c>
      <c r="H179" t="s">
        <v>252</v>
      </c>
    </row>
    <row r="180" spans="7:8" x14ac:dyDescent="0.25">
      <c r="G180" t="s">
        <v>253</v>
      </c>
      <c r="H180" t="s">
        <v>253</v>
      </c>
    </row>
    <row r="181" spans="7:8" x14ac:dyDescent="0.25">
      <c r="G181" t="s">
        <v>254</v>
      </c>
      <c r="H181" t="s">
        <v>254</v>
      </c>
    </row>
    <row r="182" spans="7:8" x14ac:dyDescent="0.25">
      <c r="G182" t="s">
        <v>255</v>
      </c>
      <c r="H182" t="s">
        <v>255</v>
      </c>
    </row>
    <row r="183" spans="7:8" x14ac:dyDescent="0.25">
      <c r="G183" t="s">
        <v>256</v>
      </c>
      <c r="H183" t="s">
        <v>256</v>
      </c>
    </row>
    <row r="184" spans="7:8" x14ac:dyDescent="0.25">
      <c r="G184" t="s">
        <v>257</v>
      </c>
      <c r="H184" t="s">
        <v>257</v>
      </c>
    </row>
    <row r="185" spans="7:8" x14ac:dyDescent="0.25">
      <c r="G185" t="s">
        <v>258</v>
      </c>
      <c r="H185" t="s">
        <v>258</v>
      </c>
    </row>
    <row r="186" spans="7:8" x14ac:dyDescent="0.25">
      <c r="G186" t="s">
        <v>259</v>
      </c>
      <c r="H186" t="s">
        <v>259</v>
      </c>
    </row>
    <row r="187" spans="7:8" x14ac:dyDescent="0.25">
      <c r="G187" t="s">
        <v>260</v>
      </c>
      <c r="H187" t="s">
        <v>260</v>
      </c>
    </row>
    <row r="188" spans="7:8" x14ac:dyDescent="0.25">
      <c r="G188" t="s">
        <v>261</v>
      </c>
      <c r="H188" t="s">
        <v>261</v>
      </c>
    </row>
    <row r="189" spans="7:8" x14ac:dyDescent="0.25">
      <c r="G189" t="s">
        <v>262</v>
      </c>
      <c r="H189" t="s">
        <v>262</v>
      </c>
    </row>
    <row r="190" spans="7:8" x14ac:dyDescent="0.25">
      <c r="G190" t="s">
        <v>263</v>
      </c>
      <c r="H190" t="s">
        <v>263</v>
      </c>
    </row>
    <row r="191" spans="7:8" x14ac:dyDescent="0.25">
      <c r="G191" t="s">
        <v>264</v>
      </c>
      <c r="H191" t="s">
        <v>264</v>
      </c>
    </row>
    <row r="192" spans="7:8" x14ac:dyDescent="0.25">
      <c r="G192" t="s">
        <v>265</v>
      </c>
      <c r="H192" t="s">
        <v>265</v>
      </c>
    </row>
    <row r="193" spans="7:8" x14ac:dyDescent="0.25">
      <c r="G193" t="s">
        <v>266</v>
      </c>
      <c r="H193" t="s">
        <v>266</v>
      </c>
    </row>
    <row r="194" spans="7:8" x14ac:dyDescent="0.25">
      <c r="G194" t="s">
        <v>267</v>
      </c>
      <c r="H194" t="s">
        <v>267</v>
      </c>
    </row>
    <row r="195" spans="7:8" x14ac:dyDescent="0.25">
      <c r="G195" t="s">
        <v>268</v>
      </c>
      <c r="H195" t="s">
        <v>268</v>
      </c>
    </row>
    <row r="196" spans="7:8" x14ac:dyDescent="0.25">
      <c r="G196" t="s">
        <v>269</v>
      </c>
      <c r="H196" t="s">
        <v>269</v>
      </c>
    </row>
    <row r="197" spans="7:8" x14ac:dyDescent="0.25">
      <c r="G197" t="s">
        <v>270</v>
      </c>
      <c r="H197" t="s">
        <v>270</v>
      </c>
    </row>
    <row r="198" spans="7:8" x14ac:dyDescent="0.25">
      <c r="G198" t="s">
        <v>271</v>
      </c>
      <c r="H198" t="s">
        <v>271</v>
      </c>
    </row>
    <row r="199" spans="7:8" x14ac:dyDescent="0.25">
      <c r="G199" t="s">
        <v>272</v>
      </c>
      <c r="H199" t="s">
        <v>272</v>
      </c>
    </row>
    <row r="200" spans="7:8" x14ac:dyDescent="0.25">
      <c r="G200" t="s">
        <v>273</v>
      </c>
      <c r="H200" t="s">
        <v>273</v>
      </c>
    </row>
    <row r="201" spans="7:8" x14ac:dyDescent="0.25">
      <c r="G201" t="s">
        <v>274</v>
      </c>
      <c r="H201" t="s">
        <v>274</v>
      </c>
    </row>
    <row r="202" spans="7:8" x14ac:dyDescent="0.25">
      <c r="G202" t="s">
        <v>275</v>
      </c>
      <c r="H202" t="s">
        <v>275</v>
      </c>
    </row>
    <row r="203" spans="7:8" x14ac:dyDescent="0.25">
      <c r="G203" t="s">
        <v>276</v>
      </c>
      <c r="H203" t="s">
        <v>276</v>
      </c>
    </row>
    <row r="204" spans="7:8" x14ac:dyDescent="0.25">
      <c r="G204" t="s">
        <v>277</v>
      </c>
      <c r="H204" t="s">
        <v>277</v>
      </c>
    </row>
    <row r="205" spans="7:8" x14ac:dyDescent="0.25">
      <c r="G205" t="s">
        <v>278</v>
      </c>
      <c r="H205" t="s">
        <v>278</v>
      </c>
    </row>
    <row r="206" spans="7:8" x14ac:dyDescent="0.25">
      <c r="G206" t="s">
        <v>279</v>
      </c>
      <c r="H206" t="s">
        <v>279</v>
      </c>
    </row>
    <row r="207" spans="7:8" x14ac:dyDescent="0.25">
      <c r="G207" t="s">
        <v>280</v>
      </c>
      <c r="H207" t="s">
        <v>280</v>
      </c>
    </row>
    <row r="208" spans="7:8" x14ac:dyDescent="0.25">
      <c r="G208" t="s">
        <v>281</v>
      </c>
      <c r="H208" t="s">
        <v>281</v>
      </c>
    </row>
    <row r="209" spans="7:8" x14ac:dyDescent="0.25">
      <c r="G209" t="s">
        <v>282</v>
      </c>
      <c r="H209" t="s">
        <v>282</v>
      </c>
    </row>
    <row r="210" spans="7:8" x14ac:dyDescent="0.25">
      <c r="G210" t="s">
        <v>283</v>
      </c>
      <c r="H210" t="s">
        <v>283</v>
      </c>
    </row>
    <row r="211" spans="7:8" x14ac:dyDescent="0.25">
      <c r="G211" t="s">
        <v>284</v>
      </c>
      <c r="H211" t="s">
        <v>284</v>
      </c>
    </row>
    <row r="212" spans="7:8" x14ac:dyDescent="0.25">
      <c r="G212" t="s">
        <v>285</v>
      </c>
      <c r="H212" t="s">
        <v>285</v>
      </c>
    </row>
    <row r="213" spans="7:8" x14ac:dyDescent="0.25">
      <c r="G213" t="s">
        <v>286</v>
      </c>
      <c r="H213" t="s">
        <v>286</v>
      </c>
    </row>
    <row r="214" spans="7:8" x14ac:dyDescent="0.25">
      <c r="G214" t="s">
        <v>287</v>
      </c>
      <c r="H214" t="s">
        <v>287</v>
      </c>
    </row>
    <row r="215" spans="7:8" x14ac:dyDescent="0.25">
      <c r="G215" t="s">
        <v>288</v>
      </c>
      <c r="H215" t="s">
        <v>288</v>
      </c>
    </row>
    <row r="216" spans="7:8" x14ac:dyDescent="0.25">
      <c r="G216" t="s">
        <v>289</v>
      </c>
      <c r="H216" t="s">
        <v>289</v>
      </c>
    </row>
    <row r="217" spans="7:8" x14ac:dyDescent="0.25">
      <c r="G217" t="s">
        <v>290</v>
      </c>
      <c r="H217" t="s">
        <v>290</v>
      </c>
    </row>
    <row r="218" spans="7:8" x14ac:dyDescent="0.25">
      <c r="G218" t="s">
        <v>291</v>
      </c>
      <c r="H218" t="s">
        <v>291</v>
      </c>
    </row>
    <row r="219" spans="7:8" x14ac:dyDescent="0.25">
      <c r="G219" t="s">
        <v>292</v>
      </c>
      <c r="H219" t="s">
        <v>292</v>
      </c>
    </row>
    <row r="220" spans="7:8" x14ac:dyDescent="0.25">
      <c r="G220" t="s">
        <v>293</v>
      </c>
      <c r="H220" t="s">
        <v>293</v>
      </c>
    </row>
    <row r="221" spans="7:8" x14ac:dyDescent="0.25">
      <c r="G221" t="s">
        <v>294</v>
      </c>
      <c r="H221" t="s">
        <v>294</v>
      </c>
    </row>
    <row r="222" spans="7:8" x14ac:dyDescent="0.25">
      <c r="G222" t="s">
        <v>295</v>
      </c>
      <c r="H222" t="s">
        <v>295</v>
      </c>
    </row>
    <row r="223" spans="7:8" x14ac:dyDescent="0.25">
      <c r="G223" t="s">
        <v>296</v>
      </c>
      <c r="H223" t="s">
        <v>296</v>
      </c>
    </row>
    <row r="224" spans="7:8" x14ac:dyDescent="0.25">
      <c r="G224" t="s">
        <v>297</v>
      </c>
      <c r="H224" t="s">
        <v>297</v>
      </c>
    </row>
    <row r="225" spans="7:8" x14ac:dyDescent="0.25">
      <c r="G225" t="s">
        <v>298</v>
      </c>
      <c r="H225" t="s">
        <v>298</v>
      </c>
    </row>
    <row r="226" spans="7:8" x14ac:dyDescent="0.25">
      <c r="G226" t="s">
        <v>299</v>
      </c>
      <c r="H226" t="s">
        <v>299</v>
      </c>
    </row>
    <row r="227" spans="7:8" x14ac:dyDescent="0.25">
      <c r="G227" t="s">
        <v>300</v>
      </c>
      <c r="H227" t="s">
        <v>300</v>
      </c>
    </row>
    <row r="228" spans="7:8" x14ac:dyDescent="0.25">
      <c r="G228" t="s">
        <v>301</v>
      </c>
      <c r="H228" t="s">
        <v>301</v>
      </c>
    </row>
    <row r="229" spans="7:8" x14ac:dyDescent="0.25">
      <c r="G229" t="s">
        <v>302</v>
      </c>
      <c r="H229" t="s">
        <v>302</v>
      </c>
    </row>
    <row r="230" spans="7:8" x14ac:dyDescent="0.25">
      <c r="G230" t="s">
        <v>303</v>
      </c>
      <c r="H230" t="s">
        <v>303</v>
      </c>
    </row>
    <row r="231" spans="7:8" x14ac:dyDescent="0.25">
      <c r="G231" t="s">
        <v>304</v>
      </c>
      <c r="H231" t="s">
        <v>304</v>
      </c>
    </row>
    <row r="232" spans="7:8" x14ac:dyDescent="0.25">
      <c r="G232" t="s">
        <v>305</v>
      </c>
      <c r="H232" t="s">
        <v>305</v>
      </c>
    </row>
    <row r="233" spans="7:8" x14ac:dyDescent="0.25">
      <c r="G233" t="s">
        <v>306</v>
      </c>
      <c r="H233" t="s">
        <v>306</v>
      </c>
    </row>
    <row r="234" spans="7:8" x14ac:dyDescent="0.25">
      <c r="G234" t="s">
        <v>307</v>
      </c>
      <c r="H234" t="s">
        <v>307</v>
      </c>
    </row>
    <row r="235" spans="7:8" x14ac:dyDescent="0.25">
      <c r="G235" t="s">
        <v>308</v>
      </c>
      <c r="H235" t="s">
        <v>308</v>
      </c>
    </row>
    <row r="236" spans="7:8" x14ac:dyDescent="0.25">
      <c r="G236" t="s">
        <v>309</v>
      </c>
      <c r="H236" t="s">
        <v>309</v>
      </c>
    </row>
    <row r="237" spans="7:8" x14ac:dyDescent="0.25">
      <c r="G237" t="s">
        <v>310</v>
      </c>
      <c r="H237" t="s">
        <v>310</v>
      </c>
    </row>
    <row r="238" spans="7:8" x14ac:dyDescent="0.25">
      <c r="G238" t="s">
        <v>311</v>
      </c>
      <c r="H238" t="s">
        <v>311</v>
      </c>
    </row>
    <row r="239" spans="7:8" x14ac:dyDescent="0.25">
      <c r="G239" t="s">
        <v>312</v>
      </c>
      <c r="H239" t="s">
        <v>312</v>
      </c>
    </row>
    <row r="240" spans="7:8" x14ac:dyDescent="0.25">
      <c r="G240" t="s">
        <v>313</v>
      </c>
      <c r="H240" t="s">
        <v>313</v>
      </c>
    </row>
    <row r="241" spans="7:8" x14ac:dyDescent="0.25">
      <c r="G241" t="s">
        <v>314</v>
      </c>
      <c r="H241" t="s">
        <v>314</v>
      </c>
    </row>
    <row r="242" spans="7:8" x14ac:dyDescent="0.25">
      <c r="G242" t="s">
        <v>315</v>
      </c>
      <c r="H242" t="s">
        <v>315</v>
      </c>
    </row>
    <row r="243" spans="7:8" x14ac:dyDescent="0.25">
      <c r="G243" t="s">
        <v>316</v>
      </c>
      <c r="H243" t="s">
        <v>316</v>
      </c>
    </row>
    <row r="244" spans="7:8" x14ac:dyDescent="0.25">
      <c r="G244" t="s">
        <v>317</v>
      </c>
      <c r="H244" t="s">
        <v>317</v>
      </c>
    </row>
    <row r="245" spans="7:8" x14ac:dyDescent="0.25">
      <c r="G245" t="s">
        <v>318</v>
      </c>
      <c r="H245" t="s">
        <v>318</v>
      </c>
    </row>
    <row r="246" spans="7:8" x14ac:dyDescent="0.25">
      <c r="G246" t="s">
        <v>319</v>
      </c>
      <c r="H246" t="s">
        <v>319</v>
      </c>
    </row>
    <row r="247" spans="7:8" x14ac:dyDescent="0.25">
      <c r="G247" t="s">
        <v>320</v>
      </c>
      <c r="H247" t="s">
        <v>320</v>
      </c>
    </row>
    <row r="248" spans="7:8" x14ac:dyDescent="0.25">
      <c r="G248" t="s">
        <v>321</v>
      </c>
      <c r="H248" t="s">
        <v>321</v>
      </c>
    </row>
    <row r="249" spans="7:8" x14ac:dyDescent="0.25">
      <c r="G249" t="s">
        <v>322</v>
      </c>
      <c r="H249" t="s">
        <v>322</v>
      </c>
    </row>
    <row r="250" spans="7:8" x14ac:dyDescent="0.25">
      <c r="G250" t="s">
        <v>323</v>
      </c>
      <c r="H250" t="s">
        <v>323</v>
      </c>
    </row>
    <row r="251" spans="7:8" x14ac:dyDescent="0.25">
      <c r="G251" t="s">
        <v>324</v>
      </c>
      <c r="H251" t="s">
        <v>324</v>
      </c>
    </row>
    <row r="252" spans="7:8" x14ac:dyDescent="0.25">
      <c r="G252" t="s">
        <v>325</v>
      </c>
      <c r="H252" t="s">
        <v>325</v>
      </c>
    </row>
    <row r="253" spans="7:8" x14ac:dyDescent="0.25">
      <c r="G253" t="s">
        <v>326</v>
      </c>
      <c r="H253" t="s">
        <v>326</v>
      </c>
    </row>
    <row r="254" spans="7:8" x14ac:dyDescent="0.25">
      <c r="G254" t="s">
        <v>327</v>
      </c>
      <c r="H254" t="s">
        <v>327</v>
      </c>
    </row>
    <row r="255" spans="7:8" x14ac:dyDescent="0.25">
      <c r="G255" t="s">
        <v>328</v>
      </c>
      <c r="H255" t="s">
        <v>328</v>
      </c>
    </row>
    <row r="256" spans="7:8" x14ac:dyDescent="0.25">
      <c r="G256" t="s">
        <v>329</v>
      </c>
      <c r="H256" t="s">
        <v>329</v>
      </c>
    </row>
    <row r="257" spans="7:8" x14ac:dyDescent="0.25">
      <c r="G257" t="s">
        <v>330</v>
      </c>
      <c r="H257" t="s">
        <v>330</v>
      </c>
    </row>
    <row r="258" spans="7:8" x14ac:dyDescent="0.25">
      <c r="G258" t="s">
        <v>331</v>
      </c>
      <c r="H258" t="s">
        <v>331</v>
      </c>
    </row>
    <row r="259" spans="7:8" x14ac:dyDescent="0.25">
      <c r="G259" t="s">
        <v>332</v>
      </c>
      <c r="H259" t="s">
        <v>332</v>
      </c>
    </row>
    <row r="260" spans="7:8" x14ac:dyDescent="0.25">
      <c r="G260" t="s">
        <v>333</v>
      </c>
      <c r="H260" t="s">
        <v>333</v>
      </c>
    </row>
    <row r="261" spans="7:8" x14ac:dyDescent="0.25">
      <c r="G261" t="s">
        <v>334</v>
      </c>
      <c r="H261" t="s">
        <v>334</v>
      </c>
    </row>
    <row r="262" spans="7:8" x14ac:dyDescent="0.25">
      <c r="G262" t="s">
        <v>335</v>
      </c>
      <c r="H262" t="s">
        <v>335</v>
      </c>
    </row>
    <row r="263" spans="7:8" x14ac:dyDescent="0.25">
      <c r="G263" t="s">
        <v>336</v>
      </c>
      <c r="H263" t="s">
        <v>336</v>
      </c>
    </row>
    <row r="264" spans="7:8" x14ac:dyDescent="0.25">
      <c r="G264" t="s">
        <v>337</v>
      </c>
      <c r="H264" t="s">
        <v>337</v>
      </c>
    </row>
    <row r="265" spans="7:8" x14ac:dyDescent="0.25">
      <c r="G265" t="s">
        <v>338</v>
      </c>
      <c r="H265" t="s">
        <v>338</v>
      </c>
    </row>
    <row r="266" spans="7:8" x14ac:dyDescent="0.25">
      <c r="G266" t="s">
        <v>339</v>
      </c>
      <c r="H266" t="s">
        <v>339</v>
      </c>
    </row>
    <row r="267" spans="7:8" x14ac:dyDescent="0.25">
      <c r="G267" t="s">
        <v>340</v>
      </c>
      <c r="H267" t="s">
        <v>340</v>
      </c>
    </row>
    <row r="268" spans="7:8" x14ac:dyDescent="0.25">
      <c r="G268" t="s">
        <v>341</v>
      </c>
      <c r="H268" t="s">
        <v>341</v>
      </c>
    </row>
    <row r="269" spans="7:8" x14ac:dyDescent="0.25">
      <c r="G269" t="s">
        <v>342</v>
      </c>
      <c r="H269" t="s">
        <v>342</v>
      </c>
    </row>
    <row r="270" spans="7:8" x14ac:dyDescent="0.25">
      <c r="G270" t="s">
        <v>343</v>
      </c>
      <c r="H270" t="s">
        <v>343</v>
      </c>
    </row>
    <row r="271" spans="7:8" x14ac:dyDescent="0.25">
      <c r="G271" t="s">
        <v>344</v>
      </c>
      <c r="H271" t="s">
        <v>344</v>
      </c>
    </row>
    <row r="272" spans="7:8" x14ac:dyDescent="0.25">
      <c r="G272" t="s">
        <v>345</v>
      </c>
      <c r="H272" t="s">
        <v>345</v>
      </c>
    </row>
    <row r="273" spans="7:8" x14ac:dyDescent="0.25">
      <c r="G273" t="s">
        <v>346</v>
      </c>
      <c r="H273" t="s">
        <v>346</v>
      </c>
    </row>
    <row r="274" spans="7:8" x14ac:dyDescent="0.25">
      <c r="G274" t="s">
        <v>347</v>
      </c>
      <c r="H274" t="s">
        <v>347</v>
      </c>
    </row>
    <row r="275" spans="7:8" x14ac:dyDescent="0.25">
      <c r="G275" t="s">
        <v>348</v>
      </c>
      <c r="H275" t="s">
        <v>348</v>
      </c>
    </row>
    <row r="276" spans="7:8" x14ac:dyDescent="0.25">
      <c r="G276" t="s">
        <v>349</v>
      </c>
      <c r="H276" t="s">
        <v>349</v>
      </c>
    </row>
    <row r="277" spans="7:8" x14ac:dyDescent="0.25">
      <c r="G277" t="s">
        <v>350</v>
      </c>
      <c r="H277" t="s">
        <v>350</v>
      </c>
    </row>
    <row r="278" spans="7:8" x14ac:dyDescent="0.25">
      <c r="G278" t="s">
        <v>351</v>
      </c>
      <c r="H278" t="s">
        <v>351</v>
      </c>
    </row>
    <row r="279" spans="7:8" x14ac:dyDescent="0.25">
      <c r="G279" t="s">
        <v>352</v>
      </c>
      <c r="H279" t="s">
        <v>352</v>
      </c>
    </row>
    <row r="280" spans="7:8" x14ac:dyDescent="0.25">
      <c r="G280" t="s">
        <v>353</v>
      </c>
      <c r="H280" t="s">
        <v>353</v>
      </c>
    </row>
    <row r="281" spans="7:8" x14ac:dyDescent="0.25">
      <c r="G281" t="s">
        <v>354</v>
      </c>
      <c r="H281" t="s">
        <v>354</v>
      </c>
    </row>
    <row r="282" spans="7:8" x14ac:dyDescent="0.25">
      <c r="G282" t="s">
        <v>355</v>
      </c>
      <c r="H282" t="s">
        <v>355</v>
      </c>
    </row>
    <row r="283" spans="7:8" x14ac:dyDescent="0.25">
      <c r="G283" t="s">
        <v>356</v>
      </c>
      <c r="H283" t="s">
        <v>356</v>
      </c>
    </row>
    <row r="284" spans="7:8" x14ac:dyDescent="0.25">
      <c r="G284" t="s">
        <v>357</v>
      </c>
      <c r="H284" t="s">
        <v>357</v>
      </c>
    </row>
    <row r="285" spans="7:8" x14ac:dyDescent="0.25">
      <c r="G285" t="s">
        <v>358</v>
      </c>
      <c r="H285" t="s">
        <v>358</v>
      </c>
    </row>
    <row r="286" spans="7:8" x14ac:dyDescent="0.25">
      <c r="G286" t="s">
        <v>359</v>
      </c>
      <c r="H286" t="s">
        <v>359</v>
      </c>
    </row>
    <row r="287" spans="7:8" x14ac:dyDescent="0.25">
      <c r="G287" t="s">
        <v>360</v>
      </c>
      <c r="H287" t="s">
        <v>360</v>
      </c>
    </row>
    <row r="288" spans="7:8" x14ac:dyDescent="0.25">
      <c r="G288" t="s">
        <v>361</v>
      </c>
      <c r="H288" t="s">
        <v>361</v>
      </c>
    </row>
    <row r="289" spans="7:8" x14ac:dyDescent="0.25">
      <c r="G289" t="s">
        <v>362</v>
      </c>
      <c r="H289" t="s">
        <v>362</v>
      </c>
    </row>
    <row r="290" spans="7:8" x14ac:dyDescent="0.25">
      <c r="G290" t="s">
        <v>363</v>
      </c>
      <c r="H290" t="s">
        <v>363</v>
      </c>
    </row>
    <row r="291" spans="7:8" x14ac:dyDescent="0.25">
      <c r="G291" t="s">
        <v>364</v>
      </c>
      <c r="H291" t="s">
        <v>364</v>
      </c>
    </row>
    <row r="292" spans="7:8" x14ac:dyDescent="0.25">
      <c r="G292" t="s">
        <v>365</v>
      </c>
      <c r="H292" t="s">
        <v>365</v>
      </c>
    </row>
    <row r="293" spans="7:8" x14ac:dyDescent="0.25">
      <c r="G293" t="s">
        <v>366</v>
      </c>
      <c r="H293" t="s">
        <v>366</v>
      </c>
    </row>
    <row r="294" spans="7:8" x14ac:dyDescent="0.25">
      <c r="G294" t="s">
        <v>367</v>
      </c>
      <c r="H294" t="s">
        <v>367</v>
      </c>
    </row>
    <row r="295" spans="7:8" x14ac:dyDescent="0.25">
      <c r="G295" t="s">
        <v>368</v>
      </c>
      <c r="H295" t="s">
        <v>368</v>
      </c>
    </row>
    <row r="296" spans="7:8" x14ac:dyDescent="0.25">
      <c r="G296" t="s">
        <v>369</v>
      </c>
      <c r="H296" t="s">
        <v>369</v>
      </c>
    </row>
    <row r="297" spans="7:8" x14ac:dyDescent="0.25">
      <c r="G297" t="s">
        <v>370</v>
      </c>
      <c r="H297" t="s">
        <v>370</v>
      </c>
    </row>
    <row r="298" spans="7:8" x14ac:dyDescent="0.25">
      <c r="G298" t="s">
        <v>371</v>
      </c>
      <c r="H298" t="s">
        <v>371</v>
      </c>
    </row>
    <row r="299" spans="7:8" x14ac:dyDescent="0.25">
      <c r="G299" t="s">
        <v>372</v>
      </c>
      <c r="H299" t="s">
        <v>372</v>
      </c>
    </row>
    <row r="300" spans="7:8" x14ac:dyDescent="0.25">
      <c r="G300" t="s">
        <v>373</v>
      </c>
      <c r="H300" t="s">
        <v>373</v>
      </c>
    </row>
    <row r="301" spans="7:8" x14ac:dyDescent="0.25">
      <c r="G301" t="s">
        <v>374</v>
      </c>
      <c r="H301" t="s">
        <v>374</v>
      </c>
    </row>
    <row r="302" spans="7:8" x14ac:dyDescent="0.25">
      <c r="G302" t="s">
        <v>375</v>
      </c>
      <c r="H302" t="s">
        <v>375</v>
      </c>
    </row>
    <row r="303" spans="7:8" x14ac:dyDescent="0.25">
      <c r="G303" t="s">
        <v>376</v>
      </c>
      <c r="H303" t="s">
        <v>376</v>
      </c>
    </row>
    <row r="304" spans="7:8" x14ac:dyDescent="0.25">
      <c r="G304" t="s">
        <v>377</v>
      </c>
      <c r="H304" t="s">
        <v>377</v>
      </c>
    </row>
    <row r="305" spans="7:8" x14ac:dyDescent="0.25">
      <c r="G305" t="s">
        <v>378</v>
      </c>
      <c r="H305" t="s">
        <v>378</v>
      </c>
    </row>
    <row r="306" spans="7:8" x14ac:dyDescent="0.25">
      <c r="G306" t="s">
        <v>379</v>
      </c>
      <c r="H306" t="s">
        <v>379</v>
      </c>
    </row>
    <row r="307" spans="7:8" x14ac:dyDescent="0.25">
      <c r="G307" t="s">
        <v>380</v>
      </c>
      <c r="H307" t="s">
        <v>380</v>
      </c>
    </row>
    <row r="308" spans="7:8" x14ac:dyDescent="0.25">
      <c r="G308" t="s">
        <v>381</v>
      </c>
      <c r="H308" t="s">
        <v>381</v>
      </c>
    </row>
    <row r="309" spans="7:8" x14ac:dyDescent="0.25">
      <c r="G309" t="s">
        <v>382</v>
      </c>
      <c r="H309" t="s">
        <v>382</v>
      </c>
    </row>
    <row r="310" spans="7:8" x14ac:dyDescent="0.25">
      <c r="G310" t="s">
        <v>383</v>
      </c>
      <c r="H310" t="s">
        <v>383</v>
      </c>
    </row>
    <row r="311" spans="7:8" x14ac:dyDescent="0.25">
      <c r="G311" t="s">
        <v>384</v>
      </c>
      <c r="H311" t="s">
        <v>384</v>
      </c>
    </row>
    <row r="312" spans="7:8" x14ac:dyDescent="0.25">
      <c r="G312" t="s">
        <v>385</v>
      </c>
      <c r="H312" t="s">
        <v>385</v>
      </c>
    </row>
    <row r="313" spans="7:8" x14ac:dyDescent="0.25">
      <c r="G313" t="s">
        <v>386</v>
      </c>
      <c r="H313" t="s">
        <v>386</v>
      </c>
    </row>
    <row r="314" spans="7:8" x14ac:dyDescent="0.25">
      <c r="G314" t="s">
        <v>387</v>
      </c>
      <c r="H314" t="s">
        <v>387</v>
      </c>
    </row>
    <row r="315" spans="7:8" x14ac:dyDescent="0.25">
      <c r="G315" t="s">
        <v>388</v>
      </c>
      <c r="H315" t="s">
        <v>388</v>
      </c>
    </row>
    <row r="316" spans="7:8" x14ac:dyDescent="0.25">
      <c r="G316" t="s">
        <v>389</v>
      </c>
      <c r="H316" t="s">
        <v>389</v>
      </c>
    </row>
    <row r="317" spans="7:8" x14ac:dyDescent="0.25">
      <c r="G317" t="s">
        <v>390</v>
      </c>
      <c r="H317" t="s">
        <v>390</v>
      </c>
    </row>
    <row r="318" spans="7:8" x14ac:dyDescent="0.25">
      <c r="G318" t="s">
        <v>391</v>
      </c>
      <c r="H318" t="s">
        <v>391</v>
      </c>
    </row>
    <row r="319" spans="7:8" x14ac:dyDescent="0.25">
      <c r="G319" t="s">
        <v>392</v>
      </c>
      <c r="H319" t="s">
        <v>392</v>
      </c>
    </row>
    <row r="320" spans="7:8" x14ac:dyDescent="0.25">
      <c r="G320" t="s">
        <v>393</v>
      </c>
      <c r="H320" t="s">
        <v>393</v>
      </c>
    </row>
    <row r="321" spans="7:8" x14ac:dyDescent="0.25">
      <c r="G321" t="s">
        <v>394</v>
      </c>
      <c r="H321" t="s">
        <v>394</v>
      </c>
    </row>
    <row r="322" spans="7:8" x14ac:dyDescent="0.25">
      <c r="G322" t="s">
        <v>1307</v>
      </c>
      <c r="H322" t="s">
        <v>1307</v>
      </c>
    </row>
    <row r="323" spans="7:8" x14ac:dyDescent="0.25">
      <c r="G323" t="s">
        <v>395</v>
      </c>
      <c r="H323" t="s">
        <v>395</v>
      </c>
    </row>
    <row r="324" spans="7:8" x14ac:dyDescent="0.25">
      <c r="G324" t="s">
        <v>396</v>
      </c>
      <c r="H324" t="s">
        <v>396</v>
      </c>
    </row>
    <row r="325" spans="7:8" x14ac:dyDescent="0.25">
      <c r="G325" t="s">
        <v>397</v>
      </c>
      <c r="H325" t="s">
        <v>397</v>
      </c>
    </row>
    <row r="326" spans="7:8" x14ac:dyDescent="0.25">
      <c r="G326" t="s">
        <v>398</v>
      </c>
      <c r="H326" t="s">
        <v>398</v>
      </c>
    </row>
    <row r="327" spans="7:8" x14ac:dyDescent="0.25">
      <c r="G327" t="s">
        <v>1308</v>
      </c>
      <c r="H327" t="s">
        <v>1308</v>
      </c>
    </row>
    <row r="328" spans="7:8" x14ac:dyDescent="0.25">
      <c r="G328" t="s">
        <v>399</v>
      </c>
      <c r="H328" t="s">
        <v>399</v>
      </c>
    </row>
    <row r="329" spans="7:8" x14ac:dyDescent="0.25">
      <c r="G329" t="s">
        <v>1309</v>
      </c>
      <c r="H329" t="s">
        <v>1309</v>
      </c>
    </row>
    <row r="330" spans="7:8" x14ac:dyDescent="0.25">
      <c r="G330" t="s">
        <v>400</v>
      </c>
      <c r="H330" t="s">
        <v>400</v>
      </c>
    </row>
    <row r="331" spans="7:8" x14ac:dyDescent="0.25">
      <c r="G331" t="s">
        <v>401</v>
      </c>
      <c r="H331" t="s">
        <v>401</v>
      </c>
    </row>
    <row r="332" spans="7:8" x14ac:dyDescent="0.25">
      <c r="G332" t="s">
        <v>402</v>
      </c>
      <c r="H332" t="s">
        <v>402</v>
      </c>
    </row>
    <row r="333" spans="7:8" x14ac:dyDescent="0.25">
      <c r="G333" t="s">
        <v>403</v>
      </c>
      <c r="H333" t="s">
        <v>403</v>
      </c>
    </row>
    <row r="334" spans="7:8" x14ac:dyDescent="0.25">
      <c r="G334" t="s">
        <v>404</v>
      </c>
      <c r="H334" t="s">
        <v>404</v>
      </c>
    </row>
    <row r="335" spans="7:8" x14ac:dyDescent="0.25">
      <c r="G335" t="s">
        <v>405</v>
      </c>
      <c r="H335" t="s">
        <v>405</v>
      </c>
    </row>
    <row r="336" spans="7:8" x14ac:dyDescent="0.25">
      <c r="G336" t="s">
        <v>406</v>
      </c>
      <c r="H336" t="s">
        <v>406</v>
      </c>
    </row>
    <row r="337" spans="7:8" x14ac:dyDescent="0.25">
      <c r="G337" t="s">
        <v>407</v>
      </c>
      <c r="H337" t="s">
        <v>407</v>
      </c>
    </row>
    <row r="338" spans="7:8" x14ac:dyDescent="0.25">
      <c r="G338" t="s">
        <v>408</v>
      </c>
      <c r="H338" t="s">
        <v>408</v>
      </c>
    </row>
    <row r="339" spans="7:8" x14ac:dyDescent="0.25">
      <c r="G339" t="s">
        <v>409</v>
      </c>
      <c r="H339" t="s">
        <v>409</v>
      </c>
    </row>
    <row r="340" spans="7:8" x14ac:dyDescent="0.25">
      <c r="G340" t="s">
        <v>410</v>
      </c>
      <c r="H340" t="s">
        <v>410</v>
      </c>
    </row>
    <row r="341" spans="7:8" x14ac:dyDescent="0.25">
      <c r="G341" t="s">
        <v>411</v>
      </c>
      <c r="H341" t="s">
        <v>411</v>
      </c>
    </row>
    <row r="342" spans="7:8" x14ac:dyDescent="0.25">
      <c r="G342" t="s">
        <v>412</v>
      </c>
      <c r="H342" t="s">
        <v>412</v>
      </c>
    </row>
    <row r="343" spans="7:8" x14ac:dyDescent="0.25">
      <c r="G343" t="s">
        <v>413</v>
      </c>
      <c r="H343" t="s">
        <v>413</v>
      </c>
    </row>
    <row r="344" spans="7:8" x14ac:dyDescent="0.25">
      <c r="G344" t="s">
        <v>414</v>
      </c>
      <c r="H344" t="s">
        <v>414</v>
      </c>
    </row>
    <row r="345" spans="7:8" x14ac:dyDescent="0.25">
      <c r="G345" t="s">
        <v>415</v>
      </c>
      <c r="H345" t="s">
        <v>415</v>
      </c>
    </row>
    <row r="346" spans="7:8" x14ac:dyDescent="0.25">
      <c r="G346" t="s">
        <v>416</v>
      </c>
      <c r="H346" t="s">
        <v>416</v>
      </c>
    </row>
    <row r="347" spans="7:8" x14ac:dyDescent="0.25">
      <c r="G347" t="s">
        <v>417</v>
      </c>
      <c r="H347" t="s">
        <v>417</v>
      </c>
    </row>
    <row r="348" spans="7:8" x14ac:dyDescent="0.25">
      <c r="G348" t="s">
        <v>418</v>
      </c>
      <c r="H348" t="s">
        <v>418</v>
      </c>
    </row>
    <row r="349" spans="7:8" x14ac:dyDescent="0.25">
      <c r="G349" t="s">
        <v>419</v>
      </c>
      <c r="H349" t="s">
        <v>419</v>
      </c>
    </row>
    <row r="350" spans="7:8" x14ac:dyDescent="0.25">
      <c r="G350" t="s">
        <v>420</v>
      </c>
      <c r="H350" t="s">
        <v>420</v>
      </c>
    </row>
    <row r="351" spans="7:8" x14ac:dyDescent="0.25">
      <c r="G351" t="s">
        <v>421</v>
      </c>
      <c r="H351" t="s">
        <v>421</v>
      </c>
    </row>
    <row r="352" spans="7:8" x14ac:dyDescent="0.25">
      <c r="G352" t="s">
        <v>422</v>
      </c>
      <c r="H352" t="s">
        <v>422</v>
      </c>
    </row>
    <row r="353" spans="7:8" x14ac:dyDescent="0.25">
      <c r="G353" t="s">
        <v>423</v>
      </c>
      <c r="H353" t="s">
        <v>423</v>
      </c>
    </row>
    <row r="354" spans="7:8" x14ac:dyDescent="0.25">
      <c r="G354" t="s">
        <v>424</v>
      </c>
      <c r="H354" t="s">
        <v>424</v>
      </c>
    </row>
    <row r="355" spans="7:8" x14ac:dyDescent="0.25">
      <c r="G355" t="s">
        <v>425</v>
      </c>
      <c r="H355" t="s">
        <v>425</v>
      </c>
    </row>
    <row r="356" spans="7:8" x14ac:dyDescent="0.25">
      <c r="G356" t="s">
        <v>426</v>
      </c>
      <c r="H356" t="s">
        <v>426</v>
      </c>
    </row>
    <row r="357" spans="7:8" x14ac:dyDescent="0.25">
      <c r="G357" t="s">
        <v>427</v>
      </c>
      <c r="H357" t="s">
        <v>427</v>
      </c>
    </row>
    <row r="358" spans="7:8" x14ac:dyDescent="0.25">
      <c r="G358" t="s">
        <v>428</v>
      </c>
      <c r="H358" t="s">
        <v>428</v>
      </c>
    </row>
    <row r="359" spans="7:8" x14ac:dyDescent="0.25">
      <c r="G359" t="s">
        <v>429</v>
      </c>
      <c r="H359" t="s">
        <v>429</v>
      </c>
    </row>
    <row r="360" spans="7:8" x14ac:dyDescent="0.25">
      <c r="G360" t="s">
        <v>430</v>
      </c>
      <c r="H360" t="s">
        <v>430</v>
      </c>
    </row>
    <row r="361" spans="7:8" x14ac:dyDescent="0.25">
      <c r="G361" t="s">
        <v>431</v>
      </c>
      <c r="H361" t="s">
        <v>431</v>
      </c>
    </row>
    <row r="362" spans="7:8" x14ac:dyDescent="0.25">
      <c r="G362" t="s">
        <v>432</v>
      </c>
      <c r="H362" t="s">
        <v>432</v>
      </c>
    </row>
    <row r="363" spans="7:8" x14ac:dyDescent="0.25">
      <c r="G363" t="s">
        <v>433</v>
      </c>
      <c r="H363" t="s">
        <v>433</v>
      </c>
    </row>
    <row r="364" spans="7:8" x14ac:dyDescent="0.25">
      <c r="G364" t="s">
        <v>434</v>
      </c>
      <c r="H364" t="s">
        <v>434</v>
      </c>
    </row>
    <row r="365" spans="7:8" x14ac:dyDescent="0.25">
      <c r="G365" t="s">
        <v>435</v>
      </c>
      <c r="H365" t="s">
        <v>435</v>
      </c>
    </row>
    <row r="366" spans="7:8" x14ac:dyDescent="0.25">
      <c r="G366" t="s">
        <v>436</v>
      </c>
      <c r="H366" t="s">
        <v>436</v>
      </c>
    </row>
    <row r="367" spans="7:8" x14ac:dyDescent="0.25">
      <c r="G367" t="s">
        <v>437</v>
      </c>
      <c r="H367" t="s">
        <v>437</v>
      </c>
    </row>
    <row r="368" spans="7:8" x14ac:dyDescent="0.25">
      <c r="G368" t="s">
        <v>438</v>
      </c>
      <c r="H368" t="s">
        <v>438</v>
      </c>
    </row>
    <row r="369" spans="7:8" x14ac:dyDescent="0.25">
      <c r="G369" t="s">
        <v>439</v>
      </c>
      <c r="H369" t="s">
        <v>439</v>
      </c>
    </row>
    <row r="370" spans="7:8" x14ac:dyDescent="0.25">
      <c r="G370" t="s">
        <v>440</v>
      </c>
      <c r="H370" t="s">
        <v>440</v>
      </c>
    </row>
    <row r="371" spans="7:8" x14ac:dyDescent="0.25">
      <c r="G371" t="s">
        <v>441</v>
      </c>
      <c r="H371" t="s">
        <v>441</v>
      </c>
    </row>
    <row r="372" spans="7:8" x14ac:dyDescent="0.25">
      <c r="G372" t="s">
        <v>442</v>
      </c>
      <c r="H372" t="s">
        <v>442</v>
      </c>
    </row>
    <row r="373" spans="7:8" x14ac:dyDescent="0.25">
      <c r="G373" t="s">
        <v>443</v>
      </c>
      <c r="H373" t="s">
        <v>443</v>
      </c>
    </row>
    <row r="374" spans="7:8" x14ac:dyDescent="0.25">
      <c r="G374" t="s">
        <v>444</v>
      </c>
      <c r="H374" t="s">
        <v>444</v>
      </c>
    </row>
    <row r="375" spans="7:8" x14ac:dyDescent="0.25">
      <c r="G375" t="s">
        <v>445</v>
      </c>
      <c r="H375" t="s">
        <v>445</v>
      </c>
    </row>
    <row r="376" spans="7:8" x14ac:dyDescent="0.25">
      <c r="G376" t="s">
        <v>446</v>
      </c>
      <c r="H376" t="s">
        <v>446</v>
      </c>
    </row>
    <row r="377" spans="7:8" x14ac:dyDescent="0.25">
      <c r="G377" t="s">
        <v>447</v>
      </c>
      <c r="H377" t="s">
        <v>447</v>
      </c>
    </row>
    <row r="378" spans="7:8" x14ac:dyDescent="0.25">
      <c r="G378" t="s">
        <v>448</v>
      </c>
      <c r="H378" t="s">
        <v>448</v>
      </c>
    </row>
    <row r="379" spans="7:8" x14ac:dyDescent="0.25">
      <c r="G379" t="s">
        <v>449</v>
      </c>
      <c r="H379" t="s">
        <v>449</v>
      </c>
    </row>
    <row r="380" spans="7:8" x14ac:dyDescent="0.25">
      <c r="G380" t="s">
        <v>450</v>
      </c>
      <c r="H380" t="s">
        <v>450</v>
      </c>
    </row>
    <row r="381" spans="7:8" x14ac:dyDescent="0.25">
      <c r="G381" t="s">
        <v>451</v>
      </c>
      <c r="H381" t="s">
        <v>451</v>
      </c>
    </row>
    <row r="382" spans="7:8" x14ac:dyDescent="0.25">
      <c r="G382" t="s">
        <v>452</v>
      </c>
      <c r="H382" t="s">
        <v>452</v>
      </c>
    </row>
    <row r="383" spans="7:8" x14ac:dyDescent="0.25">
      <c r="G383" t="s">
        <v>453</v>
      </c>
      <c r="H383" t="s">
        <v>453</v>
      </c>
    </row>
    <row r="384" spans="7:8" x14ac:dyDescent="0.25">
      <c r="G384" t="s">
        <v>454</v>
      </c>
      <c r="H384" t="s">
        <v>454</v>
      </c>
    </row>
    <row r="385" spans="7:8" x14ac:dyDescent="0.25">
      <c r="G385" t="s">
        <v>455</v>
      </c>
      <c r="H385" t="s">
        <v>455</v>
      </c>
    </row>
    <row r="386" spans="7:8" x14ac:dyDescent="0.25">
      <c r="G386" t="s">
        <v>456</v>
      </c>
      <c r="H386" t="s">
        <v>456</v>
      </c>
    </row>
    <row r="387" spans="7:8" x14ac:dyDescent="0.25">
      <c r="G387" t="s">
        <v>457</v>
      </c>
      <c r="H387" t="s">
        <v>457</v>
      </c>
    </row>
    <row r="388" spans="7:8" x14ac:dyDescent="0.25">
      <c r="G388" t="s">
        <v>458</v>
      </c>
      <c r="H388" t="s">
        <v>458</v>
      </c>
    </row>
    <row r="389" spans="7:8" x14ac:dyDescent="0.25">
      <c r="G389" t="s">
        <v>459</v>
      </c>
      <c r="H389" t="s">
        <v>459</v>
      </c>
    </row>
    <row r="390" spans="7:8" x14ac:dyDescent="0.25">
      <c r="G390" t="s">
        <v>460</v>
      </c>
      <c r="H390" t="s">
        <v>460</v>
      </c>
    </row>
    <row r="391" spans="7:8" x14ac:dyDescent="0.25">
      <c r="G391" t="s">
        <v>461</v>
      </c>
      <c r="H391" t="s">
        <v>461</v>
      </c>
    </row>
    <row r="392" spans="7:8" x14ac:dyDescent="0.25">
      <c r="G392" t="s">
        <v>462</v>
      </c>
      <c r="H392" t="s">
        <v>462</v>
      </c>
    </row>
    <row r="393" spans="7:8" x14ac:dyDescent="0.25">
      <c r="G393" t="s">
        <v>463</v>
      </c>
      <c r="H393" t="s">
        <v>463</v>
      </c>
    </row>
    <row r="394" spans="7:8" x14ac:dyDescent="0.25">
      <c r="G394" t="s">
        <v>464</v>
      </c>
      <c r="H394" t="s">
        <v>464</v>
      </c>
    </row>
    <row r="395" spans="7:8" x14ac:dyDescent="0.25">
      <c r="G395" t="s">
        <v>465</v>
      </c>
      <c r="H395" t="s">
        <v>465</v>
      </c>
    </row>
    <row r="396" spans="7:8" x14ac:dyDescent="0.25">
      <c r="G396" t="s">
        <v>466</v>
      </c>
      <c r="H396" t="s">
        <v>466</v>
      </c>
    </row>
    <row r="397" spans="7:8" x14ac:dyDescent="0.25">
      <c r="G397" t="s">
        <v>467</v>
      </c>
      <c r="H397" t="s">
        <v>467</v>
      </c>
    </row>
    <row r="398" spans="7:8" x14ac:dyDescent="0.25">
      <c r="G398" t="s">
        <v>468</v>
      </c>
      <c r="H398" t="s">
        <v>468</v>
      </c>
    </row>
    <row r="399" spans="7:8" x14ac:dyDescent="0.25">
      <c r="G399" t="s">
        <v>469</v>
      </c>
      <c r="H399" t="s">
        <v>469</v>
      </c>
    </row>
    <row r="400" spans="7:8" x14ac:dyDescent="0.25">
      <c r="G400" t="s">
        <v>470</v>
      </c>
      <c r="H400" t="s">
        <v>470</v>
      </c>
    </row>
    <row r="401" spans="7:8" x14ac:dyDescent="0.25">
      <c r="G401" t="s">
        <v>471</v>
      </c>
      <c r="H401" t="s">
        <v>471</v>
      </c>
    </row>
    <row r="402" spans="7:8" x14ac:dyDescent="0.25">
      <c r="G402" t="s">
        <v>472</v>
      </c>
      <c r="H402" t="s">
        <v>472</v>
      </c>
    </row>
    <row r="403" spans="7:8" x14ac:dyDescent="0.25">
      <c r="G403" t="s">
        <v>473</v>
      </c>
      <c r="H403" t="s">
        <v>473</v>
      </c>
    </row>
    <row r="404" spans="7:8" x14ac:dyDescent="0.25">
      <c r="G404" t="s">
        <v>474</v>
      </c>
      <c r="H404" t="s">
        <v>474</v>
      </c>
    </row>
    <row r="405" spans="7:8" x14ac:dyDescent="0.25">
      <c r="G405" t="s">
        <v>475</v>
      </c>
      <c r="H405" t="s">
        <v>475</v>
      </c>
    </row>
    <row r="406" spans="7:8" x14ac:dyDescent="0.25">
      <c r="G406" t="s">
        <v>476</v>
      </c>
      <c r="H406" t="s">
        <v>476</v>
      </c>
    </row>
    <row r="407" spans="7:8" x14ac:dyDescent="0.25">
      <c r="G407" t="s">
        <v>477</v>
      </c>
      <c r="H407" t="s">
        <v>477</v>
      </c>
    </row>
    <row r="408" spans="7:8" x14ac:dyDescent="0.25">
      <c r="G408" t="s">
        <v>478</v>
      </c>
      <c r="H408" t="s">
        <v>478</v>
      </c>
    </row>
    <row r="409" spans="7:8" x14ac:dyDescent="0.25">
      <c r="G409" t="s">
        <v>479</v>
      </c>
      <c r="H409" t="s">
        <v>479</v>
      </c>
    </row>
    <row r="410" spans="7:8" x14ac:dyDescent="0.25">
      <c r="G410" t="s">
        <v>480</v>
      </c>
      <c r="H410" t="s">
        <v>480</v>
      </c>
    </row>
    <row r="411" spans="7:8" x14ac:dyDescent="0.25">
      <c r="G411" t="s">
        <v>481</v>
      </c>
      <c r="H411" t="s">
        <v>481</v>
      </c>
    </row>
    <row r="412" spans="7:8" x14ac:dyDescent="0.25">
      <c r="G412" t="s">
        <v>482</v>
      </c>
      <c r="H412" t="s">
        <v>482</v>
      </c>
    </row>
    <row r="413" spans="7:8" x14ac:dyDescent="0.25">
      <c r="G413" t="s">
        <v>483</v>
      </c>
      <c r="H413" t="s">
        <v>483</v>
      </c>
    </row>
    <row r="414" spans="7:8" x14ac:dyDescent="0.25">
      <c r="G414" t="s">
        <v>484</v>
      </c>
      <c r="H414" t="s">
        <v>484</v>
      </c>
    </row>
    <row r="415" spans="7:8" x14ac:dyDescent="0.25">
      <c r="G415" t="s">
        <v>485</v>
      </c>
      <c r="H415" t="s">
        <v>485</v>
      </c>
    </row>
    <row r="416" spans="7:8" x14ac:dyDescent="0.25">
      <c r="G416" t="s">
        <v>486</v>
      </c>
      <c r="H416" t="s">
        <v>486</v>
      </c>
    </row>
    <row r="417" spans="7:8" x14ac:dyDescent="0.25">
      <c r="G417" t="s">
        <v>487</v>
      </c>
      <c r="H417" t="s">
        <v>487</v>
      </c>
    </row>
    <row r="418" spans="7:8" x14ac:dyDescent="0.25">
      <c r="G418" t="s">
        <v>488</v>
      </c>
      <c r="H418" t="s">
        <v>488</v>
      </c>
    </row>
    <row r="419" spans="7:8" x14ac:dyDescent="0.25">
      <c r="G419" t="s">
        <v>489</v>
      </c>
      <c r="H419" t="s">
        <v>489</v>
      </c>
    </row>
    <row r="420" spans="7:8" x14ac:dyDescent="0.25">
      <c r="G420" t="s">
        <v>490</v>
      </c>
      <c r="H420" t="s">
        <v>490</v>
      </c>
    </row>
    <row r="421" spans="7:8" x14ac:dyDescent="0.25">
      <c r="G421" t="s">
        <v>491</v>
      </c>
      <c r="H421" t="s">
        <v>491</v>
      </c>
    </row>
    <row r="422" spans="7:8" x14ac:dyDescent="0.25">
      <c r="G422" t="s">
        <v>492</v>
      </c>
      <c r="H422" t="s">
        <v>492</v>
      </c>
    </row>
    <row r="423" spans="7:8" x14ac:dyDescent="0.25">
      <c r="G423" t="s">
        <v>493</v>
      </c>
      <c r="H423" t="s">
        <v>493</v>
      </c>
    </row>
    <row r="424" spans="7:8" x14ac:dyDescent="0.25">
      <c r="G424" t="s">
        <v>494</v>
      </c>
      <c r="H424" t="s">
        <v>494</v>
      </c>
    </row>
    <row r="425" spans="7:8" x14ac:dyDescent="0.25">
      <c r="G425" t="s">
        <v>495</v>
      </c>
      <c r="H425" t="s">
        <v>495</v>
      </c>
    </row>
    <row r="426" spans="7:8" x14ac:dyDescent="0.25">
      <c r="G426" t="s">
        <v>496</v>
      </c>
      <c r="H426" t="s">
        <v>496</v>
      </c>
    </row>
    <row r="427" spans="7:8" x14ac:dyDescent="0.25">
      <c r="G427" t="s">
        <v>497</v>
      </c>
      <c r="H427" t="s">
        <v>497</v>
      </c>
    </row>
    <row r="428" spans="7:8" x14ac:dyDescent="0.25">
      <c r="G428" t="s">
        <v>498</v>
      </c>
      <c r="H428" t="s">
        <v>498</v>
      </c>
    </row>
    <row r="429" spans="7:8" x14ac:dyDescent="0.25">
      <c r="G429" t="s">
        <v>499</v>
      </c>
      <c r="H429" t="s">
        <v>499</v>
      </c>
    </row>
    <row r="430" spans="7:8" x14ac:dyDescent="0.25">
      <c r="G430" t="s">
        <v>500</v>
      </c>
      <c r="H430" t="s">
        <v>500</v>
      </c>
    </row>
    <row r="431" spans="7:8" x14ac:dyDescent="0.25">
      <c r="G431" t="s">
        <v>501</v>
      </c>
      <c r="H431" t="s">
        <v>501</v>
      </c>
    </row>
    <row r="432" spans="7:8" x14ac:dyDescent="0.25">
      <c r="G432" t="s">
        <v>502</v>
      </c>
      <c r="H432" t="s">
        <v>502</v>
      </c>
    </row>
    <row r="433" spans="7:8" x14ac:dyDescent="0.25">
      <c r="G433" t="s">
        <v>503</v>
      </c>
      <c r="H433" t="s">
        <v>503</v>
      </c>
    </row>
    <row r="434" spans="7:8" x14ac:dyDescent="0.25">
      <c r="G434" t="s">
        <v>504</v>
      </c>
      <c r="H434" t="s">
        <v>504</v>
      </c>
    </row>
    <row r="435" spans="7:8" x14ac:dyDescent="0.25">
      <c r="G435" t="s">
        <v>505</v>
      </c>
      <c r="H435" t="s">
        <v>505</v>
      </c>
    </row>
    <row r="436" spans="7:8" x14ac:dyDescent="0.25">
      <c r="G436" t="s">
        <v>506</v>
      </c>
      <c r="H436" t="s">
        <v>506</v>
      </c>
    </row>
    <row r="437" spans="7:8" x14ac:dyDescent="0.25">
      <c r="G437" t="s">
        <v>507</v>
      </c>
      <c r="H437" t="s">
        <v>507</v>
      </c>
    </row>
    <row r="438" spans="7:8" x14ac:dyDescent="0.25">
      <c r="G438" t="s">
        <v>508</v>
      </c>
      <c r="H438" t="s">
        <v>508</v>
      </c>
    </row>
    <row r="439" spans="7:8" x14ac:dyDescent="0.25">
      <c r="G439" t="s">
        <v>509</v>
      </c>
      <c r="H439" t="s">
        <v>509</v>
      </c>
    </row>
    <row r="440" spans="7:8" x14ac:dyDescent="0.25">
      <c r="G440" t="s">
        <v>510</v>
      </c>
      <c r="H440" t="s">
        <v>510</v>
      </c>
    </row>
    <row r="441" spans="7:8" x14ac:dyDescent="0.25">
      <c r="G441" t="s">
        <v>511</v>
      </c>
      <c r="H441" t="s">
        <v>511</v>
      </c>
    </row>
    <row r="442" spans="7:8" x14ac:dyDescent="0.25">
      <c r="G442" t="s">
        <v>512</v>
      </c>
      <c r="H442" t="s">
        <v>512</v>
      </c>
    </row>
    <row r="443" spans="7:8" x14ac:dyDescent="0.25">
      <c r="G443" t="s">
        <v>513</v>
      </c>
      <c r="H443" t="s">
        <v>513</v>
      </c>
    </row>
    <row r="444" spans="7:8" x14ac:dyDescent="0.25">
      <c r="G444" t="s">
        <v>514</v>
      </c>
      <c r="H444" t="s">
        <v>514</v>
      </c>
    </row>
    <row r="445" spans="7:8" x14ac:dyDescent="0.25">
      <c r="G445" t="s">
        <v>515</v>
      </c>
      <c r="H445" t="s">
        <v>515</v>
      </c>
    </row>
    <row r="446" spans="7:8" x14ac:dyDescent="0.25">
      <c r="G446" t="s">
        <v>516</v>
      </c>
      <c r="H446" t="s">
        <v>516</v>
      </c>
    </row>
    <row r="447" spans="7:8" x14ac:dyDescent="0.25">
      <c r="G447" t="s">
        <v>517</v>
      </c>
      <c r="H447" t="s">
        <v>517</v>
      </c>
    </row>
    <row r="448" spans="7:8" x14ac:dyDescent="0.25">
      <c r="G448" t="s">
        <v>518</v>
      </c>
      <c r="H448" t="s">
        <v>518</v>
      </c>
    </row>
    <row r="449" spans="7:8" x14ac:dyDescent="0.25">
      <c r="G449" t="s">
        <v>519</v>
      </c>
      <c r="H449" t="s">
        <v>519</v>
      </c>
    </row>
    <row r="450" spans="7:8" x14ac:dyDescent="0.25">
      <c r="G450" t="s">
        <v>520</v>
      </c>
      <c r="H450" t="s">
        <v>520</v>
      </c>
    </row>
    <row r="451" spans="7:8" x14ac:dyDescent="0.25">
      <c r="G451" t="s">
        <v>521</v>
      </c>
      <c r="H451" t="s">
        <v>521</v>
      </c>
    </row>
    <row r="452" spans="7:8" x14ac:dyDescent="0.25">
      <c r="G452" t="s">
        <v>522</v>
      </c>
      <c r="H452" t="s">
        <v>522</v>
      </c>
    </row>
    <row r="453" spans="7:8" x14ac:dyDescent="0.25">
      <c r="G453" t="s">
        <v>523</v>
      </c>
      <c r="H453" t="s">
        <v>523</v>
      </c>
    </row>
    <row r="454" spans="7:8" x14ac:dyDescent="0.25">
      <c r="G454" t="s">
        <v>524</v>
      </c>
      <c r="H454" t="s">
        <v>524</v>
      </c>
    </row>
    <row r="455" spans="7:8" x14ac:dyDescent="0.25">
      <c r="G455" t="s">
        <v>525</v>
      </c>
      <c r="H455" t="s">
        <v>525</v>
      </c>
    </row>
    <row r="456" spans="7:8" x14ac:dyDescent="0.25">
      <c r="G456" t="s">
        <v>526</v>
      </c>
      <c r="H456" t="s">
        <v>526</v>
      </c>
    </row>
    <row r="457" spans="7:8" x14ac:dyDescent="0.25">
      <c r="G457" t="s">
        <v>527</v>
      </c>
      <c r="H457" t="s">
        <v>527</v>
      </c>
    </row>
    <row r="458" spans="7:8" x14ac:dyDescent="0.25">
      <c r="G458" t="s">
        <v>528</v>
      </c>
      <c r="H458" t="s">
        <v>528</v>
      </c>
    </row>
    <row r="459" spans="7:8" x14ac:dyDescent="0.25">
      <c r="G459" t="s">
        <v>529</v>
      </c>
      <c r="H459" t="s">
        <v>529</v>
      </c>
    </row>
    <row r="460" spans="7:8" x14ac:dyDescent="0.25">
      <c r="G460" t="s">
        <v>530</v>
      </c>
      <c r="H460" t="s">
        <v>530</v>
      </c>
    </row>
    <row r="461" spans="7:8" x14ac:dyDescent="0.25">
      <c r="G461" t="s">
        <v>531</v>
      </c>
      <c r="H461" t="s">
        <v>531</v>
      </c>
    </row>
    <row r="462" spans="7:8" x14ac:dyDescent="0.25">
      <c r="G462" t="s">
        <v>532</v>
      </c>
      <c r="H462" t="s">
        <v>532</v>
      </c>
    </row>
    <row r="463" spans="7:8" x14ac:dyDescent="0.25">
      <c r="G463" t="s">
        <v>533</v>
      </c>
      <c r="H463" t="s">
        <v>533</v>
      </c>
    </row>
    <row r="464" spans="7:8" x14ac:dyDescent="0.25">
      <c r="G464" t="s">
        <v>534</v>
      </c>
      <c r="H464" t="s">
        <v>534</v>
      </c>
    </row>
    <row r="465" spans="7:8" x14ac:dyDescent="0.25">
      <c r="G465" t="s">
        <v>535</v>
      </c>
      <c r="H465" t="s">
        <v>535</v>
      </c>
    </row>
    <row r="466" spans="7:8" x14ac:dyDescent="0.25">
      <c r="G466" t="s">
        <v>536</v>
      </c>
      <c r="H466" t="s">
        <v>536</v>
      </c>
    </row>
    <row r="467" spans="7:8" x14ac:dyDescent="0.25">
      <c r="G467" t="s">
        <v>537</v>
      </c>
      <c r="H467" t="s">
        <v>537</v>
      </c>
    </row>
    <row r="468" spans="7:8" x14ac:dyDescent="0.25">
      <c r="G468" t="s">
        <v>538</v>
      </c>
      <c r="H468" t="s">
        <v>538</v>
      </c>
    </row>
    <row r="469" spans="7:8" x14ac:dyDescent="0.25">
      <c r="G469" t="s">
        <v>539</v>
      </c>
      <c r="H469" t="s">
        <v>539</v>
      </c>
    </row>
    <row r="470" spans="7:8" x14ac:dyDescent="0.25">
      <c r="G470" t="s">
        <v>540</v>
      </c>
      <c r="H470" t="s">
        <v>540</v>
      </c>
    </row>
    <row r="471" spans="7:8" x14ac:dyDescent="0.25">
      <c r="G471" t="s">
        <v>541</v>
      </c>
      <c r="H471" t="s">
        <v>541</v>
      </c>
    </row>
    <row r="472" spans="7:8" x14ac:dyDescent="0.25">
      <c r="G472" t="s">
        <v>542</v>
      </c>
      <c r="H472" t="s">
        <v>542</v>
      </c>
    </row>
    <row r="473" spans="7:8" x14ac:dyDescent="0.25">
      <c r="G473" t="s">
        <v>543</v>
      </c>
      <c r="H473" t="s">
        <v>543</v>
      </c>
    </row>
    <row r="474" spans="7:8" x14ac:dyDescent="0.25">
      <c r="G474" t="s">
        <v>544</v>
      </c>
      <c r="H474" t="s">
        <v>544</v>
      </c>
    </row>
    <row r="475" spans="7:8" x14ac:dyDescent="0.25">
      <c r="G475" t="s">
        <v>545</v>
      </c>
      <c r="H475" t="s">
        <v>545</v>
      </c>
    </row>
    <row r="476" spans="7:8" x14ac:dyDescent="0.25">
      <c r="G476" t="s">
        <v>546</v>
      </c>
      <c r="H476" t="s">
        <v>546</v>
      </c>
    </row>
    <row r="477" spans="7:8" x14ac:dyDescent="0.25">
      <c r="G477" t="s">
        <v>547</v>
      </c>
      <c r="H477" t="s">
        <v>547</v>
      </c>
    </row>
    <row r="478" spans="7:8" x14ac:dyDescent="0.25">
      <c r="G478" t="s">
        <v>548</v>
      </c>
      <c r="H478" t="s">
        <v>548</v>
      </c>
    </row>
    <row r="479" spans="7:8" x14ac:dyDescent="0.25">
      <c r="G479" t="s">
        <v>549</v>
      </c>
      <c r="H479" t="s">
        <v>549</v>
      </c>
    </row>
    <row r="480" spans="7:8" x14ac:dyDescent="0.25">
      <c r="G480" t="s">
        <v>550</v>
      </c>
      <c r="H480" t="s">
        <v>550</v>
      </c>
    </row>
    <row r="481" spans="7:8" x14ac:dyDescent="0.25">
      <c r="G481" t="s">
        <v>551</v>
      </c>
      <c r="H481" t="s">
        <v>551</v>
      </c>
    </row>
    <row r="482" spans="7:8" x14ac:dyDescent="0.25">
      <c r="G482" t="s">
        <v>552</v>
      </c>
      <c r="H482" t="s">
        <v>552</v>
      </c>
    </row>
    <row r="483" spans="7:8" x14ac:dyDescent="0.25">
      <c r="G483" t="s">
        <v>553</v>
      </c>
      <c r="H483" t="s">
        <v>553</v>
      </c>
    </row>
    <row r="484" spans="7:8" x14ac:dyDescent="0.25">
      <c r="G484" t="s">
        <v>554</v>
      </c>
      <c r="H484" t="s">
        <v>554</v>
      </c>
    </row>
    <row r="485" spans="7:8" x14ac:dyDescent="0.25">
      <c r="G485" t="s">
        <v>555</v>
      </c>
      <c r="H485" t="s">
        <v>555</v>
      </c>
    </row>
    <row r="486" spans="7:8" x14ac:dyDescent="0.25">
      <c r="G486" t="s">
        <v>556</v>
      </c>
      <c r="H486" t="s">
        <v>556</v>
      </c>
    </row>
    <row r="487" spans="7:8" x14ac:dyDescent="0.25">
      <c r="G487" t="s">
        <v>557</v>
      </c>
      <c r="H487" t="s">
        <v>557</v>
      </c>
    </row>
    <row r="488" spans="7:8" x14ac:dyDescent="0.25">
      <c r="G488" t="s">
        <v>558</v>
      </c>
      <c r="H488" t="s">
        <v>558</v>
      </c>
    </row>
    <row r="489" spans="7:8" x14ac:dyDescent="0.25">
      <c r="G489" t="s">
        <v>559</v>
      </c>
      <c r="H489" t="s">
        <v>559</v>
      </c>
    </row>
    <row r="490" spans="7:8" x14ac:dyDescent="0.25">
      <c r="G490" t="s">
        <v>560</v>
      </c>
      <c r="H490" t="s">
        <v>560</v>
      </c>
    </row>
    <row r="491" spans="7:8" x14ac:dyDescent="0.25">
      <c r="G491" t="s">
        <v>561</v>
      </c>
      <c r="H491" t="s">
        <v>561</v>
      </c>
    </row>
    <row r="492" spans="7:8" x14ac:dyDescent="0.25">
      <c r="G492" t="s">
        <v>562</v>
      </c>
      <c r="H492" t="s">
        <v>562</v>
      </c>
    </row>
    <row r="493" spans="7:8" x14ac:dyDescent="0.25">
      <c r="G493" t="s">
        <v>563</v>
      </c>
      <c r="H493" t="s">
        <v>563</v>
      </c>
    </row>
    <row r="494" spans="7:8" x14ac:dyDescent="0.25">
      <c r="G494" t="s">
        <v>564</v>
      </c>
      <c r="H494" t="s">
        <v>564</v>
      </c>
    </row>
    <row r="495" spans="7:8" x14ac:dyDescent="0.25">
      <c r="G495" t="s">
        <v>565</v>
      </c>
      <c r="H495" t="s">
        <v>565</v>
      </c>
    </row>
    <row r="496" spans="7:8" x14ac:dyDescent="0.25">
      <c r="G496" t="s">
        <v>566</v>
      </c>
      <c r="H496" t="s">
        <v>566</v>
      </c>
    </row>
    <row r="497" spans="7:8" x14ac:dyDescent="0.25">
      <c r="G497" t="s">
        <v>567</v>
      </c>
      <c r="H497" t="s">
        <v>567</v>
      </c>
    </row>
    <row r="498" spans="7:8" x14ac:dyDescent="0.25">
      <c r="G498" t="s">
        <v>568</v>
      </c>
      <c r="H498" t="s">
        <v>568</v>
      </c>
    </row>
    <row r="499" spans="7:8" x14ac:dyDescent="0.25">
      <c r="G499" t="s">
        <v>569</v>
      </c>
      <c r="H499" t="s">
        <v>569</v>
      </c>
    </row>
    <row r="500" spans="7:8" x14ac:dyDescent="0.25">
      <c r="G500" t="s">
        <v>570</v>
      </c>
      <c r="H500" t="s">
        <v>570</v>
      </c>
    </row>
    <row r="501" spans="7:8" x14ac:dyDescent="0.25">
      <c r="G501" t="s">
        <v>571</v>
      </c>
      <c r="H501" t="s">
        <v>571</v>
      </c>
    </row>
    <row r="502" spans="7:8" x14ac:dyDescent="0.25">
      <c r="G502" t="s">
        <v>572</v>
      </c>
      <c r="H502" t="s">
        <v>572</v>
      </c>
    </row>
    <row r="503" spans="7:8" x14ac:dyDescent="0.25">
      <c r="G503" t="s">
        <v>573</v>
      </c>
      <c r="H503" t="s">
        <v>573</v>
      </c>
    </row>
    <row r="504" spans="7:8" x14ac:dyDescent="0.25">
      <c r="G504" t="s">
        <v>574</v>
      </c>
      <c r="H504" t="s">
        <v>574</v>
      </c>
    </row>
    <row r="505" spans="7:8" x14ac:dyDescent="0.25">
      <c r="G505" t="s">
        <v>575</v>
      </c>
      <c r="H505" t="s">
        <v>575</v>
      </c>
    </row>
    <row r="506" spans="7:8" x14ac:dyDescent="0.25">
      <c r="G506" t="s">
        <v>576</v>
      </c>
      <c r="H506" t="s">
        <v>576</v>
      </c>
    </row>
    <row r="507" spans="7:8" x14ac:dyDescent="0.25">
      <c r="G507" t="s">
        <v>577</v>
      </c>
      <c r="H507" t="s">
        <v>577</v>
      </c>
    </row>
    <row r="508" spans="7:8" x14ac:dyDescent="0.25">
      <c r="G508" t="s">
        <v>578</v>
      </c>
      <c r="H508" t="s">
        <v>578</v>
      </c>
    </row>
    <row r="509" spans="7:8" x14ac:dyDescent="0.25">
      <c r="G509" t="s">
        <v>579</v>
      </c>
      <c r="H509" t="s">
        <v>579</v>
      </c>
    </row>
    <row r="510" spans="7:8" x14ac:dyDescent="0.25">
      <c r="G510" t="s">
        <v>580</v>
      </c>
      <c r="H510" t="s">
        <v>580</v>
      </c>
    </row>
    <row r="511" spans="7:8" x14ac:dyDescent="0.25">
      <c r="G511" t="s">
        <v>581</v>
      </c>
      <c r="H511" t="s">
        <v>581</v>
      </c>
    </row>
    <row r="512" spans="7:8" x14ac:dyDescent="0.25">
      <c r="G512" t="s">
        <v>582</v>
      </c>
      <c r="H512" t="s">
        <v>582</v>
      </c>
    </row>
    <row r="513" spans="7:8" x14ac:dyDescent="0.25">
      <c r="G513" t="s">
        <v>583</v>
      </c>
      <c r="H513" t="s">
        <v>583</v>
      </c>
    </row>
    <row r="514" spans="7:8" x14ac:dyDescent="0.25">
      <c r="G514" t="s">
        <v>584</v>
      </c>
      <c r="H514" t="s">
        <v>584</v>
      </c>
    </row>
    <row r="515" spans="7:8" x14ac:dyDescent="0.25">
      <c r="G515" t="s">
        <v>585</v>
      </c>
      <c r="H515" t="s">
        <v>585</v>
      </c>
    </row>
    <row r="516" spans="7:8" x14ac:dyDescent="0.25">
      <c r="G516" t="s">
        <v>586</v>
      </c>
      <c r="H516" t="s">
        <v>586</v>
      </c>
    </row>
    <row r="517" spans="7:8" x14ac:dyDescent="0.25">
      <c r="G517" t="s">
        <v>587</v>
      </c>
      <c r="H517" t="s">
        <v>587</v>
      </c>
    </row>
    <row r="518" spans="7:8" x14ac:dyDescent="0.25">
      <c r="G518" t="s">
        <v>588</v>
      </c>
      <c r="H518" t="s">
        <v>588</v>
      </c>
    </row>
    <row r="519" spans="7:8" x14ac:dyDescent="0.25">
      <c r="G519" t="s">
        <v>589</v>
      </c>
      <c r="H519" t="s">
        <v>589</v>
      </c>
    </row>
    <row r="520" spans="7:8" x14ac:dyDescent="0.25">
      <c r="G520" t="s">
        <v>590</v>
      </c>
      <c r="H520" t="s">
        <v>590</v>
      </c>
    </row>
    <row r="521" spans="7:8" x14ac:dyDescent="0.25">
      <c r="G521" t="s">
        <v>591</v>
      </c>
      <c r="H521" t="s">
        <v>591</v>
      </c>
    </row>
    <row r="522" spans="7:8" x14ac:dyDescent="0.25">
      <c r="G522" t="s">
        <v>592</v>
      </c>
      <c r="H522" t="s">
        <v>592</v>
      </c>
    </row>
    <row r="523" spans="7:8" x14ac:dyDescent="0.25">
      <c r="G523" t="s">
        <v>593</v>
      </c>
      <c r="H523" t="s">
        <v>593</v>
      </c>
    </row>
    <row r="524" spans="7:8" x14ac:dyDescent="0.25">
      <c r="G524" t="s">
        <v>594</v>
      </c>
      <c r="H524" t="s">
        <v>594</v>
      </c>
    </row>
    <row r="525" spans="7:8" x14ac:dyDescent="0.25">
      <c r="G525" t="s">
        <v>595</v>
      </c>
      <c r="H525" t="s">
        <v>595</v>
      </c>
    </row>
    <row r="526" spans="7:8" x14ac:dyDescent="0.25">
      <c r="G526" t="s">
        <v>596</v>
      </c>
      <c r="H526" t="s">
        <v>596</v>
      </c>
    </row>
    <row r="527" spans="7:8" x14ac:dyDescent="0.25">
      <c r="G527" t="s">
        <v>597</v>
      </c>
      <c r="H527" t="s">
        <v>597</v>
      </c>
    </row>
    <row r="528" spans="7:8" x14ac:dyDescent="0.25">
      <c r="G528" t="s">
        <v>598</v>
      </c>
      <c r="H528" t="s">
        <v>598</v>
      </c>
    </row>
    <row r="529" spans="7:8" x14ac:dyDescent="0.25">
      <c r="G529" t="s">
        <v>599</v>
      </c>
      <c r="H529" t="s">
        <v>599</v>
      </c>
    </row>
    <row r="530" spans="7:8" x14ac:dyDescent="0.25">
      <c r="G530" t="s">
        <v>600</v>
      </c>
      <c r="H530" t="s">
        <v>600</v>
      </c>
    </row>
    <row r="531" spans="7:8" x14ac:dyDescent="0.25">
      <c r="G531" t="s">
        <v>601</v>
      </c>
      <c r="H531" t="s">
        <v>601</v>
      </c>
    </row>
    <row r="532" spans="7:8" x14ac:dyDescent="0.25">
      <c r="G532" t="s">
        <v>602</v>
      </c>
      <c r="H532" t="s">
        <v>602</v>
      </c>
    </row>
    <row r="533" spans="7:8" x14ac:dyDescent="0.25">
      <c r="G533" t="s">
        <v>603</v>
      </c>
      <c r="H533" t="s">
        <v>603</v>
      </c>
    </row>
    <row r="534" spans="7:8" x14ac:dyDescent="0.25">
      <c r="G534" t="s">
        <v>604</v>
      </c>
      <c r="H534" t="s">
        <v>604</v>
      </c>
    </row>
    <row r="535" spans="7:8" x14ac:dyDescent="0.25">
      <c r="G535" t="s">
        <v>605</v>
      </c>
      <c r="H535" t="s">
        <v>605</v>
      </c>
    </row>
    <row r="536" spans="7:8" x14ac:dyDescent="0.25">
      <c r="G536" t="s">
        <v>606</v>
      </c>
      <c r="H536" t="s">
        <v>606</v>
      </c>
    </row>
    <row r="537" spans="7:8" x14ac:dyDescent="0.25">
      <c r="G537" t="s">
        <v>607</v>
      </c>
      <c r="H537" t="s">
        <v>607</v>
      </c>
    </row>
    <row r="538" spans="7:8" x14ac:dyDescent="0.25">
      <c r="G538" t="s">
        <v>608</v>
      </c>
      <c r="H538" t="s">
        <v>608</v>
      </c>
    </row>
    <row r="539" spans="7:8" x14ac:dyDescent="0.25">
      <c r="G539" t="s">
        <v>609</v>
      </c>
      <c r="H539" t="s">
        <v>609</v>
      </c>
    </row>
    <row r="540" spans="7:8" x14ac:dyDescent="0.25">
      <c r="G540" t="s">
        <v>610</v>
      </c>
      <c r="H540" t="s">
        <v>610</v>
      </c>
    </row>
    <row r="541" spans="7:8" x14ac:dyDescent="0.25">
      <c r="G541" t="s">
        <v>611</v>
      </c>
      <c r="H541" t="s">
        <v>611</v>
      </c>
    </row>
    <row r="542" spans="7:8" x14ac:dyDescent="0.25">
      <c r="G542" t="s">
        <v>612</v>
      </c>
      <c r="H542" t="s">
        <v>612</v>
      </c>
    </row>
    <row r="543" spans="7:8" x14ac:dyDescent="0.25">
      <c r="G543" t="s">
        <v>613</v>
      </c>
      <c r="H543" t="s">
        <v>613</v>
      </c>
    </row>
    <row r="544" spans="7:8" x14ac:dyDescent="0.25">
      <c r="G544" t="s">
        <v>614</v>
      </c>
      <c r="H544" t="s">
        <v>614</v>
      </c>
    </row>
    <row r="545" spans="7:8" x14ac:dyDescent="0.25">
      <c r="G545" t="s">
        <v>615</v>
      </c>
      <c r="H545" t="s">
        <v>615</v>
      </c>
    </row>
    <row r="546" spans="7:8" x14ac:dyDescent="0.25">
      <c r="G546" t="s">
        <v>616</v>
      </c>
      <c r="H546" t="s">
        <v>616</v>
      </c>
    </row>
    <row r="547" spans="7:8" x14ac:dyDescent="0.25">
      <c r="G547" t="s">
        <v>617</v>
      </c>
      <c r="H547" t="s">
        <v>617</v>
      </c>
    </row>
    <row r="548" spans="7:8" x14ac:dyDescent="0.25">
      <c r="G548" t="s">
        <v>618</v>
      </c>
      <c r="H548" t="s">
        <v>618</v>
      </c>
    </row>
    <row r="549" spans="7:8" x14ac:dyDescent="0.25">
      <c r="G549" t="s">
        <v>619</v>
      </c>
      <c r="H549" t="s">
        <v>619</v>
      </c>
    </row>
    <row r="550" spans="7:8" x14ac:dyDescent="0.25">
      <c r="G550" t="s">
        <v>620</v>
      </c>
      <c r="H550" t="s">
        <v>620</v>
      </c>
    </row>
    <row r="551" spans="7:8" x14ac:dyDescent="0.25">
      <c r="G551" t="s">
        <v>621</v>
      </c>
      <c r="H551" t="s">
        <v>621</v>
      </c>
    </row>
    <row r="552" spans="7:8" x14ac:dyDescent="0.25">
      <c r="G552" t="s">
        <v>622</v>
      </c>
      <c r="H552" t="s">
        <v>622</v>
      </c>
    </row>
    <row r="553" spans="7:8" x14ac:dyDescent="0.25">
      <c r="G553" t="s">
        <v>623</v>
      </c>
      <c r="H553" t="s">
        <v>623</v>
      </c>
    </row>
    <row r="554" spans="7:8" x14ac:dyDescent="0.25">
      <c r="G554" t="s">
        <v>624</v>
      </c>
      <c r="H554" t="s">
        <v>624</v>
      </c>
    </row>
    <row r="555" spans="7:8" x14ac:dyDescent="0.25">
      <c r="G555" t="s">
        <v>625</v>
      </c>
      <c r="H555" t="s">
        <v>625</v>
      </c>
    </row>
    <row r="556" spans="7:8" x14ac:dyDescent="0.25">
      <c r="G556" t="s">
        <v>626</v>
      </c>
      <c r="H556" t="s">
        <v>626</v>
      </c>
    </row>
    <row r="557" spans="7:8" x14ac:dyDescent="0.25">
      <c r="G557" t="s">
        <v>627</v>
      </c>
      <c r="H557" t="s">
        <v>627</v>
      </c>
    </row>
    <row r="558" spans="7:8" x14ac:dyDescent="0.25">
      <c r="G558" t="s">
        <v>628</v>
      </c>
      <c r="H558" t="s">
        <v>628</v>
      </c>
    </row>
    <row r="559" spans="7:8" x14ac:dyDescent="0.25">
      <c r="G559" t="s">
        <v>629</v>
      </c>
      <c r="H559" t="s">
        <v>629</v>
      </c>
    </row>
    <row r="560" spans="7:8" x14ac:dyDescent="0.25">
      <c r="G560" t="s">
        <v>630</v>
      </c>
      <c r="H560" t="s">
        <v>630</v>
      </c>
    </row>
    <row r="561" spans="7:8" x14ac:dyDescent="0.25">
      <c r="G561" t="s">
        <v>631</v>
      </c>
      <c r="H561" t="s">
        <v>631</v>
      </c>
    </row>
    <row r="562" spans="7:8" x14ac:dyDescent="0.25">
      <c r="G562" t="s">
        <v>632</v>
      </c>
      <c r="H562" t="s">
        <v>632</v>
      </c>
    </row>
    <row r="563" spans="7:8" x14ac:dyDescent="0.25">
      <c r="G563" t="s">
        <v>633</v>
      </c>
      <c r="H563" t="s">
        <v>633</v>
      </c>
    </row>
    <row r="564" spans="7:8" x14ac:dyDescent="0.25">
      <c r="G564" t="s">
        <v>634</v>
      </c>
      <c r="H564" t="s">
        <v>634</v>
      </c>
    </row>
    <row r="565" spans="7:8" x14ac:dyDescent="0.25">
      <c r="G565" t="s">
        <v>635</v>
      </c>
      <c r="H565" t="s">
        <v>635</v>
      </c>
    </row>
    <row r="566" spans="7:8" x14ac:dyDescent="0.25">
      <c r="G566" t="s">
        <v>636</v>
      </c>
      <c r="H566" t="s">
        <v>636</v>
      </c>
    </row>
    <row r="567" spans="7:8" x14ac:dyDescent="0.25">
      <c r="G567" t="s">
        <v>637</v>
      </c>
      <c r="H567" t="s">
        <v>637</v>
      </c>
    </row>
    <row r="568" spans="7:8" x14ac:dyDescent="0.25">
      <c r="G568" t="s">
        <v>638</v>
      </c>
      <c r="H568" t="s">
        <v>638</v>
      </c>
    </row>
    <row r="569" spans="7:8" x14ac:dyDescent="0.25">
      <c r="G569" t="s">
        <v>639</v>
      </c>
      <c r="H569" t="s">
        <v>639</v>
      </c>
    </row>
    <row r="570" spans="7:8" x14ac:dyDescent="0.25">
      <c r="G570" t="s">
        <v>640</v>
      </c>
      <c r="H570" t="s">
        <v>640</v>
      </c>
    </row>
    <row r="571" spans="7:8" x14ac:dyDescent="0.25">
      <c r="G571" t="s">
        <v>641</v>
      </c>
      <c r="H571" t="s">
        <v>641</v>
      </c>
    </row>
    <row r="572" spans="7:8" x14ac:dyDescent="0.25">
      <c r="G572" t="s">
        <v>642</v>
      </c>
      <c r="H572" t="s">
        <v>642</v>
      </c>
    </row>
    <row r="573" spans="7:8" x14ac:dyDescent="0.25">
      <c r="G573" t="s">
        <v>643</v>
      </c>
      <c r="H573" t="s">
        <v>643</v>
      </c>
    </row>
    <row r="574" spans="7:8" x14ac:dyDescent="0.25">
      <c r="G574" t="s">
        <v>644</v>
      </c>
      <c r="H574" t="s">
        <v>644</v>
      </c>
    </row>
    <row r="575" spans="7:8" x14ac:dyDescent="0.25">
      <c r="G575" t="s">
        <v>645</v>
      </c>
      <c r="H575" t="s">
        <v>645</v>
      </c>
    </row>
    <row r="576" spans="7:8" x14ac:dyDescent="0.25">
      <c r="G576" t="s">
        <v>646</v>
      </c>
      <c r="H576" t="s">
        <v>646</v>
      </c>
    </row>
    <row r="577" spans="7:8" x14ac:dyDescent="0.25">
      <c r="G577" t="s">
        <v>647</v>
      </c>
      <c r="H577" t="s">
        <v>647</v>
      </c>
    </row>
    <row r="578" spans="7:8" x14ac:dyDescent="0.25">
      <c r="G578" t="s">
        <v>648</v>
      </c>
      <c r="H578" t="s">
        <v>648</v>
      </c>
    </row>
    <row r="579" spans="7:8" x14ac:dyDescent="0.25">
      <c r="G579" t="s">
        <v>649</v>
      </c>
      <c r="H579" t="s">
        <v>649</v>
      </c>
    </row>
    <row r="580" spans="7:8" x14ac:dyDescent="0.25">
      <c r="G580" t="s">
        <v>650</v>
      </c>
      <c r="H580" t="s">
        <v>650</v>
      </c>
    </row>
    <row r="581" spans="7:8" x14ac:dyDescent="0.25">
      <c r="G581" t="s">
        <v>651</v>
      </c>
      <c r="H581" t="s">
        <v>651</v>
      </c>
    </row>
    <row r="582" spans="7:8" x14ac:dyDescent="0.25">
      <c r="G582" t="s">
        <v>652</v>
      </c>
      <c r="H582" t="s">
        <v>652</v>
      </c>
    </row>
    <row r="583" spans="7:8" x14ac:dyDescent="0.25">
      <c r="G583" t="s">
        <v>653</v>
      </c>
      <c r="H583" t="s">
        <v>653</v>
      </c>
    </row>
    <row r="584" spans="7:8" x14ac:dyDescent="0.25">
      <c r="G584" t="s">
        <v>654</v>
      </c>
      <c r="H584" t="s">
        <v>654</v>
      </c>
    </row>
    <row r="585" spans="7:8" x14ac:dyDescent="0.25">
      <c r="G585" t="s">
        <v>655</v>
      </c>
      <c r="H585" t="s">
        <v>655</v>
      </c>
    </row>
    <row r="586" spans="7:8" x14ac:dyDescent="0.25">
      <c r="G586" t="s">
        <v>656</v>
      </c>
      <c r="H586" t="s">
        <v>656</v>
      </c>
    </row>
    <row r="587" spans="7:8" x14ac:dyDescent="0.25">
      <c r="G587" t="s">
        <v>657</v>
      </c>
      <c r="H587" t="s">
        <v>657</v>
      </c>
    </row>
    <row r="588" spans="7:8" x14ac:dyDescent="0.25">
      <c r="G588" t="s">
        <v>658</v>
      </c>
      <c r="H588" t="s">
        <v>658</v>
      </c>
    </row>
    <row r="589" spans="7:8" x14ac:dyDescent="0.25">
      <c r="G589" t="s">
        <v>659</v>
      </c>
      <c r="H589" t="s">
        <v>659</v>
      </c>
    </row>
    <row r="590" spans="7:8" x14ac:dyDescent="0.25">
      <c r="G590" t="s">
        <v>660</v>
      </c>
      <c r="H590" t="s">
        <v>660</v>
      </c>
    </row>
    <row r="591" spans="7:8" x14ac:dyDescent="0.25">
      <c r="G591" t="s">
        <v>661</v>
      </c>
      <c r="H591" t="s">
        <v>661</v>
      </c>
    </row>
    <row r="592" spans="7:8" x14ac:dyDescent="0.25">
      <c r="G592" t="s">
        <v>662</v>
      </c>
      <c r="H592" t="s">
        <v>662</v>
      </c>
    </row>
    <row r="593" spans="7:8" x14ac:dyDescent="0.25">
      <c r="G593" t="s">
        <v>663</v>
      </c>
      <c r="H593" t="s">
        <v>663</v>
      </c>
    </row>
    <row r="594" spans="7:8" x14ac:dyDescent="0.25">
      <c r="G594" t="s">
        <v>664</v>
      </c>
      <c r="H594" t="s">
        <v>664</v>
      </c>
    </row>
    <row r="595" spans="7:8" x14ac:dyDescent="0.25">
      <c r="G595" t="s">
        <v>665</v>
      </c>
      <c r="H595" t="s">
        <v>665</v>
      </c>
    </row>
    <row r="596" spans="7:8" x14ac:dyDescent="0.25">
      <c r="G596" t="s">
        <v>666</v>
      </c>
      <c r="H596" t="s">
        <v>666</v>
      </c>
    </row>
    <row r="597" spans="7:8" x14ac:dyDescent="0.25">
      <c r="G597" t="s">
        <v>667</v>
      </c>
      <c r="H597" t="s">
        <v>667</v>
      </c>
    </row>
    <row r="598" spans="7:8" x14ac:dyDescent="0.25">
      <c r="G598" t="s">
        <v>668</v>
      </c>
      <c r="H598" t="s">
        <v>668</v>
      </c>
    </row>
    <row r="599" spans="7:8" x14ac:dyDescent="0.25">
      <c r="G599" t="s">
        <v>669</v>
      </c>
      <c r="H599" t="s">
        <v>669</v>
      </c>
    </row>
    <row r="600" spans="7:8" x14ac:dyDescent="0.25">
      <c r="G600" t="s">
        <v>670</v>
      </c>
      <c r="H600" t="s">
        <v>670</v>
      </c>
    </row>
    <row r="601" spans="7:8" x14ac:dyDescent="0.25">
      <c r="G601" t="s">
        <v>671</v>
      </c>
      <c r="H601" t="s">
        <v>671</v>
      </c>
    </row>
    <row r="602" spans="7:8" x14ac:dyDescent="0.25">
      <c r="G602" t="s">
        <v>672</v>
      </c>
      <c r="H602" t="s">
        <v>672</v>
      </c>
    </row>
    <row r="603" spans="7:8" x14ac:dyDescent="0.25">
      <c r="G603" t="s">
        <v>673</v>
      </c>
      <c r="H603" t="s">
        <v>673</v>
      </c>
    </row>
    <row r="604" spans="7:8" x14ac:dyDescent="0.25">
      <c r="G604" t="s">
        <v>674</v>
      </c>
      <c r="H604" t="s">
        <v>674</v>
      </c>
    </row>
    <row r="605" spans="7:8" x14ac:dyDescent="0.25">
      <c r="G605" t="s">
        <v>675</v>
      </c>
      <c r="H605" t="s">
        <v>675</v>
      </c>
    </row>
    <row r="606" spans="7:8" x14ac:dyDescent="0.25">
      <c r="G606" t="s">
        <v>676</v>
      </c>
      <c r="H606" t="s">
        <v>676</v>
      </c>
    </row>
    <row r="607" spans="7:8" x14ac:dyDescent="0.25">
      <c r="G607" t="s">
        <v>677</v>
      </c>
      <c r="H607" t="s">
        <v>677</v>
      </c>
    </row>
    <row r="608" spans="7:8" x14ac:dyDescent="0.25">
      <c r="G608" t="s">
        <v>678</v>
      </c>
      <c r="H608" t="s">
        <v>678</v>
      </c>
    </row>
    <row r="609" spans="7:8" x14ac:dyDescent="0.25">
      <c r="G609" t="s">
        <v>679</v>
      </c>
      <c r="H609" t="s">
        <v>679</v>
      </c>
    </row>
    <row r="610" spans="7:8" x14ac:dyDescent="0.25">
      <c r="G610" t="s">
        <v>680</v>
      </c>
      <c r="H610" t="s">
        <v>680</v>
      </c>
    </row>
    <row r="611" spans="7:8" x14ac:dyDescent="0.25">
      <c r="G611" t="s">
        <v>681</v>
      </c>
      <c r="H611" t="s">
        <v>681</v>
      </c>
    </row>
    <row r="612" spans="7:8" x14ac:dyDescent="0.25">
      <c r="G612" t="s">
        <v>682</v>
      </c>
      <c r="H612" t="s">
        <v>682</v>
      </c>
    </row>
    <row r="613" spans="7:8" x14ac:dyDescent="0.25">
      <c r="G613" t="s">
        <v>683</v>
      </c>
      <c r="H613" t="s">
        <v>683</v>
      </c>
    </row>
    <row r="614" spans="7:8" x14ac:dyDescent="0.25">
      <c r="G614" t="s">
        <v>684</v>
      </c>
      <c r="H614" t="s">
        <v>684</v>
      </c>
    </row>
    <row r="615" spans="7:8" x14ac:dyDescent="0.25">
      <c r="G615" t="s">
        <v>685</v>
      </c>
      <c r="H615" t="s">
        <v>685</v>
      </c>
    </row>
    <row r="616" spans="7:8" x14ac:dyDescent="0.25">
      <c r="G616" t="s">
        <v>686</v>
      </c>
      <c r="H616" t="s">
        <v>686</v>
      </c>
    </row>
    <row r="617" spans="7:8" x14ac:dyDescent="0.25">
      <c r="G617" t="s">
        <v>687</v>
      </c>
      <c r="H617" t="s">
        <v>687</v>
      </c>
    </row>
    <row r="618" spans="7:8" x14ac:dyDescent="0.25">
      <c r="G618" t="s">
        <v>688</v>
      </c>
      <c r="H618" t="s">
        <v>688</v>
      </c>
    </row>
    <row r="619" spans="7:8" x14ac:dyDescent="0.25">
      <c r="G619" t="s">
        <v>689</v>
      </c>
      <c r="H619" t="s">
        <v>689</v>
      </c>
    </row>
    <row r="620" spans="7:8" x14ac:dyDescent="0.25">
      <c r="G620" t="s">
        <v>690</v>
      </c>
      <c r="H620" t="s">
        <v>690</v>
      </c>
    </row>
    <row r="621" spans="7:8" x14ac:dyDescent="0.25">
      <c r="G621" t="s">
        <v>691</v>
      </c>
      <c r="H621" t="s">
        <v>691</v>
      </c>
    </row>
    <row r="622" spans="7:8" x14ac:dyDescent="0.25">
      <c r="G622" t="s">
        <v>692</v>
      </c>
      <c r="H622" t="s">
        <v>692</v>
      </c>
    </row>
    <row r="623" spans="7:8" x14ac:dyDescent="0.25">
      <c r="G623" t="s">
        <v>693</v>
      </c>
      <c r="H623" t="s">
        <v>693</v>
      </c>
    </row>
    <row r="624" spans="7:8" x14ac:dyDescent="0.25">
      <c r="G624" t="s">
        <v>694</v>
      </c>
      <c r="H624" t="s">
        <v>694</v>
      </c>
    </row>
    <row r="625" spans="7:8" x14ac:dyDescent="0.25">
      <c r="G625" t="s">
        <v>695</v>
      </c>
      <c r="H625" t="s">
        <v>695</v>
      </c>
    </row>
    <row r="626" spans="7:8" x14ac:dyDescent="0.25">
      <c r="G626" t="s">
        <v>696</v>
      </c>
      <c r="H626" t="s">
        <v>696</v>
      </c>
    </row>
    <row r="627" spans="7:8" x14ac:dyDescent="0.25">
      <c r="G627" t="s">
        <v>697</v>
      </c>
      <c r="H627" t="s">
        <v>697</v>
      </c>
    </row>
    <row r="628" spans="7:8" x14ac:dyDescent="0.25">
      <c r="G628" t="s">
        <v>698</v>
      </c>
      <c r="H628" t="s">
        <v>698</v>
      </c>
    </row>
    <row r="629" spans="7:8" x14ac:dyDescent="0.25">
      <c r="G629" t="s">
        <v>699</v>
      </c>
      <c r="H629" t="s">
        <v>699</v>
      </c>
    </row>
    <row r="630" spans="7:8" x14ac:dyDescent="0.25">
      <c r="G630" t="s">
        <v>700</v>
      </c>
      <c r="H630" t="s">
        <v>700</v>
      </c>
    </row>
    <row r="631" spans="7:8" x14ac:dyDescent="0.25">
      <c r="G631" t="s">
        <v>701</v>
      </c>
      <c r="H631" t="s">
        <v>701</v>
      </c>
    </row>
    <row r="632" spans="7:8" x14ac:dyDescent="0.25">
      <c r="G632" t="s">
        <v>702</v>
      </c>
      <c r="H632" t="s">
        <v>702</v>
      </c>
    </row>
    <row r="633" spans="7:8" x14ac:dyDescent="0.25">
      <c r="G633" t="s">
        <v>703</v>
      </c>
      <c r="H633" t="s">
        <v>703</v>
      </c>
    </row>
    <row r="634" spans="7:8" x14ac:dyDescent="0.25">
      <c r="G634" t="s">
        <v>704</v>
      </c>
      <c r="H634" t="s">
        <v>704</v>
      </c>
    </row>
    <row r="635" spans="7:8" x14ac:dyDescent="0.25">
      <c r="G635" t="s">
        <v>705</v>
      </c>
      <c r="H635" t="s">
        <v>705</v>
      </c>
    </row>
    <row r="636" spans="7:8" x14ac:dyDescent="0.25">
      <c r="G636" t="s">
        <v>706</v>
      </c>
      <c r="H636" t="s">
        <v>706</v>
      </c>
    </row>
    <row r="637" spans="7:8" x14ac:dyDescent="0.25">
      <c r="G637" t="s">
        <v>707</v>
      </c>
      <c r="H637" t="s">
        <v>707</v>
      </c>
    </row>
    <row r="638" spans="7:8" x14ac:dyDescent="0.25">
      <c r="G638" t="s">
        <v>708</v>
      </c>
      <c r="H638" t="s">
        <v>708</v>
      </c>
    </row>
    <row r="639" spans="7:8" x14ac:dyDescent="0.25">
      <c r="G639" t="s">
        <v>709</v>
      </c>
      <c r="H639" t="s">
        <v>709</v>
      </c>
    </row>
    <row r="640" spans="7:8" x14ac:dyDescent="0.25">
      <c r="G640" t="s">
        <v>710</v>
      </c>
      <c r="H640" t="s">
        <v>710</v>
      </c>
    </row>
    <row r="641" spans="7:8" x14ac:dyDescent="0.25">
      <c r="G641" t="s">
        <v>711</v>
      </c>
      <c r="H641" t="s">
        <v>711</v>
      </c>
    </row>
    <row r="642" spans="7:8" x14ac:dyDescent="0.25">
      <c r="G642" t="s">
        <v>712</v>
      </c>
      <c r="H642" t="s">
        <v>712</v>
      </c>
    </row>
    <row r="643" spans="7:8" x14ac:dyDescent="0.25">
      <c r="G643" t="s">
        <v>713</v>
      </c>
      <c r="H643" t="s">
        <v>713</v>
      </c>
    </row>
    <row r="644" spans="7:8" x14ac:dyDescent="0.25">
      <c r="G644" t="s">
        <v>714</v>
      </c>
      <c r="H644" t="s">
        <v>714</v>
      </c>
    </row>
    <row r="645" spans="7:8" x14ac:dyDescent="0.25">
      <c r="G645" t="s">
        <v>715</v>
      </c>
      <c r="H645" t="s">
        <v>715</v>
      </c>
    </row>
    <row r="646" spans="7:8" x14ac:dyDescent="0.25">
      <c r="G646" t="s">
        <v>716</v>
      </c>
      <c r="H646" t="s">
        <v>716</v>
      </c>
    </row>
    <row r="647" spans="7:8" x14ac:dyDescent="0.25">
      <c r="G647" t="s">
        <v>717</v>
      </c>
      <c r="H647" t="s">
        <v>717</v>
      </c>
    </row>
    <row r="648" spans="7:8" x14ac:dyDescent="0.25">
      <c r="G648" t="s">
        <v>718</v>
      </c>
      <c r="H648" t="s">
        <v>718</v>
      </c>
    </row>
    <row r="649" spans="7:8" x14ac:dyDescent="0.25">
      <c r="G649" t="s">
        <v>719</v>
      </c>
      <c r="H649" t="s">
        <v>719</v>
      </c>
    </row>
    <row r="650" spans="7:8" x14ac:dyDescent="0.25">
      <c r="G650" t="s">
        <v>720</v>
      </c>
      <c r="H650" t="s">
        <v>720</v>
      </c>
    </row>
    <row r="651" spans="7:8" x14ac:dyDescent="0.25">
      <c r="G651" t="s">
        <v>721</v>
      </c>
      <c r="H651" t="s">
        <v>721</v>
      </c>
    </row>
    <row r="652" spans="7:8" x14ac:dyDescent="0.25">
      <c r="G652" t="s">
        <v>722</v>
      </c>
      <c r="H652" t="s">
        <v>722</v>
      </c>
    </row>
    <row r="653" spans="7:8" x14ac:dyDescent="0.25">
      <c r="G653" t="s">
        <v>723</v>
      </c>
      <c r="H653" t="s">
        <v>723</v>
      </c>
    </row>
    <row r="654" spans="7:8" x14ac:dyDescent="0.25">
      <c r="G654" t="s">
        <v>724</v>
      </c>
      <c r="H654" t="s">
        <v>724</v>
      </c>
    </row>
    <row r="655" spans="7:8" x14ac:dyDescent="0.25">
      <c r="G655" t="s">
        <v>725</v>
      </c>
      <c r="H655" t="s">
        <v>725</v>
      </c>
    </row>
    <row r="656" spans="7:8" x14ac:dyDescent="0.25">
      <c r="G656" t="s">
        <v>726</v>
      </c>
      <c r="H656" t="s">
        <v>726</v>
      </c>
    </row>
    <row r="657" spans="7:8" x14ac:dyDescent="0.25">
      <c r="G657" t="s">
        <v>727</v>
      </c>
      <c r="H657" t="s">
        <v>727</v>
      </c>
    </row>
    <row r="658" spans="7:8" x14ac:dyDescent="0.25">
      <c r="G658" t="s">
        <v>728</v>
      </c>
      <c r="H658" t="s">
        <v>728</v>
      </c>
    </row>
    <row r="659" spans="7:8" x14ac:dyDescent="0.25">
      <c r="G659" t="s">
        <v>729</v>
      </c>
      <c r="H659" t="s">
        <v>729</v>
      </c>
    </row>
    <row r="660" spans="7:8" x14ac:dyDescent="0.25">
      <c r="G660" t="s">
        <v>730</v>
      </c>
      <c r="H660" t="s">
        <v>730</v>
      </c>
    </row>
    <row r="661" spans="7:8" x14ac:dyDescent="0.25">
      <c r="G661" t="s">
        <v>731</v>
      </c>
      <c r="H661" t="s">
        <v>731</v>
      </c>
    </row>
    <row r="662" spans="7:8" x14ac:dyDescent="0.25">
      <c r="G662" t="s">
        <v>732</v>
      </c>
      <c r="H662" t="s">
        <v>732</v>
      </c>
    </row>
    <row r="663" spans="7:8" x14ac:dyDescent="0.25">
      <c r="G663" t="s">
        <v>733</v>
      </c>
      <c r="H663" t="s">
        <v>733</v>
      </c>
    </row>
    <row r="664" spans="7:8" x14ac:dyDescent="0.25">
      <c r="G664" t="s">
        <v>734</v>
      </c>
      <c r="H664" t="s">
        <v>734</v>
      </c>
    </row>
    <row r="665" spans="7:8" x14ac:dyDescent="0.25">
      <c r="G665" t="s">
        <v>735</v>
      </c>
      <c r="H665" t="s">
        <v>735</v>
      </c>
    </row>
    <row r="666" spans="7:8" x14ac:dyDescent="0.25">
      <c r="G666" t="s">
        <v>736</v>
      </c>
      <c r="H666" t="s">
        <v>736</v>
      </c>
    </row>
    <row r="667" spans="7:8" x14ac:dyDescent="0.25">
      <c r="G667" t="s">
        <v>737</v>
      </c>
      <c r="H667" t="s">
        <v>737</v>
      </c>
    </row>
    <row r="668" spans="7:8" x14ac:dyDescent="0.25">
      <c r="G668" t="s">
        <v>738</v>
      </c>
      <c r="H668" t="s">
        <v>738</v>
      </c>
    </row>
    <row r="669" spans="7:8" x14ac:dyDescent="0.25">
      <c r="G669" t="s">
        <v>739</v>
      </c>
      <c r="H669" t="s">
        <v>739</v>
      </c>
    </row>
    <row r="670" spans="7:8" x14ac:dyDescent="0.25">
      <c r="G670" t="s">
        <v>740</v>
      </c>
      <c r="H670" t="s">
        <v>740</v>
      </c>
    </row>
    <row r="671" spans="7:8" x14ac:dyDescent="0.25">
      <c r="G671" t="s">
        <v>741</v>
      </c>
      <c r="H671" t="s">
        <v>741</v>
      </c>
    </row>
    <row r="672" spans="7:8" x14ac:dyDescent="0.25">
      <c r="G672" t="s">
        <v>742</v>
      </c>
      <c r="H672" t="s">
        <v>742</v>
      </c>
    </row>
    <row r="673" spans="7:8" x14ac:dyDescent="0.25">
      <c r="G673" t="s">
        <v>743</v>
      </c>
      <c r="H673" t="s">
        <v>743</v>
      </c>
    </row>
    <row r="674" spans="7:8" x14ac:dyDescent="0.25">
      <c r="G674" t="s">
        <v>744</v>
      </c>
      <c r="H674" t="s">
        <v>744</v>
      </c>
    </row>
    <row r="675" spans="7:8" x14ac:dyDescent="0.25">
      <c r="G675" t="s">
        <v>745</v>
      </c>
      <c r="H675" t="s">
        <v>745</v>
      </c>
    </row>
    <row r="676" spans="7:8" x14ac:dyDescent="0.25">
      <c r="G676" t="s">
        <v>746</v>
      </c>
      <c r="H676" t="s">
        <v>746</v>
      </c>
    </row>
    <row r="677" spans="7:8" x14ac:dyDescent="0.25">
      <c r="G677" t="s">
        <v>747</v>
      </c>
      <c r="H677" t="s">
        <v>747</v>
      </c>
    </row>
    <row r="678" spans="7:8" x14ac:dyDescent="0.25">
      <c r="G678" t="s">
        <v>748</v>
      </c>
      <c r="H678" t="s">
        <v>748</v>
      </c>
    </row>
    <row r="679" spans="7:8" x14ac:dyDescent="0.25">
      <c r="G679" t="s">
        <v>749</v>
      </c>
      <c r="H679" t="s">
        <v>749</v>
      </c>
    </row>
    <row r="680" spans="7:8" x14ac:dyDescent="0.25">
      <c r="G680" t="s">
        <v>750</v>
      </c>
      <c r="H680" t="s">
        <v>750</v>
      </c>
    </row>
    <row r="681" spans="7:8" x14ac:dyDescent="0.25">
      <c r="G681" t="s">
        <v>751</v>
      </c>
      <c r="H681" t="s">
        <v>751</v>
      </c>
    </row>
    <row r="682" spans="7:8" x14ac:dyDescent="0.25">
      <c r="G682" t="s">
        <v>752</v>
      </c>
      <c r="H682" t="s">
        <v>752</v>
      </c>
    </row>
    <row r="683" spans="7:8" x14ac:dyDescent="0.25">
      <c r="G683" t="s">
        <v>753</v>
      </c>
      <c r="H683" t="s">
        <v>753</v>
      </c>
    </row>
    <row r="684" spans="7:8" x14ac:dyDescent="0.25">
      <c r="G684" t="s">
        <v>754</v>
      </c>
      <c r="H684" t="s">
        <v>754</v>
      </c>
    </row>
    <row r="685" spans="7:8" x14ac:dyDescent="0.25">
      <c r="G685" t="s">
        <v>755</v>
      </c>
      <c r="H685" t="s">
        <v>755</v>
      </c>
    </row>
    <row r="686" spans="7:8" x14ac:dyDescent="0.25">
      <c r="G686" t="s">
        <v>756</v>
      </c>
      <c r="H686" t="s">
        <v>756</v>
      </c>
    </row>
    <row r="687" spans="7:8" x14ac:dyDescent="0.25">
      <c r="G687" t="s">
        <v>757</v>
      </c>
      <c r="H687" t="s">
        <v>757</v>
      </c>
    </row>
    <row r="688" spans="7:8" x14ac:dyDescent="0.25">
      <c r="G688" t="s">
        <v>758</v>
      </c>
      <c r="H688" t="s">
        <v>758</v>
      </c>
    </row>
    <row r="689" spans="7:8" x14ac:dyDescent="0.25">
      <c r="G689" t="s">
        <v>759</v>
      </c>
      <c r="H689" t="s">
        <v>759</v>
      </c>
    </row>
    <row r="690" spans="7:8" x14ac:dyDescent="0.25">
      <c r="G690" t="s">
        <v>760</v>
      </c>
      <c r="H690" t="s">
        <v>760</v>
      </c>
    </row>
    <row r="691" spans="7:8" x14ac:dyDescent="0.25">
      <c r="G691" t="s">
        <v>761</v>
      </c>
      <c r="H691" t="s">
        <v>761</v>
      </c>
    </row>
    <row r="692" spans="7:8" x14ac:dyDescent="0.25">
      <c r="G692" t="s">
        <v>762</v>
      </c>
      <c r="H692" t="s">
        <v>762</v>
      </c>
    </row>
    <row r="693" spans="7:8" x14ac:dyDescent="0.25">
      <c r="G693" t="s">
        <v>763</v>
      </c>
      <c r="H693" t="s">
        <v>763</v>
      </c>
    </row>
    <row r="694" spans="7:8" x14ac:dyDescent="0.25">
      <c r="G694" t="s">
        <v>764</v>
      </c>
      <c r="H694" t="s">
        <v>764</v>
      </c>
    </row>
    <row r="695" spans="7:8" x14ac:dyDescent="0.25">
      <c r="G695" t="s">
        <v>765</v>
      </c>
      <c r="H695" t="s">
        <v>765</v>
      </c>
    </row>
    <row r="696" spans="7:8" x14ac:dyDescent="0.25">
      <c r="G696" t="s">
        <v>766</v>
      </c>
      <c r="H696" t="s">
        <v>766</v>
      </c>
    </row>
    <row r="697" spans="7:8" x14ac:dyDescent="0.25">
      <c r="G697" t="s">
        <v>767</v>
      </c>
      <c r="H697" t="s">
        <v>767</v>
      </c>
    </row>
    <row r="698" spans="7:8" x14ac:dyDescent="0.25">
      <c r="G698" t="s">
        <v>768</v>
      </c>
      <c r="H698" t="s">
        <v>768</v>
      </c>
    </row>
    <row r="699" spans="7:8" x14ac:dyDescent="0.25">
      <c r="G699" t="s">
        <v>769</v>
      </c>
      <c r="H699" t="s">
        <v>769</v>
      </c>
    </row>
    <row r="700" spans="7:8" x14ac:dyDescent="0.25">
      <c r="G700" t="s">
        <v>770</v>
      </c>
      <c r="H700" t="s">
        <v>770</v>
      </c>
    </row>
    <row r="701" spans="7:8" x14ac:dyDescent="0.25">
      <c r="G701" t="s">
        <v>771</v>
      </c>
      <c r="H701" t="s">
        <v>771</v>
      </c>
    </row>
    <row r="702" spans="7:8" x14ac:dyDescent="0.25">
      <c r="G702" t="s">
        <v>772</v>
      </c>
      <c r="H702" t="s">
        <v>772</v>
      </c>
    </row>
    <row r="703" spans="7:8" x14ac:dyDescent="0.25">
      <c r="G703" t="s">
        <v>773</v>
      </c>
      <c r="H703" t="s">
        <v>773</v>
      </c>
    </row>
    <row r="704" spans="7:8" x14ac:dyDescent="0.25">
      <c r="G704" t="s">
        <v>774</v>
      </c>
      <c r="H704" t="s">
        <v>774</v>
      </c>
    </row>
    <row r="705" spans="7:8" x14ac:dyDescent="0.25">
      <c r="G705" t="s">
        <v>775</v>
      </c>
      <c r="H705" t="s">
        <v>775</v>
      </c>
    </row>
    <row r="706" spans="7:8" x14ac:dyDescent="0.25">
      <c r="G706" t="s">
        <v>776</v>
      </c>
      <c r="H706" t="s">
        <v>776</v>
      </c>
    </row>
    <row r="707" spans="7:8" x14ac:dyDescent="0.25">
      <c r="G707" t="s">
        <v>777</v>
      </c>
      <c r="H707" t="s">
        <v>777</v>
      </c>
    </row>
    <row r="708" spans="7:8" x14ac:dyDescent="0.25">
      <c r="G708" t="s">
        <v>778</v>
      </c>
      <c r="H708" t="s">
        <v>778</v>
      </c>
    </row>
    <row r="709" spans="7:8" x14ac:dyDescent="0.25">
      <c r="G709" t="s">
        <v>779</v>
      </c>
      <c r="H709" t="s">
        <v>779</v>
      </c>
    </row>
    <row r="710" spans="7:8" x14ac:dyDescent="0.25">
      <c r="G710" t="s">
        <v>780</v>
      </c>
      <c r="H710" t="s">
        <v>780</v>
      </c>
    </row>
    <row r="711" spans="7:8" x14ac:dyDescent="0.25">
      <c r="G711" t="s">
        <v>781</v>
      </c>
      <c r="H711" t="s">
        <v>781</v>
      </c>
    </row>
    <row r="712" spans="7:8" x14ac:dyDescent="0.25">
      <c r="G712" t="s">
        <v>782</v>
      </c>
      <c r="H712" t="s">
        <v>782</v>
      </c>
    </row>
    <row r="713" spans="7:8" x14ac:dyDescent="0.25">
      <c r="G713" t="s">
        <v>783</v>
      </c>
      <c r="H713" t="s">
        <v>783</v>
      </c>
    </row>
    <row r="714" spans="7:8" x14ac:dyDescent="0.25">
      <c r="G714" t="s">
        <v>784</v>
      </c>
      <c r="H714" t="s">
        <v>784</v>
      </c>
    </row>
    <row r="715" spans="7:8" x14ac:dyDescent="0.25">
      <c r="G715" t="s">
        <v>785</v>
      </c>
      <c r="H715" t="s">
        <v>785</v>
      </c>
    </row>
    <row r="716" spans="7:8" x14ac:dyDescent="0.25">
      <c r="G716" t="s">
        <v>786</v>
      </c>
      <c r="H716" t="s">
        <v>786</v>
      </c>
    </row>
    <row r="717" spans="7:8" x14ac:dyDescent="0.25">
      <c r="G717" t="s">
        <v>787</v>
      </c>
      <c r="H717" t="s">
        <v>787</v>
      </c>
    </row>
    <row r="718" spans="7:8" x14ac:dyDescent="0.25">
      <c r="G718" t="s">
        <v>788</v>
      </c>
      <c r="H718" t="s">
        <v>788</v>
      </c>
    </row>
    <row r="719" spans="7:8" x14ac:dyDescent="0.25">
      <c r="G719" t="s">
        <v>789</v>
      </c>
      <c r="H719" t="s">
        <v>789</v>
      </c>
    </row>
    <row r="720" spans="7:8" x14ac:dyDescent="0.25">
      <c r="G720" t="s">
        <v>790</v>
      </c>
      <c r="H720" t="s">
        <v>790</v>
      </c>
    </row>
    <row r="721" spans="7:8" x14ac:dyDescent="0.25">
      <c r="G721" t="s">
        <v>791</v>
      </c>
      <c r="H721" t="s">
        <v>791</v>
      </c>
    </row>
    <row r="722" spans="7:8" x14ac:dyDescent="0.25">
      <c r="G722" t="s">
        <v>792</v>
      </c>
      <c r="H722" t="s">
        <v>792</v>
      </c>
    </row>
    <row r="723" spans="7:8" x14ac:dyDescent="0.25">
      <c r="G723" t="s">
        <v>793</v>
      </c>
      <c r="H723" t="s">
        <v>793</v>
      </c>
    </row>
    <row r="724" spans="7:8" x14ac:dyDescent="0.25">
      <c r="G724" t="s">
        <v>794</v>
      </c>
      <c r="H724" t="s">
        <v>794</v>
      </c>
    </row>
    <row r="725" spans="7:8" x14ac:dyDescent="0.25">
      <c r="G725" t="s">
        <v>795</v>
      </c>
      <c r="H725" t="s">
        <v>795</v>
      </c>
    </row>
    <row r="726" spans="7:8" x14ac:dyDescent="0.25">
      <c r="G726" t="s">
        <v>796</v>
      </c>
      <c r="H726" t="s">
        <v>796</v>
      </c>
    </row>
    <row r="727" spans="7:8" x14ac:dyDescent="0.25">
      <c r="G727" t="s">
        <v>797</v>
      </c>
      <c r="H727" t="s">
        <v>797</v>
      </c>
    </row>
    <row r="728" spans="7:8" x14ac:dyDescent="0.25">
      <c r="G728" t="s">
        <v>798</v>
      </c>
      <c r="H728" t="s">
        <v>798</v>
      </c>
    </row>
    <row r="729" spans="7:8" x14ac:dyDescent="0.25">
      <c r="G729" t="s">
        <v>799</v>
      </c>
      <c r="H729" t="s">
        <v>799</v>
      </c>
    </row>
    <row r="730" spans="7:8" x14ac:dyDescent="0.25">
      <c r="G730" t="s">
        <v>800</v>
      </c>
      <c r="H730" t="s">
        <v>800</v>
      </c>
    </row>
    <row r="731" spans="7:8" x14ac:dyDescent="0.25">
      <c r="G731" t="s">
        <v>801</v>
      </c>
      <c r="H731" t="s">
        <v>801</v>
      </c>
    </row>
    <row r="732" spans="7:8" x14ac:dyDescent="0.25">
      <c r="G732" t="s">
        <v>802</v>
      </c>
      <c r="H732" t="s">
        <v>802</v>
      </c>
    </row>
    <row r="733" spans="7:8" x14ac:dyDescent="0.25">
      <c r="G733" t="s">
        <v>803</v>
      </c>
      <c r="H733" t="s">
        <v>803</v>
      </c>
    </row>
    <row r="734" spans="7:8" x14ac:dyDescent="0.25">
      <c r="G734" t="s">
        <v>804</v>
      </c>
      <c r="H734" t="s">
        <v>804</v>
      </c>
    </row>
    <row r="735" spans="7:8" x14ac:dyDescent="0.25">
      <c r="G735" t="s">
        <v>805</v>
      </c>
      <c r="H735" t="s">
        <v>805</v>
      </c>
    </row>
    <row r="736" spans="7:8" x14ac:dyDescent="0.25">
      <c r="G736" t="s">
        <v>806</v>
      </c>
      <c r="H736" t="s">
        <v>806</v>
      </c>
    </row>
    <row r="737" spans="7:8" x14ac:dyDescent="0.25">
      <c r="G737" t="s">
        <v>807</v>
      </c>
      <c r="H737" t="s">
        <v>807</v>
      </c>
    </row>
    <row r="738" spans="7:8" x14ac:dyDescent="0.25">
      <c r="G738" t="s">
        <v>808</v>
      </c>
      <c r="H738" t="s">
        <v>808</v>
      </c>
    </row>
    <row r="739" spans="7:8" x14ac:dyDescent="0.25">
      <c r="G739" t="s">
        <v>809</v>
      </c>
      <c r="H739" t="s">
        <v>809</v>
      </c>
    </row>
    <row r="740" spans="7:8" x14ac:dyDescent="0.25">
      <c r="G740" t="s">
        <v>810</v>
      </c>
      <c r="H740" t="s">
        <v>810</v>
      </c>
    </row>
    <row r="741" spans="7:8" x14ac:dyDescent="0.25">
      <c r="G741" t="s">
        <v>811</v>
      </c>
      <c r="H741" t="s">
        <v>811</v>
      </c>
    </row>
    <row r="742" spans="7:8" x14ac:dyDescent="0.25">
      <c r="G742" t="s">
        <v>812</v>
      </c>
      <c r="H742" t="s">
        <v>812</v>
      </c>
    </row>
    <row r="743" spans="7:8" x14ac:dyDescent="0.25">
      <c r="G743" t="s">
        <v>813</v>
      </c>
      <c r="H743" t="s">
        <v>813</v>
      </c>
    </row>
    <row r="744" spans="7:8" x14ac:dyDescent="0.25">
      <c r="G744" t="s">
        <v>814</v>
      </c>
      <c r="H744" t="s">
        <v>814</v>
      </c>
    </row>
    <row r="745" spans="7:8" x14ac:dyDescent="0.25">
      <c r="G745" t="s">
        <v>815</v>
      </c>
      <c r="H745" t="s">
        <v>815</v>
      </c>
    </row>
    <row r="746" spans="7:8" x14ac:dyDescent="0.25">
      <c r="G746" t="s">
        <v>816</v>
      </c>
      <c r="H746" t="s">
        <v>816</v>
      </c>
    </row>
    <row r="747" spans="7:8" x14ac:dyDescent="0.25">
      <c r="G747" t="s">
        <v>817</v>
      </c>
      <c r="H747" t="s">
        <v>817</v>
      </c>
    </row>
    <row r="748" spans="7:8" x14ac:dyDescent="0.25">
      <c r="G748" t="s">
        <v>818</v>
      </c>
      <c r="H748" t="s">
        <v>818</v>
      </c>
    </row>
    <row r="749" spans="7:8" x14ac:dyDescent="0.25">
      <c r="G749" t="s">
        <v>819</v>
      </c>
      <c r="H749" t="s">
        <v>819</v>
      </c>
    </row>
    <row r="750" spans="7:8" x14ac:dyDescent="0.25">
      <c r="G750" t="s">
        <v>820</v>
      </c>
      <c r="H750" t="s">
        <v>820</v>
      </c>
    </row>
    <row r="751" spans="7:8" x14ac:dyDescent="0.25">
      <c r="G751" t="s">
        <v>821</v>
      </c>
      <c r="H751" t="s">
        <v>821</v>
      </c>
    </row>
    <row r="752" spans="7:8" x14ac:dyDescent="0.25">
      <c r="G752" t="s">
        <v>822</v>
      </c>
      <c r="H752" t="s">
        <v>822</v>
      </c>
    </row>
    <row r="753" spans="7:8" x14ac:dyDescent="0.25">
      <c r="G753" t="s">
        <v>823</v>
      </c>
      <c r="H753" t="s">
        <v>823</v>
      </c>
    </row>
    <row r="754" spans="7:8" x14ac:dyDescent="0.25">
      <c r="G754" t="s">
        <v>824</v>
      </c>
      <c r="H754" t="s">
        <v>824</v>
      </c>
    </row>
    <row r="755" spans="7:8" x14ac:dyDescent="0.25">
      <c r="G755" t="s">
        <v>825</v>
      </c>
      <c r="H755" t="s">
        <v>825</v>
      </c>
    </row>
    <row r="756" spans="7:8" x14ac:dyDescent="0.25">
      <c r="G756" t="s">
        <v>826</v>
      </c>
      <c r="H756" t="s">
        <v>826</v>
      </c>
    </row>
    <row r="757" spans="7:8" x14ac:dyDescent="0.25">
      <c r="G757" t="s">
        <v>827</v>
      </c>
      <c r="H757" t="s">
        <v>827</v>
      </c>
    </row>
    <row r="758" spans="7:8" x14ac:dyDescent="0.25">
      <c r="G758" t="s">
        <v>828</v>
      </c>
      <c r="H758" t="s">
        <v>828</v>
      </c>
    </row>
    <row r="759" spans="7:8" x14ac:dyDescent="0.25">
      <c r="G759" t="s">
        <v>829</v>
      </c>
      <c r="H759" t="s">
        <v>829</v>
      </c>
    </row>
    <row r="760" spans="7:8" x14ac:dyDescent="0.25">
      <c r="G760" t="s">
        <v>830</v>
      </c>
      <c r="H760" t="s">
        <v>830</v>
      </c>
    </row>
    <row r="761" spans="7:8" x14ac:dyDescent="0.25">
      <c r="G761" t="s">
        <v>831</v>
      </c>
      <c r="H761" t="s">
        <v>831</v>
      </c>
    </row>
    <row r="762" spans="7:8" x14ac:dyDescent="0.25">
      <c r="G762" t="s">
        <v>832</v>
      </c>
      <c r="H762" t="s">
        <v>832</v>
      </c>
    </row>
    <row r="763" spans="7:8" x14ac:dyDescent="0.25">
      <c r="G763" t="s">
        <v>833</v>
      </c>
      <c r="H763" t="s">
        <v>833</v>
      </c>
    </row>
    <row r="764" spans="7:8" x14ac:dyDescent="0.25">
      <c r="G764" t="s">
        <v>834</v>
      </c>
      <c r="H764" t="s">
        <v>834</v>
      </c>
    </row>
    <row r="765" spans="7:8" x14ac:dyDescent="0.25">
      <c r="G765" t="s">
        <v>835</v>
      </c>
      <c r="H765" t="s">
        <v>835</v>
      </c>
    </row>
    <row r="766" spans="7:8" x14ac:dyDescent="0.25">
      <c r="G766" t="s">
        <v>836</v>
      </c>
      <c r="H766" t="s">
        <v>836</v>
      </c>
    </row>
    <row r="767" spans="7:8" x14ac:dyDescent="0.25">
      <c r="G767" t="s">
        <v>837</v>
      </c>
      <c r="H767" t="s">
        <v>837</v>
      </c>
    </row>
    <row r="768" spans="7:8" x14ac:dyDescent="0.25">
      <c r="G768" t="s">
        <v>838</v>
      </c>
      <c r="H768" t="s">
        <v>838</v>
      </c>
    </row>
    <row r="769" spans="7:8" x14ac:dyDescent="0.25">
      <c r="G769" t="s">
        <v>839</v>
      </c>
      <c r="H769" t="s">
        <v>839</v>
      </c>
    </row>
    <row r="770" spans="7:8" x14ac:dyDescent="0.25">
      <c r="G770" t="s">
        <v>840</v>
      </c>
      <c r="H770" t="s">
        <v>840</v>
      </c>
    </row>
    <row r="771" spans="7:8" x14ac:dyDescent="0.25">
      <c r="G771" t="s">
        <v>841</v>
      </c>
      <c r="H771" t="s">
        <v>841</v>
      </c>
    </row>
    <row r="772" spans="7:8" x14ac:dyDescent="0.25">
      <c r="G772" t="s">
        <v>842</v>
      </c>
      <c r="H772" t="s">
        <v>842</v>
      </c>
    </row>
    <row r="773" spans="7:8" x14ac:dyDescent="0.25">
      <c r="G773" t="s">
        <v>843</v>
      </c>
      <c r="H773" t="s">
        <v>843</v>
      </c>
    </row>
    <row r="774" spans="7:8" x14ac:dyDescent="0.25">
      <c r="G774" t="s">
        <v>844</v>
      </c>
      <c r="H774" t="s">
        <v>844</v>
      </c>
    </row>
    <row r="775" spans="7:8" x14ac:dyDescent="0.25">
      <c r="G775" t="s">
        <v>845</v>
      </c>
      <c r="H775" t="s">
        <v>845</v>
      </c>
    </row>
    <row r="776" spans="7:8" x14ac:dyDescent="0.25">
      <c r="G776" t="s">
        <v>846</v>
      </c>
      <c r="H776" t="s">
        <v>846</v>
      </c>
    </row>
    <row r="777" spans="7:8" x14ac:dyDescent="0.25">
      <c r="G777" t="s">
        <v>847</v>
      </c>
      <c r="H777" t="s">
        <v>847</v>
      </c>
    </row>
    <row r="778" spans="7:8" x14ac:dyDescent="0.25">
      <c r="G778" t="s">
        <v>848</v>
      </c>
      <c r="H778" t="s">
        <v>848</v>
      </c>
    </row>
    <row r="779" spans="7:8" x14ac:dyDescent="0.25">
      <c r="G779" t="s">
        <v>849</v>
      </c>
      <c r="H779" t="s">
        <v>849</v>
      </c>
    </row>
    <row r="780" spans="7:8" x14ac:dyDescent="0.25">
      <c r="G780" t="s">
        <v>850</v>
      </c>
      <c r="H780" t="s">
        <v>850</v>
      </c>
    </row>
    <row r="781" spans="7:8" x14ac:dyDescent="0.25">
      <c r="G781" t="s">
        <v>851</v>
      </c>
      <c r="H781" t="s">
        <v>851</v>
      </c>
    </row>
    <row r="782" spans="7:8" x14ac:dyDescent="0.25">
      <c r="G782" t="s">
        <v>852</v>
      </c>
      <c r="H782" t="s">
        <v>852</v>
      </c>
    </row>
    <row r="783" spans="7:8" x14ac:dyDescent="0.25">
      <c r="G783" t="s">
        <v>853</v>
      </c>
      <c r="H783" t="s">
        <v>853</v>
      </c>
    </row>
    <row r="784" spans="7:8" x14ac:dyDescent="0.25">
      <c r="G784" t="s">
        <v>854</v>
      </c>
      <c r="H784" t="s">
        <v>854</v>
      </c>
    </row>
    <row r="785" spans="7:8" x14ac:dyDescent="0.25">
      <c r="G785" t="s">
        <v>855</v>
      </c>
      <c r="H785" t="s">
        <v>855</v>
      </c>
    </row>
    <row r="786" spans="7:8" x14ac:dyDescent="0.25">
      <c r="G786" t="s">
        <v>856</v>
      </c>
      <c r="H786" t="s">
        <v>856</v>
      </c>
    </row>
    <row r="787" spans="7:8" x14ac:dyDescent="0.25">
      <c r="G787" t="s">
        <v>857</v>
      </c>
      <c r="H787" t="s">
        <v>857</v>
      </c>
    </row>
    <row r="788" spans="7:8" x14ac:dyDescent="0.25">
      <c r="G788" t="s">
        <v>858</v>
      </c>
      <c r="H788" t="s">
        <v>858</v>
      </c>
    </row>
    <row r="789" spans="7:8" x14ac:dyDescent="0.25">
      <c r="G789" t="s">
        <v>859</v>
      </c>
      <c r="H789" t="s">
        <v>859</v>
      </c>
    </row>
    <row r="790" spans="7:8" x14ac:dyDescent="0.25">
      <c r="G790" t="s">
        <v>860</v>
      </c>
      <c r="H790" t="s">
        <v>860</v>
      </c>
    </row>
    <row r="791" spans="7:8" x14ac:dyDescent="0.25">
      <c r="G791" t="s">
        <v>861</v>
      </c>
      <c r="H791" t="s">
        <v>861</v>
      </c>
    </row>
    <row r="792" spans="7:8" x14ac:dyDescent="0.25">
      <c r="G792" t="s">
        <v>862</v>
      </c>
      <c r="H792" t="s">
        <v>862</v>
      </c>
    </row>
    <row r="793" spans="7:8" x14ac:dyDescent="0.25">
      <c r="G793" t="s">
        <v>863</v>
      </c>
      <c r="H793" t="s">
        <v>863</v>
      </c>
    </row>
    <row r="794" spans="7:8" x14ac:dyDescent="0.25">
      <c r="G794" t="s">
        <v>864</v>
      </c>
      <c r="H794" t="s">
        <v>864</v>
      </c>
    </row>
    <row r="795" spans="7:8" x14ac:dyDescent="0.25">
      <c r="G795" t="s">
        <v>865</v>
      </c>
      <c r="H795" t="s">
        <v>865</v>
      </c>
    </row>
    <row r="796" spans="7:8" x14ac:dyDescent="0.25">
      <c r="G796" t="s">
        <v>866</v>
      </c>
      <c r="H796" t="s">
        <v>866</v>
      </c>
    </row>
    <row r="797" spans="7:8" x14ac:dyDescent="0.25">
      <c r="G797" t="s">
        <v>867</v>
      </c>
      <c r="H797" t="s">
        <v>867</v>
      </c>
    </row>
    <row r="798" spans="7:8" x14ac:dyDescent="0.25">
      <c r="G798" t="s">
        <v>868</v>
      </c>
      <c r="H798" t="s">
        <v>868</v>
      </c>
    </row>
    <row r="799" spans="7:8" x14ac:dyDescent="0.25">
      <c r="G799" t="s">
        <v>869</v>
      </c>
      <c r="H799" t="s">
        <v>869</v>
      </c>
    </row>
    <row r="800" spans="7:8" x14ac:dyDescent="0.25">
      <c r="G800" t="s">
        <v>870</v>
      </c>
      <c r="H800" t="s">
        <v>870</v>
      </c>
    </row>
    <row r="801" spans="7:8" x14ac:dyDescent="0.25">
      <c r="G801" t="s">
        <v>871</v>
      </c>
      <c r="H801" t="s">
        <v>871</v>
      </c>
    </row>
    <row r="802" spans="7:8" x14ac:dyDescent="0.25">
      <c r="G802" t="s">
        <v>872</v>
      </c>
      <c r="H802" t="s">
        <v>872</v>
      </c>
    </row>
    <row r="803" spans="7:8" x14ac:dyDescent="0.25">
      <c r="G803" t="s">
        <v>873</v>
      </c>
      <c r="H803" t="s">
        <v>873</v>
      </c>
    </row>
    <row r="804" spans="7:8" x14ac:dyDescent="0.25">
      <c r="G804" t="s">
        <v>874</v>
      </c>
      <c r="H804" t="s">
        <v>874</v>
      </c>
    </row>
    <row r="805" spans="7:8" x14ac:dyDescent="0.25">
      <c r="G805" t="s">
        <v>875</v>
      </c>
      <c r="H805" t="s">
        <v>875</v>
      </c>
    </row>
    <row r="806" spans="7:8" x14ac:dyDescent="0.25">
      <c r="G806" t="s">
        <v>876</v>
      </c>
      <c r="H806" t="s">
        <v>876</v>
      </c>
    </row>
    <row r="807" spans="7:8" x14ac:dyDescent="0.25">
      <c r="G807" t="s">
        <v>877</v>
      </c>
      <c r="H807" t="s">
        <v>877</v>
      </c>
    </row>
    <row r="808" spans="7:8" x14ac:dyDescent="0.25">
      <c r="G808" t="s">
        <v>878</v>
      </c>
      <c r="H808" t="s">
        <v>878</v>
      </c>
    </row>
    <row r="809" spans="7:8" x14ac:dyDescent="0.25">
      <c r="G809" t="s">
        <v>879</v>
      </c>
      <c r="H809" t="s">
        <v>879</v>
      </c>
    </row>
    <row r="810" spans="7:8" x14ac:dyDescent="0.25">
      <c r="G810" t="s">
        <v>880</v>
      </c>
      <c r="H810" t="s">
        <v>880</v>
      </c>
    </row>
    <row r="811" spans="7:8" x14ac:dyDescent="0.25">
      <c r="G811" t="s">
        <v>881</v>
      </c>
      <c r="H811" t="s">
        <v>881</v>
      </c>
    </row>
    <row r="812" spans="7:8" x14ac:dyDescent="0.25">
      <c r="G812" t="s">
        <v>882</v>
      </c>
      <c r="H812" t="s">
        <v>882</v>
      </c>
    </row>
    <row r="813" spans="7:8" x14ac:dyDescent="0.25">
      <c r="G813" t="s">
        <v>883</v>
      </c>
      <c r="H813" t="s">
        <v>883</v>
      </c>
    </row>
    <row r="814" spans="7:8" x14ac:dyDescent="0.25">
      <c r="G814" t="s">
        <v>884</v>
      </c>
      <c r="H814" t="s">
        <v>884</v>
      </c>
    </row>
    <row r="815" spans="7:8" x14ac:dyDescent="0.25">
      <c r="G815" t="s">
        <v>885</v>
      </c>
      <c r="H815" t="s">
        <v>885</v>
      </c>
    </row>
    <row r="816" spans="7:8" x14ac:dyDescent="0.25">
      <c r="G816" t="s">
        <v>886</v>
      </c>
      <c r="H816" t="s">
        <v>886</v>
      </c>
    </row>
    <row r="817" spans="7:8" x14ac:dyDescent="0.25">
      <c r="G817" t="s">
        <v>887</v>
      </c>
      <c r="H817" t="s">
        <v>887</v>
      </c>
    </row>
    <row r="818" spans="7:8" x14ac:dyDescent="0.25">
      <c r="G818" t="s">
        <v>888</v>
      </c>
      <c r="H818" t="s">
        <v>888</v>
      </c>
    </row>
    <row r="819" spans="7:8" x14ac:dyDescent="0.25">
      <c r="G819" t="s">
        <v>889</v>
      </c>
      <c r="H819" t="s">
        <v>889</v>
      </c>
    </row>
    <row r="820" spans="7:8" x14ac:dyDescent="0.25">
      <c r="G820" t="s">
        <v>890</v>
      </c>
      <c r="H820" t="s">
        <v>890</v>
      </c>
    </row>
    <row r="821" spans="7:8" x14ac:dyDescent="0.25">
      <c r="G821" t="s">
        <v>891</v>
      </c>
      <c r="H821" t="s">
        <v>891</v>
      </c>
    </row>
    <row r="822" spans="7:8" x14ac:dyDescent="0.25">
      <c r="G822" t="s">
        <v>892</v>
      </c>
      <c r="H822" t="s">
        <v>892</v>
      </c>
    </row>
    <row r="823" spans="7:8" x14ac:dyDescent="0.25">
      <c r="G823" t="s">
        <v>893</v>
      </c>
      <c r="H823" t="s">
        <v>893</v>
      </c>
    </row>
    <row r="824" spans="7:8" x14ac:dyDescent="0.25">
      <c r="G824" t="s">
        <v>894</v>
      </c>
      <c r="H824" t="s">
        <v>894</v>
      </c>
    </row>
    <row r="825" spans="7:8" x14ac:dyDescent="0.25">
      <c r="G825" t="s">
        <v>895</v>
      </c>
      <c r="H825" t="s">
        <v>895</v>
      </c>
    </row>
    <row r="826" spans="7:8" x14ac:dyDescent="0.25">
      <c r="G826" t="s">
        <v>896</v>
      </c>
      <c r="H826" t="s">
        <v>896</v>
      </c>
    </row>
    <row r="827" spans="7:8" x14ac:dyDescent="0.25">
      <c r="G827" t="s">
        <v>897</v>
      </c>
      <c r="H827" t="s">
        <v>897</v>
      </c>
    </row>
    <row r="828" spans="7:8" x14ac:dyDescent="0.25">
      <c r="G828" t="s">
        <v>898</v>
      </c>
      <c r="H828" t="s">
        <v>898</v>
      </c>
    </row>
    <row r="829" spans="7:8" x14ac:dyDescent="0.25">
      <c r="G829" t="s">
        <v>899</v>
      </c>
      <c r="H829" t="s">
        <v>899</v>
      </c>
    </row>
    <row r="830" spans="7:8" x14ac:dyDescent="0.25">
      <c r="G830" t="s">
        <v>900</v>
      </c>
      <c r="H830" t="s">
        <v>900</v>
      </c>
    </row>
    <row r="831" spans="7:8" x14ac:dyDescent="0.25">
      <c r="G831" t="s">
        <v>901</v>
      </c>
      <c r="H831" t="s">
        <v>901</v>
      </c>
    </row>
    <row r="832" spans="7:8" x14ac:dyDescent="0.25">
      <c r="G832" t="s">
        <v>902</v>
      </c>
      <c r="H832" t="s">
        <v>902</v>
      </c>
    </row>
    <row r="833" spans="7:8" x14ac:dyDescent="0.25">
      <c r="G833" t="s">
        <v>903</v>
      </c>
      <c r="H833" t="s">
        <v>903</v>
      </c>
    </row>
    <row r="834" spans="7:8" x14ac:dyDescent="0.25">
      <c r="G834" t="s">
        <v>904</v>
      </c>
      <c r="H834" t="s">
        <v>904</v>
      </c>
    </row>
    <row r="835" spans="7:8" x14ac:dyDescent="0.25">
      <c r="G835" t="s">
        <v>905</v>
      </c>
      <c r="H835" t="s">
        <v>905</v>
      </c>
    </row>
    <row r="836" spans="7:8" x14ac:dyDescent="0.25">
      <c r="G836" t="s">
        <v>906</v>
      </c>
      <c r="H836" t="s">
        <v>906</v>
      </c>
    </row>
    <row r="837" spans="7:8" x14ac:dyDescent="0.25">
      <c r="G837" t="s">
        <v>907</v>
      </c>
      <c r="H837" t="s">
        <v>907</v>
      </c>
    </row>
    <row r="838" spans="7:8" x14ac:dyDescent="0.25">
      <c r="G838" t="s">
        <v>908</v>
      </c>
      <c r="H838" t="s">
        <v>908</v>
      </c>
    </row>
    <row r="839" spans="7:8" x14ac:dyDescent="0.25">
      <c r="G839" t="s">
        <v>909</v>
      </c>
      <c r="H839" t="s">
        <v>909</v>
      </c>
    </row>
    <row r="840" spans="7:8" x14ac:dyDescent="0.25">
      <c r="G840" t="s">
        <v>910</v>
      </c>
      <c r="H840" t="s">
        <v>910</v>
      </c>
    </row>
    <row r="841" spans="7:8" x14ac:dyDescent="0.25">
      <c r="G841" t="s">
        <v>911</v>
      </c>
      <c r="H841" t="s">
        <v>911</v>
      </c>
    </row>
    <row r="842" spans="7:8" x14ac:dyDescent="0.25">
      <c r="G842" t="s">
        <v>912</v>
      </c>
      <c r="H842" t="s">
        <v>912</v>
      </c>
    </row>
    <row r="843" spans="7:8" x14ac:dyDescent="0.25">
      <c r="G843" t="s">
        <v>913</v>
      </c>
      <c r="H843" t="s">
        <v>913</v>
      </c>
    </row>
    <row r="844" spans="7:8" x14ac:dyDescent="0.25">
      <c r="G844" t="s">
        <v>914</v>
      </c>
      <c r="H844" t="s">
        <v>914</v>
      </c>
    </row>
    <row r="845" spans="7:8" x14ac:dyDescent="0.25">
      <c r="G845" t="s">
        <v>915</v>
      </c>
      <c r="H845" t="s">
        <v>915</v>
      </c>
    </row>
    <row r="846" spans="7:8" x14ac:dyDescent="0.25">
      <c r="G846" t="s">
        <v>916</v>
      </c>
      <c r="H846" t="s">
        <v>916</v>
      </c>
    </row>
    <row r="847" spans="7:8" x14ac:dyDescent="0.25">
      <c r="G847" t="s">
        <v>917</v>
      </c>
      <c r="H847" t="s">
        <v>917</v>
      </c>
    </row>
    <row r="848" spans="7:8" x14ac:dyDescent="0.25">
      <c r="G848" t="s">
        <v>918</v>
      </c>
      <c r="H848" t="s">
        <v>918</v>
      </c>
    </row>
    <row r="849" spans="7:8" x14ac:dyDescent="0.25">
      <c r="G849" t="s">
        <v>919</v>
      </c>
      <c r="H849" t="s">
        <v>919</v>
      </c>
    </row>
    <row r="850" spans="7:8" x14ac:dyDescent="0.25">
      <c r="G850" t="s">
        <v>920</v>
      </c>
      <c r="H850" t="s">
        <v>920</v>
      </c>
    </row>
    <row r="851" spans="7:8" x14ac:dyDescent="0.25">
      <c r="G851" t="s">
        <v>921</v>
      </c>
      <c r="H851" t="s">
        <v>921</v>
      </c>
    </row>
    <row r="852" spans="7:8" x14ac:dyDescent="0.25">
      <c r="G852" t="s">
        <v>922</v>
      </c>
      <c r="H852" t="s">
        <v>922</v>
      </c>
    </row>
    <row r="853" spans="7:8" x14ac:dyDescent="0.25">
      <c r="G853" t="s">
        <v>923</v>
      </c>
      <c r="H853" t="s">
        <v>923</v>
      </c>
    </row>
    <row r="854" spans="7:8" x14ac:dyDescent="0.25">
      <c r="G854" t="s">
        <v>924</v>
      </c>
      <c r="H854" t="s">
        <v>924</v>
      </c>
    </row>
    <row r="855" spans="7:8" x14ac:dyDescent="0.25">
      <c r="G855" t="s">
        <v>925</v>
      </c>
      <c r="H855" t="s">
        <v>925</v>
      </c>
    </row>
    <row r="856" spans="7:8" x14ac:dyDescent="0.25">
      <c r="G856" t="s">
        <v>926</v>
      </c>
      <c r="H856" t="s">
        <v>926</v>
      </c>
    </row>
    <row r="857" spans="7:8" x14ac:dyDescent="0.25">
      <c r="G857" t="s">
        <v>927</v>
      </c>
      <c r="H857" t="s">
        <v>927</v>
      </c>
    </row>
    <row r="858" spans="7:8" x14ac:dyDescent="0.25">
      <c r="G858" t="s">
        <v>928</v>
      </c>
      <c r="H858" t="s">
        <v>928</v>
      </c>
    </row>
    <row r="859" spans="7:8" x14ac:dyDescent="0.25">
      <c r="G859" t="s">
        <v>929</v>
      </c>
      <c r="H859" t="s">
        <v>929</v>
      </c>
    </row>
    <row r="860" spans="7:8" x14ac:dyDescent="0.25">
      <c r="G860" t="s">
        <v>930</v>
      </c>
      <c r="H860" t="s">
        <v>930</v>
      </c>
    </row>
    <row r="861" spans="7:8" x14ac:dyDescent="0.25">
      <c r="G861" t="s">
        <v>931</v>
      </c>
      <c r="H861" t="s">
        <v>931</v>
      </c>
    </row>
    <row r="862" spans="7:8" x14ac:dyDescent="0.25">
      <c r="G862" t="s">
        <v>932</v>
      </c>
      <c r="H862" t="s">
        <v>932</v>
      </c>
    </row>
    <row r="863" spans="7:8" x14ac:dyDescent="0.25">
      <c r="G863" t="s">
        <v>933</v>
      </c>
      <c r="H863" t="s">
        <v>933</v>
      </c>
    </row>
    <row r="864" spans="7:8" x14ac:dyDescent="0.25">
      <c r="G864" t="s">
        <v>934</v>
      </c>
      <c r="H864" t="s">
        <v>934</v>
      </c>
    </row>
    <row r="865" spans="7:8" x14ac:dyDescent="0.25">
      <c r="G865" t="s">
        <v>935</v>
      </c>
      <c r="H865" t="s">
        <v>935</v>
      </c>
    </row>
    <row r="866" spans="7:8" x14ac:dyDescent="0.25">
      <c r="G866" t="s">
        <v>936</v>
      </c>
      <c r="H866" t="s">
        <v>936</v>
      </c>
    </row>
    <row r="867" spans="7:8" x14ac:dyDescent="0.25">
      <c r="G867" t="s">
        <v>937</v>
      </c>
      <c r="H867" t="s">
        <v>937</v>
      </c>
    </row>
    <row r="868" spans="7:8" x14ac:dyDescent="0.25">
      <c r="G868" t="s">
        <v>938</v>
      </c>
      <c r="H868" t="s">
        <v>938</v>
      </c>
    </row>
    <row r="869" spans="7:8" x14ac:dyDescent="0.25">
      <c r="G869" t="s">
        <v>939</v>
      </c>
      <c r="H869" t="s">
        <v>939</v>
      </c>
    </row>
    <row r="870" spans="7:8" x14ac:dyDescent="0.25">
      <c r="G870" t="s">
        <v>940</v>
      </c>
      <c r="H870" t="s">
        <v>940</v>
      </c>
    </row>
    <row r="871" spans="7:8" x14ac:dyDescent="0.25">
      <c r="G871" t="s">
        <v>941</v>
      </c>
      <c r="H871" t="s">
        <v>941</v>
      </c>
    </row>
    <row r="872" spans="7:8" x14ac:dyDescent="0.25">
      <c r="G872" t="s">
        <v>942</v>
      </c>
      <c r="H872" t="s">
        <v>942</v>
      </c>
    </row>
    <row r="873" spans="7:8" x14ac:dyDescent="0.25">
      <c r="G873" t="s">
        <v>943</v>
      </c>
      <c r="H873" t="s">
        <v>943</v>
      </c>
    </row>
    <row r="874" spans="7:8" x14ac:dyDescent="0.25">
      <c r="G874" t="s">
        <v>944</v>
      </c>
      <c r="H874" t="s">
        <v>944</v>
      </c>
    </row>
    <row r="875" spans="7:8" x14ac:dyDescent="0.25">
      <c r="G875" t="s">
        <v>945</v>
      </c>
      <c r="H875" t="s">
        <v>945</v>
      </c>
    </row>
    <row r="876" spans="7:8" x14ac:dyDescent="0.25">
      <c r="G876" t="s">
        <v>946</v>
      </c>
      <c r="H876" t="s">
        <v>946</v>
      </c>
    </row>
    <row r="877" spans="7:8" x14ac:dyDescent="0.25">
      <c r="G877" t="s">
        <v>947</v>
      </c>
      <c r="H877" t="s">
        <v>947</v>
      </c>
    </row>
    <row r="878" spans="7:8" x14ac:dyDescent="0.25">
      <c r="G878" t="s">
        <v>948</v>
      </c>
      <c r="H878" t="s">
        <v>948</v>
      </c>
    </row>
    <row r="879" spans="7:8" x14ac:dyDescent="0.25">
      <c r="G879" t="s">
        <v>949</v>
      </c>
      <c r="H879" t="s">
        <v>949</v>
      </c>
    </row>
    <row r="880" spans="7:8" x14ac:dyDescent="0.25">
      <c r="G880" t="s">
        <v>950</v>
      </c>
      <c r="H880" t="s">
        <v>950</v>
      </c>
    </row>
    <row r="881" spans="7:8" x14ac:dyDescent="0.25">
      <c r="G881" t="s">
        <v>951</v>
      </c>
      <c r="H881" t="s">
        <v>951</v>
      </c>
    </row>
    <row r="882" spans="7:8" x14ac:dyDescent="0.25">
      <c r="G882" t="s">
        <v>952</v>
      </c>
      <c r="H882" t="s">
        <v>952</v>
      </c>
    </row>
    <row r="883" spans="7:8" x14ac:dyDescent="0.25">
      <c r="G883" t="s">
        <v>953</v>
      </c>
      <c r="H883" t="s">
        <v>953</v>
      </c>
    </row>
    <row r="884" spans="7:8" x14ac:dyDescent="0.25">
      <c r="G884" t="s">
        <v>954</v>
      </c>
      <c r="H884" t="s">
        <v>954</v>
      </c>
    </row>
    <row r="885" spans="7:8" x14ac:dyDescent="0.25">
      <c r="G885" t="s">
        <v>955</v>
      </c>
      <c r="H885" t="s">
        <v>955</v>
      </c>
    </row>
    <row r="886" spans="7:8" x14ac:dyDescent="0.25">
      <c r="G886" t="s">
        <v>956</v>
      </c>
      <c r="H886" t="s">
        <v>956</v>
      </c>
    </row>
    <row r="887" spans="7:8" x14ac:dyDescent="0.25">
      <c r="G887" t="s">
        <v>957</v>
      </c>
      <c r="H887" t="s">
        <v>957</v>
      </c>
    </row>
    <row r="888" spans="7:8" x14ac:dyDescent="0.25">
      <c r="G888" t="s">
        <v>958</v>
      </c>
      <c r="H888" t="s">
        <v>958</v>
      </c>
    </row>
    <row r="889" spans="7:8" x14ac:dyDescent="0.25">
      <c r="G889" t="s">
        <v>959</v>
      </c>
      <c r="H889" t="s">
        <v>959</v>
      </c>
    </row>
    <row r="890" spans="7:8" x14ac:dyDescent="0.25">
      <c r="G890" t="s">
        <v>960</v>
      </c>
      <c r="H890" t="s">
        <v>960</v>
      </c>
    </row>
    <row r="891" spans="7:8" x14ac:dyDescent="0.25">
      <c r="G891" t="s">
        <v>961</v>
      </c>
      <c r="H891" t="s">
        <v>961</v>
      </c>
    </row>
    <row r="892" spans="7:8" x14ac:dyDescent="0.25">
      <c r="G892" t="s">
        <v>962</v>
      </c>
      <c r="H892" t="s">
        <v>962</v>
      </c>
    </row>
    <row r="893" spans="7:8" x14ac:dyDescent="0.25">
      <c r="G893" t="s">
        <v>963</v>
      </c>
      <c r="H893" t="s">
        <v>963</v>
      </c>
    </row>
    <row r="894" spans="7:8" x14ac:dyDescent="0.25">
      <c r="G894" t="s">
        <v>964</v>
      </c>
      <c r="H894" t="s">
        <v>964</v>
      </c>
    </row>
    <row r="895" spans="7:8" x14ac:dyDescent="0.25">
      <c r="G895" t="s">
        <v>965</v>
      </c>
      <c r="H895" t="s">
        <v>965</v>
      </c>
    </row>
    <row r="896" spans="7:8" x14ac:dyDescent="0.25">
      <c r="G896" t="s">
        <v>966</v>
      </c>
      <c r="H896" t="s">
        <v>966</v>
      </c>
    </row>
    <row r="897" spans="7:8" x14ac:dyDescent="0.25">
      <c r="G897" t="s">
        <v>967</v>
      </c>
      <c r="H897" t="s">
        <v>967</v>
      </c>
    </row>
    <row r="898" spans="7:8" x14ac:dyDescent="0.25">
      <c r="G898" t="s">
        <v>968</v>
      </c>
      <c r="H898" t="s">
        <v>968</v>
      </c>
    </row>
    <row r="899" spans="7:8" x14ac:dyDescent="0.25">
      <c r="G899" t="s">
        <v>969</v>
      </c>
      <c r="H899" t="s">
        <v>969</v>
      </c>
    </row>
    <row r="900" spans="7:8" x14ac:dyDescent="0.25">
      <c r="G900" t="s">
        <v>970</v>
      </c>
      <c r="H900" t="s">
        <v>970</v>
      </c>
    </row>
    <row r="901" spans="7:8" x14ac:dyDescent="0.25">
      <c r="G901" t="s">
        <v>971</v>
      </c>
      <c r="H901" t="s">
        <v>971</v>
      </c>
    </row>
    <row r="902" spans="7:8" x14ac:dyDescent="0.25">
      <c r="G902" t="s">
        <v>972</v>
      </c>
      <c r="H902" t="s">
        <v>972</v>
      </c>
    </row>
    <row r="903" spans="7:8" x14ac:dyDescent="0.25">
      <c r="G903" t="s">
        <v>973</v>
      </c>
      <c r="H903" t="s">
        <v>973</v>
      </c>
    </row>
    <row r="904" spans="7:8" x14ac:dyDescent="0.25">
      <c r="G904" t="s">
        <v>974</v>
      </c>
      <c r="H904" t="s">
        <v>974</v>
      </c>
    </row>
    <row r="905" spans="7:8" x14ac:dyDescent="0.25">
      <c r="G905" t="s">
        <v>975</v>
      </c>
      <c r="H905" t="s">
        <v>975</v>
      </c>
    </row>
    <row r="906" spans="7:8" x14ac:dyDescent="0.25">
      <c r="G906" t="s">
        <v>976</v>
      </c>
      <c r="H906" t="s">
        <v>976</v>
      </c>
    </row>
    <row r="907" spans="7:8" x14ac:dyDescent="0.25">
      <c r="G907" t="s">
        <v>977</v>
      </c>
      <c r="H907" t="s">
        <v>977</v>
      </c>
    </row>
    <row r="908" spans="7:8" x14ac:dyDescent="0.25">
      <c r="G908" t="s">
        <v>978</v>
      </c>
      <c r="H908" t="s">
        <v>978</v>
      </c>
    </row>
    <row r="909" spans="7:8" x14ac:dyDescent="0.25">
      <c r="G909" t="s">
        <v>979</v>
      </c>
      <c r="H909" t="s">
        <v>979</v>
      </c>
    </row>
    <row r="910" spans="7:8" x14ac:dyDescent="0.25">
      <c r="G910" t="s">
        <v>980</v>
      </c>
      <c r="H910" t="s">
        <v>980</v>
      </c>
    </row>
    <row r="911" spans="7:8" x14ac:dyDescent="0.25">
      <c r="G911" t="s">
        <v>981</v>
      </c>
      <c r="H911" t="s">
        <v>981</v>
      </c>
    </row>
    <row r="912" spans="7:8" x14ac:dyDescent="0.25">
      <c r="G912" t="s">
        <v>982</v>
      </c>
      <c r="H912" t="s">
        <v>982</v>
      </c>
    </row>
    <row r="913" spans="7:8" x14ac:dyDescent="0.25">
      <c r="G913" t="s">
        <v>983</v>
      </c>
      <c r="H913" t="s">
        <v>983</v>
      </c>
    </row>
    <row r="914" spans="7:8" x14ac:dyDescent="0.25">
      <c r="G914" t="s">
        <v>984</v>
      </c>
      <c r="H914" t="s">
        <v>984</v>
      </c>
    </row>
    <row r="915" spans="7:8" x14ac:dyDescent="0.25">
      <c r="G915" t="s">
        <v>985</v>
      </c>
      <c r="H915" t="s">
        <v>985</v>
      </c>
    </row>
    <row r="916" spans="7:8" x14ac:dyDescent="0.25">
      <c r="G916" t="s">
        <v>986</v>
      </c>
      <c r="H916" t="s">
        <v>986</v>
      </c>
    </row>
    <row r="917" spans="7:8" x14ac:dyDescent="0.25">
      <c r="G917" t="s">
        <v>987</v>
      </c>
      <c r="H917" t="s">
        <v>987</v>
      </c>
    </row>
    <row r="918" spans="7:8" x14ac:dyDescent="0.25">
      <c r="G918" t="s">
        <v>988</v>
      </c>
      <c r="H918" t="s">
        <v>988</v>
      </c>
    </row>
    <row r="919" spans="7:8" x14ac:dyDescent="0.25">
      <c r="G919" t="s">
        <v>989</v>
      </c>
      <c r="H919" t="s">
        <v>989</v>
      </c>
    </row>
    <row r="920" spans="7:8" x14ac:dyDescent="0.25">
      <c r="G920" t="s">
        <v>990</v>
      </c>
      <c r="H920" t="s">
        <v>990</v>
      </c>
    </row>
    <row r="921" spans="7:8" x14ac:dyDescent="0.25">
      <c r="G921" t="s">
        <v>991</v>
      </c>
      <c r="H921" t="s">
        <v>991</v>
      </c>
    </row>
    <row r="922" spans="7:8" x14ac:dyDescent="0.25">
      <c r="G922" t="s">
        <v>992</v>
      </c>
      <c r="H922" t="s">
        <v>992</v>
      </c>
    </row>
    <row r="923" spans="7:8" x14ac:dyDescent="0.25">
      <c r="G923" t="s">
        <v>993</v>
      </c>
      <c r="H923" t="s">
        <v>993</v>
      </c>
    </row>
    <row r="924" spans="7:8" x14ac:dyDescent="0.25">
      <c r="G924" t="s">
        <v>994</v>
      </c>
      <c r="H924" t="s">
        <v>994</v>
      </c>
    </row>
    <row r="925" spans="7:8" x14ac:dyDescent="0.25">
      <c r="G925" t="s">
        <v>995</v>
      </c>
      <c r="H925" t="s">
        <v>995</v>
      </c>
    </row>
    <row r="926" spans="7:8" x14ac:dyDescent="0.25">
      <c r="G926" t="s">
        <v>996</v>
      </c>
      <c r="H926" t="s">
        <v>996</v>
      </c>
    </row>
    <row r="927" spans="7:8" x14ac:dyDescent="0.25">
      <c r="G927" t="s">
        <v>997</v>
      </c>
      <c r="H927" t="s">
        <v>997</v>
      </c>
    </row>
    <row r="928" spans="7:8" x14ac:dyDescent="0.25">
      <c r="G928" t="s">
        <v>998</v>
      </c>
      <c r="H928" t="s">
        <v>998</v>
      </c>
    </row>
    <row r="929" spans="7:8" x14ac:dyDescent="0.25">
      <c r="G929" t="s">
        <v>999</v>
      </c>
      <c r="H929" t="s">
        <v>999</v>
      </c>
    </row>
    <row r="930" spans="7:8" x14ac:dyDescent="0.25">
      <c r="G930" t="s">
        <v>1000</v>
      </c>
      <c r="H930" t="s">
        <v>1000</v>
      </c>
    </row>
    <row r="931" spans="7:8" x14ac:dyDescent="0.25">
      <c r="G931" t="s">
        <v>1001</v>
      </c>
      <c r="H931" t="s">
        <v>1001</v>
      </c>
    </row>
    <row r="932" spans="7:8" x14ac:dyDescent="0.25">
      <c r="G932" t="s">
        <v>1002</v>
      </c>
      <c r="H932" t="s">
        <v>1002</v>
      </c>
    </row>
    <row r="933" spans="7:8" x14ac:dyDescent="0.25">
      <c r="G933" t="s">
        <v>1003</v>
      </c>
      <c r="H933" t="s">
        <v>1003</v>
      </c>
    </row>
    <row r="934" spans="7:8" x14ac:dyDescent="0.25">
      <c r="G934" t="s">
        <v>1004</v>
      </c>
      <c r="H934" t="s">
        <v>1004</v>
      </c>
    </row>
    <row r="935" spans="7:8" x14ac:dyDescent="0.25">
      <c r="G935" t="s">
        <v>1005</v>
      </c>
      <c r="H935" t="s">
        <v>1005</v>
      </c>
    </row>
    <row r="936" spans="7:8" x14ac:dyDescent="0.25">
      <c r="G936" t="s">
        <v>1006</v>
      </c>
      <c r="H936" t="s">
        <v>1006</v>
      </c>
    </row>
    <row r="937" spans="7:8" x14ac:dyDescent="0.25">
      <c r="G937" t="s">
        <v>1007</v>
      </c>
      <c r="H937" t="s">
        <v>1007</v>
      </c>
    </row>
    <row r="938" spans="7:8" x14ac:dyDescent="0.25">
      <c r="G938" t="s">
        <v>1008</v>
      </c>
      <c r="H938" t="s">
        <v>1008</v>
      </c>
    </row>
    <row r="939" spans="7:8" x14ac:dyDescent="0.25">
      <c r="G939" t="s">
        <v>1009</v>
      </c>
      <c r="H939" t="s">
        <v>1009</v>
      </c>
    </row>
    <row r="940" spans="7:8" x14ac:dyDescent="0.25">
      <c r="G940" t="s">
        <v>1010</v>
      </c>
      <c r="H940" t="s">
        <v>1010</v>
      </c>
    </row>
    <row r="941" spans="7:8" x14ac:dyDescent="0.25">
      <c r="G941" t="s">
        <v>1011</v>
      </c>
      <c r="H941" t="s">
        <v>1011</v>
      </c>
    </row>
    <row r="942" spans="7:8" x14ac:dyDescent="0.25">
      <c r="G942" t="s">
        <v>1012</v>
      </c>
      <c r="H942" t="s">
        <v>1012</v>
      </c>
    </row>
    <row r="943" spans="7:8" x14ac:dyDescent="0.25">
      <c r="G943" t="s">
        <v>1013</v>
      </c>
      <c r="H943" t="s">
        <v>1013</v>
      </c>
    </row>
    <row r="944" spans="7:8" x14ac:dyDescent="0.25">
      <c r="G944" t="s">
        <v>1014</v>
      </c>
      <c r="H944" t="s">
        <v>1014</v>
      </c>
    </row>
    <row r="945" spans="7:8" x14ac:dyDescent="0.25">
      <c r="G945" t="s">
        <v>1015</v>
      </c>
      <c r="H945" t="s">
        <v>1015</v>
      </c>
    </row>
    <row r="946" spans="7:8" x14ac:dyDescent="0.25">
      <c r="G946" t="s">
        <v>1016</v>
      </c>
      <c r="H946" t="s">
        <v>1016</v>
      </c>
    </row>
    <row r="947" spans="7:8" x14ac:dyDescent="0.25">
      <c r="G947" t="s">
        <v>1017</v>
      </c>
      <c r="H947" t="s">
        <v>1017</v>
      </c>
    </row>
    <row r="948" spans="7:8" x14ac:dyDescent="0.25">
      <c r="G948" t="s">
        <v>1018</v>
      </c>
      <c r="H948" t="s">
        <v>1018</v>
      </c>
    </row>
    <row r="949" spans="7:8" x14ac:dyDescent="0.25">
      <c r="G949" t="s">
        <v>1019</v>
      </c>
      <c r="H949" t="s">
        <v>1019</v>
      </c>
    </row>
    <row r="950" spans="7:8" x14ac:dyDescent="0.25">
      <c r="G950" t="s">
        <v>1020</v>
      </c>
      <c r="H950" t="s">
        <v>1020</v>
      </c>
    </row>
    <row r="951" spans="7:8" x14ac:dyDescent="0.25">
      <c r="G951" t="s">
        <v>1021</v>
      </c>
      <c r="H951" t="s">
        <v>1021</v>
      </c>
    </row>
    <row r="952" spans="7:8" x14ac:dyDescent="0.25">
      <c r="G952" t="s">
        <v>1022</v>
      </c>
      <c r="H952" t="s">
        <v>1022</v>
      </c>
    </row>
    <row r="953" spans="7:8" x14ac:dyDescent="0.25">
      <c r="G953" t="s">
        <v>1023</v>
      </c>
      <c r="H953" t="s">
        <v>1023</v>
      </c>
    </row>
    <row r="954" spans="7:8" x14ac:dyDescent="0.25">
      <c r="G954" t="s">
        <v>1024</v>
      </c>
      <c r="H954" t="s">
        <v>1024</v>
      </c>
    </row>
    <row r="955" spans="7:8" x14ac:dyDescent="0.25">
      <c r="G955" t="s">
        <v>1025</v>
      </c>
      <c r="H955" t="s">
        <v>1025</v>
      </c>
    </row>
    <row r="956" spans="7:8" x14ac:dyDescent="0.25">
      <c r="G956" t="s">
        <v>1026</v>
      </c>
      <c r="H956" t="s">
        <v>1026</v>
      </c>
    </row>
    <row r="957" spans="7:8" x14ac:dyDescent="0.25">
      <c r="G957" t="s">
        <v>1027</v>
      </c>
      <c r="H957" t="s">
        <v>1027</v>
      </c>
    </row>
    <row r="958" spans="7:8" x14ac:dyDescent="0.25">
      <c r="G958" t="s">
        <v>1028</v>
      </c>
      <c r="H958" t="s">
        <v>1028</v>
      </c>
    </row>
    <row r="959" spans="7:8" x14ac:dyDescent="0.25">
      <c r="G959" t="s">
        <v>1029</v>
      </c>
      <c r="H959" t="s">
        <v>1029</v>
      </c>
    </row>
    <row r="960" spans="7:8" x14ac:dyDescent="0.25">
      <c r="G960" t="s">
        <v>1030</v>
      </c>
      <c r="H960" t="s">
        <v>1030</v>
      </c>
    </row>
    <row r="961" spans="7:8" x14ac:dyDescent="0.25">
      <c r="G961" t="s">
        <v>1031</v>
      </c>
      <c r="H961" t="s">
        <v>1031</v>
      </c>
    </row>
    <row r="962" spans="7:8" x14ac:dyDescent="0.25">
      <c r="G962" t="s">
        <v>1032</v>
      </c>
      <c r="H962" t="s">
        <v>1032</v>
      </c>
    </row>
    <row r="963" spans="7:8" x14ac:dyDescent="0.25">
      <c r="G963" t="s">
        <v>1033</v>
      </c>
      <c r="H963" t="s">
        <v>1033</v>
      </c>
    </row>
    <row r="964" spans="7:8" x14ac:dyDescent="0.25">
      <c r="G964" t="s">
        <v>1034</v>
      </c>
      <c r="H964" t="s">
        <v>1034</v>
      </c>
    </row>
    <row r="965" spans="7:8" x14ac:dyDescent="0.25">
      <c r="G965" t="s">
        <v>1035</v>
      </c>
      <c r="H965" t="s">
        <v>1035</v>
      </c>
    </row>
    <row r="966" spans="7:8" x14ac:dyDescent="0.25">
      <c r="G966" t="s">
        <v>1036</v>
      </c>
      <c r="H966" t="s">
        <v>1036</v>
      </c>
    </row>
    <row r="967" spans="7:8" x14ac:dyDescent="0.25">
      <c r="G967" t="s">
        <v>1037</v>
      </c>
      <c r="H967" t="s">
        <v>1037</v>
      </c>
    </row>
    <row r="968" spans="7:8" x14ac:dyDescent="0.25">
      <c r="G968" t="s">
        <v>1038</v>
      </c>
      <c r="H968" t="s">
        <v>1038</v>
      </c>
    </row>
    <row r="969" spans="7:8" x14ac:dyDescent="0.25">
      <c r="G969" t="s">
        <v>1039</v>
      </c>
      <c r="H969" t="s">
        <v>1039</v>
      </c>
    </row>
    <row r="970" spans="7:8" x14ac:dyDescent="0.25">
      <c r="G970" t="s">
        <v>1040</v>
      </c>
      <c r="H970" t="s">
        <v>1040</v>
      </c>
    </row>
    <row r="971" spans="7:8" x14ac:dyDescent="0.25">
      <c r="G971" t="s">
        <v>1041</v>
      </c>
      <c r="H971" t="s">
        <v>1041</v>
      </c>
    </row>
    <row r="972" spans="7:8" x14ac:dyDescent="0.25">
      <c r="G972" t="s">
        <v>1042</v>
      </c>
      <c r="H972" t="s">
        <v>1042</v>
      </c>
    </row>
    <row r="973" spans="7:8" x14ac:dyDescent="0.25">
      <c r="G973" t="s">
        <v>1043</v>
      </c>
      <c r="H973" t="s">
        <v>1043</v>
      </c>
    </row>
    <row r="974" spans="7:8" x14ac:dyDescent="0.25">
      <c r="G974" t="s">
        <v>1044</v>
      </c>
      <c r="H974" t="s">
        <v>1044</v>
      </c>
    </row>
    <row r="975" spans="7:8" x14ac:dyDescent="0.25">
      <c r="G975" t="s">
        <v>1045</v>
      </c>
      <c r="H975" t="s">
        <v>1045</v>
      </c>
    </row>
    <row r="976" spans="7:8" x14ac:dyDescent="0.25">
      <c r="G976" t="s">
        <v>1046</v>
      </c>
      <c r="H976" t="s">
        <v>1046</v>
      </c>
    </row>
    <row r="977" spans="7:8" x14ac:dyDescent="0.25">
      <c r="G977" t="s">
        <v>1047</v>
      </c>
      <c r="H977" t="s">
        <v>1047</v>
      </c>
    </row>
    <row r="978" spans="7:8" x14ac:dyDescent="0.25">
      <c r="G978" t="s">
        <v>1048</v>
      </c>
      <c r="H978" t="s">
        <v>1048</v>
      </c>
    </row>
    <row r="979" spans="7:8" x14ac:dyDescent="0.25">
      <c r="G979" t="s">
        <v>1049</v>
      </c>
      <c r="H979" t="s">
        <v>1049</v>
      </c>
    </row>
    <row r="980" spans="7:8" x14ac:dyDescent="0.25">
      <c r="G980" t="s">
        <v>1050</v>
      </c>
      <c r="H980" t="s">
        <v>1050</v>
      </c>
    </row>
    <row r="981" spans="7:8" x14ac:dyDescent="0.25">
      <c r="G981" t="s">
        <v>1051</v>
      </c>
      <c r="H981" t="s">
        <v>1051</v>
      </c>
    </row>
    <row r="982" spans="7:8" x14ac:dyDescent="0.25">
      <c r="G982" t="s">
        <v>1052</v>
      </c>
      <c r="H982" t="s">
        <v>1052</v>
      </c>
    </row>
    <row r="983" spans="7:8" x14ac:dyDescent="0.25">
      <c r="G983" t="s">
        <v>1053</v>
      </c>
      <c r="H983" t="s">
        <v>1053</v>
      </c>
    </row>
    <row r="984" spans="7:8" x14ac:dyDescent="0.25">
      <c r="G984" t="s">
        <v>1054</v>
      </c>
      <c r="H984" t="s">
        <v>1054</v>
      </c>
    </row>
    <row r="985" spans="7:8" x14ac:dyDescent="0.25">
      <c r="G985" t="s">
        <v>1055</v>
      </c>
      <c r="H985" t="s">
        <v>1055</v>
      </c>
    </row>
    <row r="986" spans="7:8" x14ac:dyDescent="0.25">
      <c r="G986" t="s">
        <v>1056</v>
      </c>
      <c r="H986" t="s">
        <v>1056</v>
      </c>
    </row>
    <row r="987" spans="7:8" x14ac:dyDescent="0.25">
      <c r="G987" t="s">
        <v>1057</v>
      </c>
      <c r="H987" t="s">
        <v>1057</v>
      </c>
    </row>
    <row r="988" spans="7:8" x14ac:dyDescent="0.25">
      <c r="G988" t="s">
        <v>1058</v>
      </c>
      <c r="H988" t="s">
        <v>1058</v>
      </c>
    </row>
    <row r="989" spans="7:8" x14ac:dyDescent="0.25">
      <c r="G989" t="s">
        <v>1059</v>
      </c>
      <c r="H989" t="s">
        <v>1059</v>
      </c>
    </row>
    <row r="990" spans="7:8" x14ac:dyDescent="0.25">
      <c r="G990" t="s">
        <v>1060</v>
      </c>
      <c r="H990" t="s">
        <v>1060</v>
      </c>
    </row>
    <row r="991" spans="7:8" x14ac:dyDescent="0.25">
      <c r="G991" t="s">
        <v>1061</v>
      </c>
      <c r="H991" t="s">
        <v>1061</v>
      </c>
    </row>
    <row r="992" spans="7:8" x14ac:dyDescent="0.25">
      <c r="G992" t="s">
        <v>1062</v>
      </c>
      <c r="H992" t="s">
        <v>1062</v>
      </c>
    </row>
    <row r="993" spans="7:8" x14ac:dyDescent="0.25">
      <c r="G993" t="s">
        <v>1063</v>
      </c>
      <c r="H993" t="s">
        <v>1063</v>
      </c>
    </row>
    <row r="994" spans="7:8" x14ac:dyDescent="0.25">
      <c r="G994" t="s">
        <v>1064</v>
      </c>
      <c r="H994" t="s">
        <v>1064</v>
      </c>
    </row>
    <row r="995" spans="7:8" x14ac:dyDescent="0.25">
      <c r="G995" t="s">
        <v>1065</v>
      </c>
      <c r="H995" t="s">
        <v>1065</v>
      </c>
    </row>
    <row r="996" spans="7:8" x14ac:dyDescent="0.25">
      <c r="G996" t="s">
        <v>1066</v>
      </c>
      <c r="H996" t="s">
        <v>1066</v>
      </c>
    </row>
    <row r="997" spans="7:8" x14ac:dyDescent="0.25">
      <c r="G997" t="s">
        <v>1067</v>
      </c>
      <c r="H997" t="s">
        <v>1067</v>
      </c>
    </row>
    <row r="998" spans="7:8" x14ac:dyDescent="0.25">
      <c r="G998" t="s">
        <v>1068</v>
      </c>
      <c r="H998" t="s">
        <v>1068</v>
      </c>
    </row>
    <row r="999" spans="7:8" x14ac:dyDescent="0.25">
      <c r="G999" t="s">
        <v>1069</v>
      </c>
      <c r="H999" t="s">
        <v>1069</v>
      </c>
    </row>
    <row r="1000" spans="7:8" x14ac:dyDescent="0.25">
      <c r="G1000" t="s">
        <v>1070</v>
      </c>
      <c r="H1000" t="s">
        <v>1070</v>
      </c>
    </row>
    <row r="1001" spans="7:8" x14ac:dyDescent="0.25">
      <c r="G1001" t="s">
        <v>1071</v>
      </c>
      <c r="H1001" t="s">
        <v>1071</v>
      </c>
    </row>
    <row r="1002" spans="7:8" x14ac:dyDescent="0.25">
      <c r="G1002" t="s">
        <v>1072</v>
      </c>
      <c r="H1002" t="s">
        <v>1072</v>
      </c>
    </row>
    <row r="1003" spans="7:8" x14ac:dyDescent="0.25">
      <c r="G1003" t="s">
        <v>1073</v>
      </c>
      <c r="H1003" t="s">
        <v>1073</v>
      </c>
    </row>
    <row r="1004" spans="7:8" x14ac:dyDescent="0.25">
      <c r="G1004" t="s">
        <v>1074</v>
      </c>
      <c r="H1004" t="s">
        <v>1074</v>
      </c>
    </row>
    <row r="1005" spans="7:8" x14ac:dyDescent="0.25">
      <c r="G1005" t="s">
        <v>1075</v>
      </c>
      <c r="H1005" t="s">
        <v>1075</v>
      </c>
    </row>
    <row r="1006" spans="7:8" x14ac:dyDescent="0.25">
      <c r="G1006" t="s">
        <v>1076</v>
      </c>
      <c r="H1006" t="s">
        <v>1076</v>
      </c>
    </row>
    <row r="1007" spans="7:8" x14ac:dyDescent="0.25">
      <c r="G1007" t="s">
        <v>1077</v>
      </c>
      <c r="H1007" t="s">
        <v>1077</v>
      </c>
    </row>
    <row r="1008" spans="7:8" x14ac:dyDescent="0.25">
      <c r="G1008" t="s">
        <v>1078</v>
      </c>
      <c r="H1008" t="s">
        <v>1078</v>
      </c>
    </row>
    <row r="1009" spans="7:8" x14ac:dyDescent="0.25">
      <c r="G1009" t="s">
        <v>1079</v>
      </c>
      <c r="H1009" t="s">
        <v>1079</v>
      </c>
    </row>
    <row r="1010" spans="7:8" x14ac:dyDescent="0.25">
      <c r="G1010" t="s">
        <v>1080</v>
      </c>
      <c r="H1010" t="s">
        <v>1080</v>
      </c>
    </row>
    <row r="1011" spans="7:8" x14ac:dyDescent="0.25">
      <c r="G1011" t="s">
        <v>1081</v>
      </c>
      <c r="H1011" t="s">
        <v>1081</v>
      </c>
    </row>
    <row r="1012" spans="7:8" x14ac:dyDescent="0.25">
      <c r="G1012" t="s">
        <v>1082</v>
      </c>
      <c r="H1012" t="s">
        <v>1082</v>
      </c>
    </row>
    <row r="1013" spans="7:8" x14ac:dyDescent="0.25">
      <c r="G1013" t="s">
        <v>1083</v>
      </c>
      <c r="H1013" t="s">
        <v>1083</v>
      </c>
    </row>
    <row r="1014" spans="7:8" x14ac:dyDescent="0.25">
      <c r="G1014" t="s">
        <v>1084</v>
      </c>
      <c r="H1014" t="s">
        <v>1084</v>
      </c>
    </row>
    <row r="1015" spans="7:8" x14ac:dyDescent="0.25">
      <c r="G1015" t="s">
        <v>1085</v>
      </c>
      <c r="H1015" t="s">
        <v>1085</v>
      </c>
    </row>
    <row r="1016" spans="7:8" x14ac:dyDescent="0.25">
      <c r="G1016" t="s">
        <v>1086</v>
      </c>
      <c r="H1016" t="s">
        <v>1086</v>
      </c>
    </row>
    <row r="1017" spans="7:8" x14ac:dyDescent="0.25">
      <c r="G1017" t="s">
        <v>1087</v>
      </c>
      <c r="H1017" t="s">
        <v>1087</v>
      </c>
    </row>
    <row r="1018" spans="7:8" x14ac:dyDescent="0.25">
      <c r="G1018" t="s">
        <v>1088</v>
      </c>
      <c r="H1018" t="s">
        <v>1088</v>
      </c>
    </row>
    <row r="1019" spans="7:8" x14ac:dyDescent="0.25">
      <c r="G1019" t="s">
        <v>1089</v>
      </c>
      <c r="H1019" t="s">
        <v>1089</v>
      </c>
    </row>
    <row r="1020" spans="7:8" x14ac:dyDescent="0.25">
      <c r="G1020" t="s">
        <v>1090</v>
      </c>
      <c r="H1020" t="s">
        <v>1090</v>
      </c>
    </row>
    <row r="1021" spans="7:8" x14ac:dyDescent="0.25">
      <c r="G1021" t="s">
        <v>1091</v>
      </c>
      <c r="H1021" t="s">
        <v>1091</v>
      </c>
    </row>
    <row r="1022" spans="7:8" x14ac:dyDescent="0.25">
      <c r="G1022" t="s">
        <v>1092</v>
      </c>
      <c r="H1022" t="s">
        <v>1092</v>
      </c>
    </row>
    <row r="1023" spans="7:8" x14ac:dyDescent="0.25">
      <c r="G1023" t="s">
        <v>1093</v>
      </c>
      <c r="H1023" t="s">
        <v>1093</v>
      </c>
    </row>
    <row r="1024" spans="7:8" x14ac:dyDescent="0.25">
      <c r="G1024" t="s">
        <v>1094</v>
      </c>
      <c r="H1024" t="s">
        <v>1094</v>
      </c>
    </row>
    <row r="1025" spans="7:8" x14ac:dyDescent="0.25">
      <c r="G1025" t="s">
        <v>1095</v>
      </c>
      <c r="H1025" t="s">
        <v>1095</v>
      </c>
    </row>
    <row r="1026" spans="7:8" x14ac:dyDescent="0.25">
      <c r="G1026" t="s">
        <v>1096</v>
      </c>
      <c r="H1026" t="s">
        <v>1096</v>
      </c>
    </row>
    <row r="1027" spans="7:8" x14ac:dyDescent="0.25">
      <c r="G1027" t="s">
        <v>1097</v>
      </c>
      <c r="H1027" t="s">
        <v>1097</v>
      </c>
    </row>
    <row r="1028" spans="7:8" x14ac:dyDescent="0.25">
      <c r="G1028" t="s">
        <v>1098</v>
      </c>
      <c r="H1028" t="s">
        <v>1098</v>
      </c>
    </row>
    <row r="1029" spans="7:8" x14ac:dyDescent="0.25">
      <c r="G1029" t="s">
        <v>1099</v>
      </c>
      <c r="H1029" t="s">
        <v>1099</v>
      </c>
    </row>
    <row r="1030" spans="7:8" x14ac:dyDescent="0.25">
      <c r="G1030" t="s">
        <v>1100</v>
      </c>
      <c r="H1030" t="s">
        <v>1100</v>
      </c>
    </row>
    <row r="1031" spans="7:8" x14ac:dyDescent="0.25">
      <c r="G1031" t="s">
        <v>1101</v>
      </c>
      <c r="H1031" t="s">
        <v>1101</v>
      </c>
    </row>
    <row r="1032" spans="7:8" x14ac:dyDescent="0.25">
      <c r="G1032" t="s">
        <v>1102</v>
      </c>
      <c r="H1032" t="s">
        <v>1102</v>
      </c>
    </row>
    <row r="1033" spans="7:8" x14ac:dyDescent="0.25">
      <c r="G1033" t="s">
        <v>1103</v>
      </c>
      <c r="H1033" t="s">
        <v>1103</v>
      </c>
    </row>
    <row r="1034" spans="7:8" x14ac:dyDescent="0.25">
      <c r="G1034" t="s">
        <v>1104</v>
      </c>
      <c r="H1034" t="s">
        <v>1104</v>
      </c>
    </row>
    <row r="1035" spans="7:8" x14ac:dyDescent="0.25">
      <c r="G1035" t="s">
        <v>1105</v>
      </c>
      <c r="H1035" t="s">
        <v>1105</v>
      </c>
    </row>
    <row r="1036" spans="7:8" x14ac:dyDescent="0.25">
      <c r="G1036" t="s">
        <v>1106</v>
      </c>
      <c r="H1036" t="s">
        <v>1106</v>
      </c>
    </row>
    <row r="1037" spans="7:8" x14ac:dyDescent="0.25">
      <c r="G1037" t="s">
        <v>1107</v>
      </c>
      <c r="H1037" t="s">
        <v>1107</v>
      </c>
    </row>
    <row r="1038" spans="7:8" x14ac:dyDescent="0.25">
      <c r="G1038" t="s">
        <v>1108</v>
      </c>
      <c r="H1038" t="s">
        <v>1108</v>
      </c>
    </row>
    <row r="1039" spans="7:8" x14ac:dyDescent="0.25">
      <c r="G1039" t="s">
        <v>1109</v>
      </c>
      <c r="H1039" t="s">
        <v>1109</v>
      </c>
    </row>
    <row r="1040" spans="7:8" x14ac:dyDescent="0.25">
      <c r="G1040" t="s">
        <v>1110</v>
      </c>
      <c r="H1040" t="s">
        <v>1110</v>
      </c>
    </row>
    <row r="1041" spans="7:8" x14ac:dyDescent="0.25">
      <c r="G1041" t="s">
        <v>1111</v>
      </c>
      <c r="H1041" t="s">
        <v>1111</v>
      </c>
    </row>
    <row r="1042" spans="7:8" x14ac:dyDescent="0.25">
      <c r="G1042" t="s">
        <v>1112</v>
      </c>
      <c r="H1042" t="s">
        <v>1112</v>
      </c>
    </row>
    <row r="1043" spans="7:8" x14ac:dyDescent="0.25">
      <c r="G1043" t="s">
        <v>1113</v>
      </c>
      <c r="H1043" t="s">
        <v>1113</v>
      </c>
    </row>
    <row r="1044" spans="7:8" x14ac:dyDescent="0.25">
      <c r="G1044" t="s">
        <v>1114</v>
      </c>
      <c r="H1044" t="s">
        <v>1114</v>
      </c>
    </row>
    <row r="1045" spans="7:8" x14ac:dyDescent="0.25">
      <c r="G1045" t="s">
        <v>1115</v>
      </c>
      <c r="H1045" t="s">
        <v>1115</v>
      </c>
    </row>
    <row r="1046" spans="7:8" x14ac:dyDescent="0.25">
      <c r="G1046" t="s">
        <v>1116</v>
      </c>
      <c r="H1046" t="s">
        <v>1116</v>
      </c>
    </row>
    <row r="1047" spans="7:8" x14ac:dyDescent="0.25">
      <c r="G1047" t="s">
        <v>1117</v>
      </c>
      <c r="H1047" t="s">
        <v>1117</v>
      </c>
    </row>
    <row r="1048" spans="7:8" x14ac:dyDescent="0.25">
      <c r="G1048" t="s">
        <v>1118</v>
      </c>
      <c r="H1048" t="s">
        <v>1118</v>
      </c>
    </row>
    <row r="1049" spans="7:8" x14ac:dyDescent="0.25">
      <c r="G1049" t="s">
        <v>1119</v>
      </c>
      <c r="H1049" t="s">
        <v>1119</v>
      </c>
    </row>
    <row r="1050" spans="7:8" x14ac:dyDescent="0.25">
      <c r="G1050" t="s">
        <v>1120</v>
      </c>
      <c r="H1050" t="s">
        <v>1120</v>
      </c>
    </row>
    <row r="1051" spans="7:8" x14ac:dyDescent="0.25">
      <c r="G1051" t="s">
        <v>1121</v>
      </c>
      <c r="H1051" t="s">
        <v>1121</v>
      </c>
    </row>
    <row r="1052" spans="7:8" x14ac:dyDescent="0.25">
      <c r="G1052" t="s">
        <v>1122</v>
      </c>
      <c r="H1052" t="s">
        <v>1122</v>
      </c>
    </row>
    <row r="1053" spans="7:8" x14ac:dyDescent="0.25">
      <c r="G1053" t="s">
        <v>1123</v>
      </c>
      <c r="H1053" t="s">
        <v>1123</v>
      </c>
    </row>
    <row r="1054" spans="7:8" x14ac:dyDescent="0.25">
      <c r="G1054" t="s">
        <v>1124</v>
      </c>
      <c r="H1054" t="s">
        <v>1124</v>
      </c>
    </row>
    <row r="1055" spans="7:8" x14ac:dyDescent="0.25">
      <c r="G1055" t="s">
        <v>1125</v>
      </c>
      <c r="H1055" t="s">
        <v>1125</v>
      </c>
    </row>
    <row r="1056" spans="7:8" x14ac:dyDescent="0.25">
      <c r="G1056" t="s">
        <v>1126</v>
      </c>
      <c r="H1056" t="s">
        <v>1126</v>
      </c>
    </row>
    <row r="1057" spans="7:8" x14ac:dyDescent="0.25">
      <c r="G1057" t="s">
        <v>1127</v>
      </c>
      <c r="H1057" t="s">
        <v>1127</v>
      </c>
    </row>
    <row r="1058" spans="7:8" x14ac:dyDescent="0.25">
      <c r="G1058" t="s">
        <v>1128</v>
      </c>
      <c r="H1058" t="s">
        <v>1128</v>
      </c>
    </row>
    <row r="1059" spans="7:8" x14ac:dyDescent="0.25">
      <c r="G1059" t="s">
        <v>1129</v>
      </c>
      <c r="H1059" t="s">
        <v>1129</v>
      </c>
    </row>
    <row r="1060" spans="7:8" x14ac:dyDescent="0.25">
      <c r="G1060" t="s">
        <v>1130</v>
      </c>
      <c r="H1060" t="s">
        <v>1130</v>
      </c>
    </row>
    <row r="1061" spans="7:8" x14ac:dyDescent="0.25">
      <c r="G1061" t="s">
        <v>1131</v>
      </c>
      <c r="H1061" t="s">
        <v>1131</v>
      </c>
    </row>
    <row r="1062" spans="7:8" x14ac:dyDescent="0.25">
      <c r="G1062" t="s">
        <v>1132</v>
      </c>
      <c r="H1062" t="s">
        <v>1132</v>
      </c>
    </row>
    <row r="1063" spans="7:8" x14ac:dyDescent="0.25">
      <c r="G1063" t="s">
        <v>1133</v>
      </c>
      <c r="H1063" t="s">
        <v>1133</v>
      </c>
    </row>
    <row r="1064" spans="7:8" x14ac:dyDescent="0.25">
      <c r="G1064" t="s">
        <v>1134</v>
      </c>
      <c r="H1064" t="s">
        <v>1134</v>
      </c>
    </row>
    <row r="1065" spans="7:8" x14ac:dyDescent="0.25">
      <c r="G1065" t="s">
        <v>1135</v>
      </c>
      <c r="H1065" t="s">
        <v>1135</v>
      </c>
    </row>
    <row r="1066" spans="7:8" x14ac:dyDescent="0.25">
      <c r="G1066" t="s">
        <v>1136</v>
      </c>
      <c r="H1066" t="s">
        <v>1136</v>
      </c>
    </row>
    <row r="1067" spans="7:8" x14ac:dyDescent="0.25">
      <c r="G1067" t="s">
        <v>1137</v>
      </c>
      <c r="H1067" t="s">
        <v>1137</v>
      </c>
    </row>
    <row r="1068" spans="7:8" x14ac:dyDescent="0.25">
      <c r="G1068" t="s">
        <v>1138</v>
      </c>
      <c r="H1068" t="s">
        <v>1138</v>
      </c>
    </row>
    <row r="1069" spans="7:8" x14ac:dyDescent="0.25">
      <c r="G1069" t="s">
        <v>1139</v>
      </c>
      <c r="H1069" t="s">
        <v>1139</v>
      </c>
    </row>
    <row r="1070" spans="7:8" x14ac:dyDescent="0.25">
      <c r="G1070" t="s">
        <v>1140</v>
      </c>
      <c r="H1070" t="s">
        <v>1140</v>
      </c>
    </row>
    <row r="1071" spans="7:8" x14ac:dyDescent="0.25">
      <c r="G1071" t="s">
        <v>1141</v>
      </c>
      <c r="H1071" t="s">
        <v>1141</v>
      </c>
    </row>
    <row r="1072" spans="7:8" x14ac:dyDescent="0.25">
      <c r="G1072" t="s">
        <v>1142</v>
      </c>
      <c r="H1072" t="s">
        <v>1142</v>
      </c>
    </row>
    <row r="1073" spans="7:8" x14ac:dyDescent="0.25">
      <c r="G1073" t="s">
        <v>1143</v>
      </c>
      <c r="H1073" t="s">
        <v>1143</v>
      </c>
    </row>
    <row r="1074" spans="7:8" x14ac:dyDescent="0.25">
      <c r="G1074" t="s">
        <v>1144</v>
      </c>
      <c r="H1074" t="s">
        <v>1144</v>
      </c>
    </row>
    <row r="1075" spans="7:8" x14ac:dyDescent="0.25">
      <c r="G1075" t="s">
        <v>1145</v>
      </c>
      <c r="H1075" t="s">
        <v>1145</v>
      </c>
    </row>
    <row r="1076" spans="7:8" x14ac:dyDescent="0.25">
      <c r="G1076" t="s">
        <v>1146</v>
      </c>
      <c r="H1076" t="s">
        <v>1146</v>
      </c>
    </row>
    <row r="1077" spans="7:8" x14ac:dyDescent="0.25">
      <c r="G1077" t="s">
        <v>1147</v>
      </c>
      <c r="H1077" t="s">
        <v>1147</v>
      </c>
    </row>
    <row r="1078" spans="7:8" x14ac:dyDescent="0.25">
      <c r="G1078" t="s">
        <v>1148</v>
      </c>
      <c r="H1078" t="s">
        <v>1148</v>
      </c>
    </row>
    <row r="1079" spans="7:8" x14ac:dyDescent="0.25">
      <c r="G1079" t="s">
        <v>1149</v>
      </c>
      <c r="H1079" t="s">
        <v>1149</v>
      </c>
    </row>
    <row r="1080" spans="7:8" x14ac:dyDescent="0.25">
      <c r="G1080" t="s">
        <v>1150</v>
      </c>
      <c r="H1080" t="s">
        <v>1150</v>
      </c>
    </row>
    <row r="1081" spans="7:8" x14ac:dyDescent="0.25">
      <c r="G1081" t="s">
        <v>1151</v>
      </c>
      <c r="H1081" t="s">
        <v>1151</v>
      </c>
    </row>
    <row r="1082" spans="7:8" x14ac:dyDescent="0.25">
      <c r="G1082" t="s">
        <v>1152</v>
      </c>
      <c r="H1082" t="s">
        <v>1152</v>
      </c>
    </row>
    <row r="1083" spans="7:8" x14ac:dyDescent="0.25">
      <c r="G1083" t="s">
        <v>1153</v>
      </c>
      <c r="H1083" t="s">
        <v>1153</v>
      </c>
    </row>
    <row r="1084" spans="7:8" x14ac:dyDescent="0.25">
      <c r="G1084" t="s">
        <v>1154</v>
      </c>
      <c r="H1084" t="s">
        <v>1154</v>
      </c>
    </row>
    <row r="1085" spans="7:8" x14ac:dyDescent="0.25">
      <c r="G1085" t="s">
        <v>1155</v>
      </c>
      <c r="H1085" t="s">
        <v>1155</v>
      </c>
    </row>
    <row r="1086" spans="7:8" x14ac:dyDescent="0.25">
      <c r="G1086" t="s">
        <v>1156</v>
      </c>
      <c r="H1086" t="s">
        <v>1156</v>
      </c>
    </row>
    <row r="1087" spans="7:8" x14ac:dyDescent="0.25">
      <c r="G1087" t="s">
        <v>1157</v>
      </c>
      <c r="H1087" t="s">
        <v>1157</v>
      </c>
    </row>
    <row r="1088" spans="7:8" x14ac:dyDescent="0.25">
      <c r="G1088" t="s">
        <v>1158</v>
      </c>
      <c r="H1088" t="s">
        <v>1158</v>
      </c>
    </row>
    <row r="1089" spans="7:8" x14ac:dyDescent="0.25">
      <c r="G1089" t="s">
        <v>1159</v>
      </c>
      <c r="H1089" t="s">
        <v>1159</v>
      </c>
    </row>
    <row r="1090" spans="7:8" x14ac:dyDescent="0.25">
      <c r="G1090" t="s">
        <v>1160</v>
      </c>
      <c r="H1090" t="s">
        <v>1160</v>
      </c>
    </row>
    <row r="1091" spans="7:8" x14ac:dyDescent="0.25">
      <c r="G1091" t="s">
        <v>1161</v>
      </c>
      <c r="H1091" t="s">
        <v>1161</v>
      </c>
    </row>
    <row r="1092" spans="7:8" x14ac:dyDescent="0.25">
      <c r="G1092" t="s">
        <v>1162</v>
      </c>
      <c r="H1092" t="s">
        <v>1162</v>
      </c>
    </row>
    <row r="1093" spans="7:8" x14ac:dyDescent="0.25">
      <c r="G1093" t="s">
        <v>1163</v>
      </c>
      <c r="H1093" t="s">
        <v>1163</v>
      </c>
    </row>
    <row r="1094" spans="7:8" x14ac:dyDescent="0.25">
      <c r="G1094" t="s">
        <v>1164</v>
      </c>
      <c r="H1094" t="s">
        <v>1164</v>
      </c>
    </row>
    <row r="1095" spans="7:8" x14ac:dyDescent="0.25">
      <c r="G1095" t="s">
        <v>1165</v>
      </c>
      <c r="H1095" t="s">
        <v>1165</v>
      </c>
    </row>
    <row r="1096" spans="7:8" x14ac:dyDescent="0.25">
      <c r="G1096" t="s">
        <v>1166</v>
      </c>
      <c r="H1096" t="s">
        <v>1166</v>
      </c>
    </row>
    <row r="1097" spans="7:8" x14ac:dyDescent="0.25">
      <c r="G1097" t="s">
        <v>1167</v>
      </c>
      <c r="H1097" t="s">
        <v>1167</v>
      </c>
    </row>
    <row r="1098" spans="7:8" x14ac:dyDescent="0.25">
      <c r="G1098" t="s">
        <v>1168</v>
      </c>
      <c r="H1098" t="s">
        <v>1168</v>
      </c>
    </row>
    <row r="1099" spans="7:8" x14ac:dyDescent="0.25">
      <c r="G1099" t="s">
        <v>1169</v>
      </c>
      <c r="H1099" t="s">
        <v>1169</v>
      </c>
    </row>
    <row r="1100" spans="7:8" x14ac:dyDescent="0.25">
      <c r="G1100" t="s">
        <v>1170</v>
      </c>
      <c r="H1100" t="s">
        <v>1170</v>
      </c>
    </row>
    <row r="1101" spans="7:8" x14ac:dyDescent="0.25">
      <c r="G1101" t="s">
        <v>1171</v>
      </c>
      <c r="H1101" t="s">
        <v>1171</v>
      </c>
    </row>
    <row r="1102" spans="7:8" x14ac:dyDescent="0.25">
      <c r="G1102" t="s">
        <v>1172</v>
      </c>
      <c r="H1102" t="s">
        <v>1172</v>
      </c>
    </row>
    <row r="1103" spans="7:8" x14ac:dyDescent="0.25">
      <c r="G1103" t="s">
        <v>1173</v>
      </c>
      <c r="H1103" t="s">
        <v>1173</v>
      </c>
    </row>
    <row r="1104" spans="7:8" x14ac:dyDescent="0.25">
      <c r="G1104" t="s">
        <v>1174</v>
      </c>
      <c r="H1104" t="s">
        <v>1174</v>
      </c>
    </row>
    <row r="1105" spans="7:8" x14ac:dyDescent="0.25">
      <c r="G1105" t="s">
        <v>1175</v>
      </c>
      <c r="H1105" t="s">
        <v>1175</v>
      </c>
    </row>
    <row r="1106" spans="7:8" x14ac:dyDescent="0.25">
      <c r="G1106" t="s">
        <v>1176</v>
      </c>
      <c r="H1106" t="s">
        <v>1176</v>
      </c>
    </row>
    <row r="1107" spans="7:8" x14ac:dyDescent="0.25">
      <c r="G1107" t="s">
        <v>1177</v>
      </c>
      <c r="H1107" t="s">
        <v>1177</v>
      </c>
    </row>
    <row r="1108" spans="7:8" x14ac:dyDescent="0.25">
      <c r="G1108" t="s">
        <v>1178</v>
      </c>
      <c r="H1108" t="s">
        <v>1178</v>
      </c>
    </row>
    <row r="1109" spans="7:8" x14ac:dyDescent="0.25">
      <c r="G1109" t="s">
        <v>1179</v>
      </c>
      <c r="H1109" t="s">
        <v>1179</v>
      </c>
    </row>
    <row r="1110" spans="7:8" x14ac:dyDescent="0.25">
      <c r="G1110" t="s">
        <v>1180</v>
      </c>
      <c r="H1110" t="s">
        <v>1180</v>
      </c>
    </row>
    <row r="1111" spans="7:8" x14ac:dyDescent="0.25">
      <c r="G1111" t="s">
        <v>1181</v>
      </c>
      <c r="H1111" t="s">
        <v>1181</v>
      </c>
    </row>
    <row r="1112" spans="7:8" x14ac:dyDescent="0.25">
      <c r="G1112" t="s">
        <v>1182</v>
      </c>
      <c r="H1112" t="s">
        <v>1182</v>
      </c>
    </row>
    <row r="1113" spans="7:8" x14ac:dyDescent="0.25">
      <c r="G1113" t="s">
        <v>1183</v>
      </c>
      <c r="H1113" t="s">
        <v>1183</v>
      </c>
    </row>
    <row r="1114" spans="7:8" x14ac:dyDescent="0.25">
      <c r="G1114" t="s">
        <v>1184</v>
      </c>
      <c r="H1114" t="s">
        <v>1184</v>
      </c>
    </row>
    <row r="1115" spans="7:8" x14ac:dyDescent="0.25">
      <c r="G1115" t="s">
        <v>1185</v>
      </c>
      <c r="H1115" t="s">
        <v>1185</v>
      </c>
    </row>
    <row r="1116" spans="7:8" x14ac:dyDescent="0.25">
      <c r="G1116" t="s">
        <v>1186</v>
      </c>
      <c r="H1116" t="s">
        <v>1186</v>
      </c>
    </row>
    <row r="1117" spans="7:8" x14ac:dyDescent="0.25">
      <c r="G1117" t="s">
        <v>1187</v>
      </c>
      <c r="H1117" t="s">
        <v>1187</v>
      </c>
    </row>
    <row r="1118" spans="7:8" x14ac:dyDescent="0.25">
      <c r="G1118" t="s">
        <v>1188</v>
      </c>
      <c r="H1118" t="s">
        <v>1188</v>
      </c>
    </row>
    <row r="1119" spans="7:8" x14ac:dyDescent="0.25">
      <c r="G1119" t="s">
        <v>1189</v>
      </c>
      <c r="H1119" t="s">
        <v>1189</v>
      </c>
    </row>
    <row r="1120" spans="7:8" x14ac:dyDescent="0.25">
      <c r="G1120" t="s">
        <v>1190</v>
      </c>
      <c r="H1120" t="s">
        <v>1190</v>
      </c>
    </row>
    <row r="1121" spans="7:8" x14ac:dyDescent="0.25">
      <c r="G1121" t="s">
        <v>1191</v>
      </c>
      <c r="H1121" t="s">
        <v>1191</v>
      </c>
    </row>
    <row r="1122" spans="7:8" x14ac:dyDescent="0.25">
      <c r="G1122" t="s">
        <v>1192</v>
      </c>
      <c r="H1122" t="s">
        <v>1192</v>
      </c>
    </row>
    <row r="1123" spans="7:8" x14ac:dyDescent="0.25">
      <c r="G1123" t="s">
        <v>1193</v>
      </c>
      <c r="H1123" t="s">
        <v>1193</v>
      </c>
    </row>
    <row r="1124" spans="7:8" x14ac:dyDescent="0.25">
      <c r="G1124" t="s">
        <v>1194</v>
      </c>
      <c r="H1124" t="s">
        <v>1194</v>
      </c>
    </row>
    <row r="1125" spans="7:8" x14ac:dyDescent="0.25">
      <c r="G1125" t="s">
        <v>1195</v>
      </c>
      <c r="H1125" t="s">
        <v>1195</v>
      </c>
    </row>
    <row r="1126" spans="7:8" x14ac:dyDescent="0.25">
      <c r="G1126" t="s">
        <v>1196</v>
      </c>
      <c r="H1126" t="s">
        <v>1196</v>
      </c>
    </row>
    <row r="1127" spans="7:8" x14ac:dyDescent="0.25">
      <c r="G1127" t="s">
        <v>1197</v>
      </c>
      <c r="H1127" t="s">
        <v>1197</v>
      </c>
    </row>
    <row r="1128" spans="7:8" x14ac:dyDescent="0.25">
      <c r="G1128" t="s">
        <v>1198</v>
      </c>
      <c r="H1128" t="s">
        <v>1198</v>
      </c>
    </row>
    <row r="1129" spans="7:8" x14ac:dyDescent="0.25">
      <c r="G1129" t="s">
        <v>1199</v>
      </c>
      <c r="H1129" t="s">
        <v>1199</v>
      </c>
    </row>
    <row r="1130" spans="7:8" x14ac:dyDescent="0.25">
      <c r="G1130" t="s">
        <v>1200</v>
      </c>
      <c r="H1130" t="s">
        <v>1200</v>
      </c>
    </row>
    <row r="1131" spans="7:8" x14ac:dyDescent="0.25">
      <c r="G1131" t="s">
        <v>1201</v>
      </c>
      <c r="H1131" t="s">
        <v>1201</v>
      </c>
    </row>
    <row r="1132" spans="7:8" x14ac:dyDescent="0.25">
      <c r="G1132" t="s">
        <v>1202</v>
      </c>
      <c r="H1132" t="s">
        <v>1202</v>
      </c>
    </row>
    <row r="1133" spans="7:8" x14ac:dyDescent="0.25">
      <c r="G1133" t="s">
        <v>1203</v>
      </c>
      <c r="H1133" t="s">
        <v>1203</v>
      </c>
    </row>
    <row r="1134" spans="7:8" x14ac:dyDescent="0.25">
      <c r="G1134" t="s">
        <v>1204</v>
      </c>
      <c r="H1134" t="s">
        <v>1204</v>
      </c>
    </row>
    <row r="1135" spans="7:8" x14ac:dyDescent="0.25">
      <c r="G1135" t="s">
        <v>1205</v>
      </c>
      <c r="H1135" t="s">
        <v>1205</v>
      </c>
    </row>
    <row r="1136" spans="7:8" x14ac:dyDescent="0.25">
      <c r="G1136" t="s">
        <v>1206</v>
      </c>
      <c r="H1136" t="s">
        <v>1206</v>
      </c>
    </row>
    <row r="1137" spans="7:8" x14ac:dyDescent="0.25">
      <c r="G1137" t="s">
        <v>1207</v>
      </c>
      <c r="H1137" t="s">
        <v>1207</v>
      </c>
    </row>
    <row r="1138" spans="7:8" x14ac:dyDescent="0.25">
      <c r="G1138" t="s">
        <v>1208</v>
      </c>
      <c r="H1138" t="s">
        <v>1208</v>
      </c>
    </row>
    <row r="1139" spans="7:8" x14ac:dyDescent="0.25">
      <c r="G1139" t="s">
        <v>1209</v>
      </c>
      <c r="H1139" t="s">
        <v>1209</v>
      </c>
    </row>
    <row r="1140" spans="7:8" x14ac:dyDescent="0.25">
      <c r="G1140" t="s">
        <v>1210</v>
      </c>
      <c r="H1140" t="s">
        <v>1210</v>
      </c>
    </row>
    <row r="1141" spans="7:8" x14ac:dyDescent="0.25">
      <c r="G1141" t="s">
        <v>1211</v>
      </c>
      <c r="H1141" t="s">
        <v>1211</v>
      </c>
    </row>
    <row r="1142" spans="7:8" x14ac:dyDescent="0.25">
      <c r="G1142" t="s">
        <v>1212</v>
      </c>
      <c r="H1142" t="s">
        <v>1212</v>
      </c>
    </row>
    <row r="1143" spans="7:8" x14ac:dyDescent="0.25">
      <c r="G1143" t="s">
        <v>1213</v>
      </c>
      <c r="H1143" t="s">
        <v>1213</v>
      </c>
    </row>
    <row r="1144" spans="7:8" x14ac:dyDescent="0.25">
      <c r="G1144" t="s">
        <v>1214</v>
      </c>
      <c r="H1144" t="s">
        <v>1214</v>
      </c>
    </row>
    <row r="1145" spans="7:8" x14ac:dyDescent="0.25">
      <c r="G1145" t="s">
        <v>1215</v>
      </c>
      <c r="H1145" t="s">
        <v>1215</v>
      </c>
    </row>
    <row r="1146" spans="7:8" x14ac:dyDescent="0.25">
      <c r="G1146" t="s">
        <v>1216</v>
      </c>
      <c r="H1146" t="s">
        <v>1216</v>
      </c>
    </row>
    <row r="1147" spans="7:8" x14ac:dyDescent="0.25">
      <c r="G1147" t="s">
        <v>1217</v>
      </c>
      <c r="H1147" t="s">
        <v>1217</v>
      </c>
    </row>
    <row r="1148" spans="7:8" x14ac:dyDescent="0.25">
      <c r="G1148" t="s">
        <v>1218</v>
      </c>
      <c r="H1148" t="s">
        <v>1218</v>
      </c>
    </row>
    <row r="1149" spans="7:8" x14ac:dyDescent="0.25">
      <c r="G1149" t="s">
        <v>1219</v>
      </c>
      <c r="H1149" t="s">
        <v>1219</v>
      </c>
    </row>
    <row r="1150" spans="7:8" x14ac:dyDescent="0.25">
      <c r="G1150" t="s">
        <v>1220</v>
      </c>
      <c r="H1150" t="s">
        <v>1220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9.140625" defaultRowHeight="15" x14ac:dyDescent="0.25"/>
  <cols>
    <col min="1" max="1" width="0.7109375" customWidth="1"/>
    <col min="2" max="2" width="14" bestFit="1" customWidth="1"/>
    <col min="3" max="3" width="10.7109375" bestFit="1" customWidth="1"/>
    <col min="4" max="4" width="14" bestFit="1" customWidth="1"/>
    <col min="5" max="5" width="13.5703125" bestFit="1" customWidth="1"/>
    <col min="6" max="6" width="13" bestFit="1" customWidth="1"/>
    <col min="7" max="16" width="14" bestFit="1" customWidth="1"/>
    <col min="17" max="17" width="12" hidden="1" customWidth="1"/>
    <col min="18" max="23" width="0" hidden="1" customWidth="1"/>
  </cols>
  <sheetData>
    <row r="1" spans="1:23" x14ac:dyDescent="0.25">
      <c r="A1" t="str">
        <f>_xll.DBSetQuery(A2,"",B1)</f>
        <v xml:space="preserve">Env:Dev, (last result:)Error in query table refresh: [Microsoft][ODBC SQL Server Driver][SQL Server]Invalid object name 'ORE.dbo.TypesFrequencyType'. in query: SELECT T2.Counterparty+':'+T2.NettingSetId NettingSetIdLU, T3.value BilateralLU, T4.value CSACurrencyLU, T5.value IndexNameLU, T1.ThresholdPay, T1.ThresholdReceive, T1.MinimumTransferAmountPay, T1.MinimumTransferAmountReceive, T1.IndependentAmountHeld, T11.value IndependentAmountTypeLU, T12.value CallFrequencyLU, T13.value PostFrequencyLU, T1.MarginPeriodOfRisk, T1.CollateralCompoundingSpreadReceive, T1.CollateralCompoundingSpreadPay_x000D_
FROM ORE.dbo.NettingCSADetails T1 INNER JOIN _x000D_
ORE.dbo.NettingSet T2 ON T1.NettingSetId = T2.NettingSetId INNER JOIN _x000D_
ORE.dbo.TypesCsaType T3 ON T1.Bilateral = T3.value LEFT JOIN _x000D_
ORE.dbo.TypesCurrencyCode T4 ON T1.CSACurrency = T4.value LEFT JOIN _x000D_
ORE.dbo.TypesIndexName T5 ON T1.IndexName = T5.value LEFT JOIN _x000D_
ORE.dbo.TypesIndependentAmountType T11 ON T1.IndependentAmountType = T11.value LEFT JOIN _x000D_
ORE.dbo.TypesFrequencyType T12 ON T1.CallFrequency = T12.value LEFT JOIN _x000D_
ORE.dbo.TypesFrequencyType T13 ON T1.PostFrequency = T13.value_x000D_
</v>
      </c>
      <c r="B1" s="2" t="s">
        <v>1222</v>
      </c>
      <c r="C1" s="2" t="s">
        <v>1223</v>
      </c>
      <c r="D1" s="2" t="s">
        <v>1224</v>
      </c>
      <c r="E1" s="2" t="s">
        <v>1225</v>
      </c>
      <c r="F1" s="2" t="s">
        <v>1226</v>
      </c>
      <c r="G1" s="2" t="s">
        <v>1227</v>
      </c>
      <c r="H1" s="2" t="s">
        <v>1228</v>
      </c>
      <c r="I1" s="2" t="s">
        <v>1229</v>
      </c>
      <c r="J1" s="2" t="s">
        <v>1230</v>
      </c>
      <c r="K1" s="2" t="s">
        <v>1231</v>
      </c>
      <c r="L1" s="2" t="s">
        <v>1232</v>
      </c>
      <c r="M1" s="2" t="s">
        <v>1233</v>
      </c>
      <c r="N1" s="2" t="s">
        <v>1234</v>
      </c>
      <c r="O1" s="2" t="s">
        <v>1235</v>
      </c>
      <c r="P1" s="2" t="s">
        <v>1236</v>
      </c>
      <c r="Q1" s="2" t="s">
        <v>1237</v>
      </c>
      <c r="R1" s="2" t="s">
        <v>8</v>
      </c>
      <c r="S1" s="2" t="s">
        <v>1238</v>
      </c>
      <c r="T1" s="2" t="s">
        <v>1239</v>
      </c>
      <c r="U1" s="2" t="s">
        <v>1240</v>
      </c>
      <c r="V1" s="2" t="s">
        <v>1241</v>
      </c>
      <c r="W1" s="2" t="s">
        <v>1242</v>
      </c>
    </row>
    <row r="2" spans="1:23" x14ac:dyDescent="0.25">
      <c r="A2" s="1" t="s">
        <v>7</v>
      </c>
      <c r="B2" s="3" t="s">
        <v>1263</v>
      </c>
      <c r="C2" s="3" t="s">
        <v>8</v>
      </c>
      <c r="D2" s="3" t="s">
        <v>30</v>
      </c>
      <c r="E2" s="3" t="s">
        <v>400</v>
      </c>
      <c r="F2" s="3">
        <v>0</v>
      </c>
      <c r="G2" s="3">
        <v>0</v>
      </c>
      <c r="H2" s="3">
        <v>50000</v>
      </c>
      <c r="I2" s="3">
        <v>50000</v>
      </c>
      <c r="J2" s="3">
        <v>0</v>
      </c>
      <c r="K2" s="3" t="s">
        <v>1221</v>
      </c>
      <c r="L2" s="3"/>
      <c r="M2" s="3"/>
      <c r="N2" s="3" t="s">
        <v>1264</v>
      </c>
      <c r="O2" s="3">
        <v>0</v>
      </c>
      <c r="P2" s="3">
        <v>0</v>
      </c>
      <c r="Q2" s="3" t="e">
        <f>IF(Tabelle_ExterneDaten_1[[#This Row],[NettingSetIdLU]]&lt;&gt;"",VLOOKUP(Tabelle_ExterneDaten_1[[#This Row],[NettingSetIdLU]],NettingSetIdLookup,2,FALSE),"")</f>
        <v>#N/A</v>
      </c>
      <c r="R2" s="3" t="str">
        <f>IF(Tabelle_ExterneDaten_1[[#This Row],[BilateralLU]]&lt;&gt;"",VLOOKUP(Tabelle_ExterneDaten_1[[#This Row],[BilateralLU]],BilateralLookup,2,FALSE),"")</f>
        <v>Bilateral</v>
      </c>
      <c r="S2" s="3" t="str">
        <f>IF(Tabelle_ExterneDaten_1[[#This Row],[CSACurrencyLU]]&lt;&gt;"",VLOOKUP(Tabelle_ExterneDaten_1[[#This Row],[CSACurrencyLU]],CSACurrencyLookup,2,FALSE),"")</f>
        <v>EUR</v>
      </c>
      <c r="T2" s="3" t="str">
        <f>IF(Tabelle_ExterneDaten_1[[#This Row],[IndexNameLU]]&lt;&gt;"",VLOOKUP(Tabelle_ExterneDaten_1[[#This Row],[IndexNameLU]],IndexNameLookup,2,FALSE),"")</f>
        <v>EUR-EONIA</v>
      </c>
      <c r="U2" s="3" t="str">
        <f>IF(Tabelle_ExterneDaten_1[[#This Row],[IndependentAmountTypeLU]]&lt;&gt;"",VLOOKUP(Tabelle_ExterneDaten_1[[#This Row],[IndependentAmountTypeLU]],IndependentAmountTypeLookup,2,FALSE),"")</f>
        <v>FIXED</v>
      </c>
      <c r="V2" s="3" t="str">
        <f>IF(Tabelle_ExterneDaten_1[[#This Row],[CallFrequencyLU]]&lt;&gt;"",VLOOKUP(Tabelle_ExterneDaten_1[[#This Row],[CallFrequencyLU]],CallFrequencyLookup,2,FALSE),"")</f>
        <v/>
      </c>
      <c r="W2" s="3" t="str">
        <f>IF(Tabelle_ExterneDaten_1[[#This Row],[PostFrequencyLU]]&lt;&gt;"",VLOOKUP(Tabelle_ExterneDaten_1[[#This Row],[PostFrequencyLU]],PostFrequencyLookup,2,FALSE),"")</f>
        <v/>
      </c>
    </row>
    <row r="3" spans="1:23" x14ac:dyDescent="0.25">
      <c r="B3" s="2" t="s">
        <v>1265</v>
      </c>
      <c r="C3" s="2" t="s">
        <v>8</v>
      </c>
      <c r="D3" s="2" t="s">
        <v>30</v>
      </c>
      <c r="E3" s="2" t="s">
        <v>400</v>
      </c>
      <c r="F3" s="2">
        <v>0</v>
      </c>
      <c r="G3" s="2">
        <v>0</v>
      </c>
      <c r="H3" s="2">
        <v>5000000</v>
      </c>
      <c r="I3" s="2">
        <v>5000000</v>
      </c>
      <c r="J3" s="2">
        <v>0</v>
      </c>
      <c r="K3" s="2" t="s">
        <v>1221</v>
      </c>
      <c r="L3" s="2"/>
      <c r="M3" s="2"/>
      <c r="N3" s="2" t="s">
        <v>1264</v>
      </c>
      <c r="O3" s="2">
        <v>0</v>
      </c>
      <c r="P3" s="2">
        <v>0</v>
      </c>
      <c r="Q3" s="2" t="e">
        <f>IF(Tabelle_ExterneDaten_1[[#This Row],[NettingSetIdLU]]&lt;&gt;"",VLOOKUP(Tabelle_ExterneDaten_1[[#This Row],[NettingSetIdLU]],NettingSetIdLookup,2,FALSE),"")</f>
        <v>#N/A</v>
      </c>
      <c r="R3" s="2" t="str">
        <f>IF(Tabelle_ExterneDaten_1[[#This Row],[BilateralLU]]&lt;&gt;"",VLOOKUP(Tabelle_ExterneDaten_1[[#This Row],[BilateralLU]],BilateralLookup,2,FALSE),"")</f>
        <v>Bilateral</v>
      </c>
      <c r="S3" s="2" t="str">
        <f>IF(Tabelle_ExterneDaten_1[[#This Row],[CSACurrencyLU]]&lt;&gt;"",VLOOKUP(Tabelle_ExterneDaten_1[[#This Row],[CSACurrencyLU]],CSACurrencyLookup,2,FALSE),"")</f>
        <v>EUR</v>
      </c>
      <c r="T3" s="2" t="str">
        <f>IF(Tabelle_ExterneDaten_1[[#This Row],[IndexNameLU]]&lt;&gt;"",VLOOKUP(Tabelle_ExterneDaten_1[[#This Row],[IndexNameLU]],IndexNameLookup,2,FALSE),"")</f>
        <v>EUR-EONIA</v>
      </c>
      <c r="U3" s="2" t="str">
        <f>IF(Tabelle_ExterneDaten_1[[#This Row],[IndependentAmountTypeLU]]&lt;&gt;"",VLOOKUP(Tabelle_ExterneDaten_1[[#This Row],[IndependentAmountTypeLU]],IndependentAmountTypeLookup,2,FALSE),"")</f>
        <v>FIXED</v>
      </c>
      <c r="V3" s="2" t="str">
        <f>IF(Tabelle_ExterneDaten_1[[#This Row],[CallFrequencyLU]]&lt;&gt;"",VLOOKUP(Tabelle_ExterneDaten_1[[#This Row],[CallFrequencyLU]],CallFrequencyLookup,2,FALSE),"")</f>
        <v/>
      </c>
      <c r="W3" s="2" t="str">
        <f>IF(Tabelle_ExterneDaten_1[[#This Row],[PostFrequencyLU]]&lt;&gt;"",VLOOKUP(Tabelle_ExterneDaten_1[[#This Row],[PostFrequencyLU]],PostFrequencyLookup,2,FALSE),"")</f>
        <v/>
      </c>
    </row>
    <row r="4" spans="1:23" x14ac:dyDescent="0.25">
      <c r="B4" s="2" t="s">
        <v>1266</v>
      </c>
      <c r="C4" s="2" t="s">
        <v>8</v>
      </c>
      <c r="D4" s="2" t="s">
        <v>30</v>
      </c>
      <c r="E4" s="2" t="s">
        <v>400</v>
      </c>
      <c r="F4" s="2">
        <v>100000</v>
      </c>
      <c r="G4" s="2">
        <v>100000</v>
      </c>
      <c r="H4" s="2">
        <v>0</v>
      </c>
      <c r="I4" s="2">
        <v>0</v>
      </c>
      <c r="J4" s="2">
        <v>0</v>
      </c>
      <c r="K4" s="2" t="s">
        <v>1221</v>
      </c>
      <c r="L4" s="2"/>
      <c r="M4" s="2"/>
      <c r="N4" s="2" t="s">
        <v>1267</v>
      </c>
      <c r="O4" s="2">
        <v>0</v>
      </c>
      <c r="P4" s="2">
        <v>0</v>
      </c>
      <c r="Q4" s="2" t="e">
        <f>IF(Tabelle_ExterneDaten_1[[#This Row],[NettingSetIdLU]]&lt;&gt;"",VLOOKUP(Tabelle_ExterneDaten_1[[#This Row],[NettingSetIdLU]],NettingSetIdLookup,2,FALSE),"")</f>
        <v>#N/A</v>
      </c>
      <c r="R4" s="2" t="str">
        <f>IF(Tabelle_ExterneDaten_1[[#This Row],[BilateralLU]]&lt;&gt;"",VLOOKUP(Tabelle_ExterneDaten_1[[#This Row],[BilateralLU]],BilateralLookup,2,FALSE),"")</f>
        <v>Bilateral</v>
      </c>
      <c r="S4" s="2" t="str">
        <f>IF(Tabelle_ExterneDaten_1[[#This Row],[CSACurrencyLU]]&lt;&gt;"",VLOOKUP(Tabelle_ExterneDaten_1[[#This Row],[CSACurrencyLU]],CSACurrencyLookup,2,FALSE),"")</f>
        <v>EUR</v>
      </c>
      <c r="T4" s="2" t="str">
        <f>IF(Tabelle_ExterneDaten_1[[#This Row],[IndexNameLU]]&lt;&gt;"",VLOOKUP(Tabelle_ExterneDaten_1[[#This Row],[IndexNameLU]],IndexNameLookup,2,FALSE),"")</f>
        <v>EUR-EONIA</v>
      </c>
      <c r="U4" s="2" t="str">
        <f>IF(Tabelle_ExterneDaten_1[[#This Row],[IndependentAmountTypeLU]]&lt;&gt;"",VLOOKUP(Tabelle_ExterneDaten_1[[#This Row],[IndependentAmountTypeLU]],IndependentAmountTypeLookup,2,FALSE),"")</f>
        <v>FIXED</v>
      </c>
      <c r="V4" s="2" t="str">
        <f>IF(Tabelle_ExterneDaten_1[[#This Row],[CallFrequencyLU]]&lt;&gt;"",VLOOKUP(Tabelle_ExterneDaten_1[[#This Row],[CallFrequencyLU]],CallFrequencyLookup,2,FALSE),"")</f>
        <v/>
      </c>
      <c r="W4" s="2" t="str">
        <f>IF(Tabelle_ExterneDaten_1[[#This Row],[PostFrequencyLU]]&lt;&gt;"",VLOOKUP(Tabelle_ExterneDaten_1[[#This Row],[PostFrequencyLU]],PostFrequencyLookup,2,FALSE),"")</f>
        <v/>
      </c>
    </row>
    <row r="5" spans="1:23" x14ac:dyDescent="0.25">
      <c r="B5" s="2" t="s">
        <v>1268</v>
      </c>
      <c r="C5" s="2" t="s">
        <v>8</v>
      </c>
      <c r="D5" s="2" t="s">
        <v>30</v>
      </c>
      <c r="E5" s="2" t="s">
        <v>400</v>
      </c>
      <c r="F5" s="2">
        <v>0</v>
      </c>
      <c r="G5" s="2">
        <v>0</v>
      </c>
      <c r="H5" s="2">
        <v>5000000</v>
      </c>
      <c r="I5" s="2">
        <v>5000000</v>
      </c>
      <c r="J5" s="2">
        <v>0</v>
      </c>
      <c r="K5" s="2" t="s">
        <v>1221</v>
      </c>
      <c r="L5" s="2"/>
      <c r="M5" s="2"/>
      <c r="N5" s="2" t="s">
        <v>1264</v>
      </c>
      <c r="O5" s="2">
        <v>0</v>
      </c>
      <c r="P5" s="2">
        <v>0</v>
      </c>
      <c r="Q5" s="2" t="e">
        <f>IF(Tabelle_ExterneDaten_1[[#This Row],[NettingSetIdLU]]&lt;&gt;"",VLOOKUP(Tabelle_ExterneDaten_1[[#This Row],[NettingSetIdLU]],NettingSetIdLookup,2,FALSE),"")</f>
        <v>#N/A</v>
      </c>
      <c r="R5" s="2" t="str">
        <f>IF(Tabelle_ExterneDaten_1[[#This Row],[BilateralLU]]&lt;&gt;"",VLOOKUP(Tabelle_ExterneDaten_1[[#This Row],[BilateralLU]],BilateralLookup,2,FALSE),"")</f>
        <v>Bilateral</v>
      </c>
      <c r="S5" s="2" t="str">
        <f>IF(Tabelle_ExterneDaten_1[[#This Row],[CSACurrencyLU]]&lt;&gt;"",VLOOKUP(Tabelle_ExterneDaten_1[[#This Row],[CSACurrencyLU]],CSACurrencyLookup,2,FALSE),"")</f>
        <v>EUR</v>
      </c>
      <c r="T5" s="2" t="str">
        <f>IF(Tabelle_ExterneDaten_1[[#This Row],[IndexNameLU]]&lt;&gt;"",VLOOKUP(Tabelle_ExterneDaten_1[[#This Row],[IndexNameLU]],IndexNameLookup,2,FALSE),"")</f>
        <v>EUR-EONIA</v>
      </c>
      <c r="U5" s="2" t="str">
        <f>IF(Tabelle_ExterneDaten_1[[#This Row],[IndependentAmountTypeLU]]&lt;&gt;"",VLOOKUP(Tabelle_ExterneDaten_1[[#This Row],[IndependentAmountTypeLU]],IndependentAmountTypeLookup,2,FALSE),"")</f>
        <v>FIXED</v>
      </c>
      <c r="V5" s="2" t="str">
        <f>IF(Tabelle_ExterneDaten_1[[#This Row],[CallFrequencyLU]]&lt;&gt;"",VLOOKUP(Tabelle_ExterneDaten_1[[#This Row],[CallFrequencyLU]],CallFrequencyLookup,2,FALSE),"")</f>
        <v/>
      </c>
      <c r="W5" s="2" t="str">
        <f>IF(Tabelle_ExterneDaten_1[[#This Row],[PostFrequencyLU]]&lt;&gt;"",VLOOKUP(Tabelle_ExterneDaten_1[[#This Row],[PostFrequencyLU]],PostFrequencyLookup,2,FALSE),"")</f>
        <v/>
      </c>
    </row>
    <row r="6" spans="1:23" x14ac:dyDescent="0.25">
      <c r="B6" s="2" t="s">
        <v>1269</v>
      </c>
      <c r="C6" s="2" t="s">
        <v>8</v>
      </c>
      <c r="D6" s="2" t="s">
        <v>30</v>
      </c>
      <c r="E6" s="2" t="s">
        <v>400</v>
      </c>
      <c r="F6" s="2">
        <v>100000</v>
      </c>
      <c r="G6" s="2">
        <v>100000</v>
      </c>
      <c r="H6" s="2">
        <v>0</v>
      </c>
      <c r="I6" s="2">
        <v>0</v>
      </c>
      <c r="J6" s="2">
        <v>0</v>
      </c>
      <c r="K6" s="2" t="s">
        <v>1221</v>
      </c>
      <c r="L6" s="2"/>
      <c r="M6" s="2"/>
      <c r="N6" s="2" t="s">
        <v>1267</v>
      </c>
      <c r="O6" s="2">
        <v>0</v>
      </c>
      <c r="P6" s="2">
        <v>0</v>
      </c>
      <c r="Q6" s="2" t="e">
        <f>IF(Tabelle_ExterneDaten_1[[#This Row],[NettingSetIdLU]]&lt;&gt;"",VLOOKUP(Tabelle_ExterneDaten_1[[#This Row],[NettingSetIdLU]],NettingSetIdLookup,2,FALSE),"")</f>
        <v>#N/A</v>
      </c>
      <c r="R6" s="2" t="str">
        <f>IF(Tabelle_ExterneDaten_1[[#This Row],[BilateralLU]]&lt;&gt;"",VLOOKUP(Tabelle_ExterneDaten_1[[#This Row],[BilateralLU]],BilateralLookup,2,FALSE),"")</f>
        <v>Bilateral</v>
      </c>
      <c r="S6" s="2" t="str">
        <f>IF(Tabelle_ExterneDaten_1[[#This Row],[CSACurrencyLU]]&lt;&gt;"",VLOOKUP(Tabelle_ExterneDaten_1[[#This Row],[CSACurrencyLU]],CSACurrencyLookup,2,FALSE),"")</f>
        <v>EUR</v>
      </c>
      <c r="T6" s="2" t="str">
        <f>IF(Tabelle_ExterneDaten_1[[#This Row],[IndexNameLU]]&lt;&gt;"",VLOOKUP(Tabelle_ExterneDaten_1[[#This Row],[IndexNameLU]],IndexNameLookup,2,FALSE),"")</f>
        <v>EUR-EONIA</v>
      </c>
      <c r="U6" s="2" t="str">
        <f>IF(Tabelle_ExterneDaten_1[[#This Row],[IndependentAmountTypeLU]]&lt;&gt;"",VLOOKUP(Tabelle_ExterneDaten_1[[#This Row],[IndependentAmountTypeLU]],IndependentAmountTypeLookup,2,FALSE),"")</f>
        <v>FIXED</v>
      </c>
      <c r="V6" s="2" t="str">
        <f>IF(Tabelle_ExterneDaten_1[[#This Row],[CallFrequencyLU]]&lt;&gt;"",VLOOKUP(Tabelle_ExterneDaten_1[[#This Row],[CallFrequencyLU]],CallFrequencyLookup,2,FALSE),"")</f>
        <v/>
      </c>
      <c r="W6" s="2" t="str">
        <f>IF(Tabelle_ExterneDaten_1[[#This Row],[PostFrequencyLU]]&lt;&gt;"",VLOOKUP(Tabelle_ExterneDaten_1[[#This Row],[PostFrequencyLU]],PostFrequencyLookup,2,FALSE),"")</f>
        <v/>
      </c>
    </row>
    <row r="7" spans="1:23" x14ac:dyDescent="0.25">
      <c r="B7" s="2" t="s">
        <v>1270</v>
      </c>
      <c r="C7" s="2" t="s">
        <v>8</v>
      </c>
      <c r="D7" s="2" t="s">
        <v>30</v>
      </c>
      <c r="E7" s="2" t="s">
        <v>400</v>
      </c>
      <c r="F7" s="2">
        <v>0</v>
      </c>
      <c r="G7" s="2">
        <v>0</v>
      </c>
      <c r="H7" s="2">
        <v>5000000</v>
      </c>
      <c r="I7" s="2">
        <v>5000000</v>
      </c>
      <c r="J7" s="2">
        <v>0</v>
      </c>
      <c r="K7" s="2" t="s">
        <v>1221</v>
      </c>
      <c r="L7" s="2"/>
      <c r="M7" s="2"/>
      <c r="N7" s="2" t="s">
        <v>1264</v>
      </c>
      <c r="O7" s="2">
        <v>0</v>
      </c>
      <c r="P7" s="2">
        <v>0</v>
      </c>
      <c r="Q7" s="2" t="e">
        <f>IF(Tabelle_ExterneDaten_1[[#This Row],[NettingSetIdLU]]&lt;&gt;"",VLOOKUP(Tabelle_ExterneDaten_1[[#This Row],[NettingSetIdLU]],NettingSetIdLookup,2,FALSE),"")</f>
        <v>#N/A</v>
      </c>
      <c r="R7" s="2" t="str">
        <f>IF(Tabelle_ExterneDaten_1[[#This Row],[BilateralLU]]&lt;&gt;"",VLOOKUP(Tabelle_ExterneDaten_1[[#This Row],[BilateralLU]],BilateralLookup,2,FALSE),"")</f>
        <v>Bilateral</v>
      </c>
      <c r="S7" s="2" t="str">
        <f>IF(Tabelle_ExterneDaten_1[[#This Row],[CSACurrencyLU]]&lt;&gt;"",VLOOKUP(Tabelle_ExterneDaten_1[[#This Row],[CSACurrencyLU]],CSACurrencyLookup,2,FALSE),"")</f>
        <v>EUR</v>
      </c>
      <c r="T7" s="2" t="str">
        <f>IF(Tabelle_ExterneDaten_1[[#This Row],[IndexNameLU]]&lt;&gt;"",VLOOKUP(Tabelle_ExterneDaten_1[[#This Row],[IndexNameLU]],IndexNameLookup,2,FALSE),"")</f>
        <v>EUR-EONIA</v>
      </c>
      <c r="U7" s="2" t="str">
        <f>IF(Tabelle_ExterneDaten_1[[#This Row],[IndependentAmountTypeLU]]&lt;&gt;"",VLOOKUP(Tabelle_ExterneDaten_1[[#This Row],[IndependentAmountTypeLU]],IndependentAmountTypeLookup,2,FALSE),"")</f>
        <v>FIXED</v>
      </c>
      <c r="V7" s="2" t="str">
        <f>IF(Tabelle_ExterneDaten_1[[#This Row],[CallFrequencyLU]]&lt;&gt;"",VLOOKUP(Tabelle_ExterneDaten_1[[#This Row],[CallFrequencyLU]],CallFrequencyLookup,2,FALSE),"")</f>
        <v/>
      </c>
      <c r="W7" s="2" t="str">
        <f>IF(Tabelle_ExterneDaten_1[[#This Row],[PostFrequencyLU]]&lt;&gt;"",VLOOKUP(Tabelle_ExterneDaten_1[[#This Row],[PostFrequencyLU]],PostFrequencyLookup,2,FALSE),"")</f>
        <v/>
      </c>
    </row>
    <row r="8" spans="1:23" x14ac:dyDescent="0.25">
      <c r="B8" s="2" t="s">
        <v>1271</v>
      </c>
      <c r="C8" s="2" t="s">
        <v>8</v>
      </c>
      <c r="D8" s="2" t="s">
        <v>30</v>
      </c>
      <c r="E8" s="2" t="s">
        <v>400</v>
      </c>
      <c r="F8" s="2">
        <v>0</v>
      </c>
      <c r="G8" s="2">
        <v>0</v>
      </c>
      <c r="H8" s="2">
        <v>50000</v>
      </c>
      <c r="I8" s="2">
        <v>50000</v>
      </c>
      <c r="J8" s="2">
        <v>0</v>
      </c>
      <c r="K8" s="2" t="s">
        <v>1221</v>
      </c>
      <c r="L8" s="2"/>
      <c r="M8" s="2"/>
      <c r="N8" s="2" t="s">
        <v>1264</v>
      </c>
      <c r="O8" s="2">
        <v>0</v>
      </c>
      <c r="P8" s="2">
        <v>0</v>
      </c>
      <c r="Q8" s="2" t="e">
        <f>IF(Tabelle_ExterneDaten_1[[#This Row],[NettingSetIdLU]]&lt;&gt;"",VLOOKUP(Tabelle_ExterneDaten_1[[#This Row],[NettingSetIdLU]],NettingSetIdLookup,2,FALSE),"")</f>
        <v>#N/A</v>
      </c>
      <c r="R8" s="2" t="str">
        <f>IF(Tabelle_ExterneDaten_1[[#This Row],[BilateralLU]]&lt;&gt;"",VLOOKUP(Tabelle_ExterneDaten_1[[#This Row],[BilateralLU]],BilateralLookup,2,FALSE),"")</f>
        <v>Bilateral</v>
      </c>
      <c r="S8" s="2" t="str">
        <f>IF(Tabelle_ExterneDaten_1[[#This Row],[CSACurrencyLU]]&lt;&gt;"",VLOOKUP(Tabelle_ExterneDaten_1[[#This Row],[CSACurrencyLU]],CSACurrencyLookup,2,FALSE),"")</f>
        <v>EUR</v>
      </c>
      <c r="T8" s="2" t="str">
        <f>IF(Tabelle_ExterneDaten_1[[#This Row],[IndexNameLU]]&lt;&gt;"",VLOOKUP(Tabelle_ExterneDaten_1[[#This Row],[IndexNameLU]],IndexNameLookup,2,FALSE),"")</f>
        <v>EUR-EONIA</v>
      </c>
      <c r="U8" s="2" t="str">
        <f>IF(Tabelle_ExterneDaten_1[[#This Row],[IndependentAmountTypeLU]]&lt;&gt;"",VLOOKUP(Tabelle_ExterneDaten_1[[#This Row],[IndependentAmountTypeLU]],IndependentAmountTypeLookup,2,FALSE),"")</f>
        <v>FIXED</v>
      </c>
      <c r="V8" s="2" t="str">
        <f>IF(Tabelle_ExterneDaten_1[[#This Row],[CallFrequencyLU]]&lt;&gt;"",VLOOKUP(Tabelle_ExterneDaten_1[[#This Row],[CallFrequencyLU]],CallFrequencyLookup,2,FALSE),"")</f>
        <v/>
      </c>
      <c r="W8" s="2" t="str">
        <f>IF(Tabelle_ExterneDaten_1[[#This Row],[PostFrequencyLU]]&lt;&gt;"",VLOOKUP(Tabelle_ExterneDaten_1[[#This Row],[PostFrequencyLU]],PostFrequencyLookup,2,FALSE),"")</f>
        <v/>
      </c>
    </row>
    <row r="9" spans="1:23" x14ac:dyDescent="0.25">
      <c r="B9" s="2" t="s">
        <v>1272</v>
      </c>
      <c r="C9" s="2" t="s">
        <v>8</v>
      </c>
      <c r="D9" s="2" t="s">
        <v>30</v>
      </c>
      <c r="E9" s="2" t="s">
        <v>400</v>
      </c>
      <c r="F9" s="2">
        <v>0</v>
      </c>
      <c r="G9" s="2">
        <v>0</v>
      </c>
      <c r="H9" s="2">
        <v>5000000</v>
      </c>
      <c r="I9" s="2">
        <v>5000000</v>
      </c>
      <c r="J9" s="2">
        <v>0</v>
      </c>
      <c r="K9" s="2" t="s">
        <v>1221</v>
      </c>
      <c r="L9" s="2"/>
      <c r="M9" s="2"/>
      <c r="N9" s="2" t="s">
        <v>1264</v>
      </c>
      <c r="O9" s="2">
        <v>0</v>
      </c>
      <c r="P9" s="2">
        <v>0</v>
      </c>
      <c r="Q9" s="2" t="e">
        <f>IF(Tabelle_ExterneDaten_1[[#This Row],[NettingSetIdLU]]&lt;&gt;"",VLOOKUP(Tabelle_ExterneDaten_1[[#This Row],[NettingSetIdLU]],NettingSetIdLookup,2,FALSE),"")</f>
        <v>#N/A</v>
      </c>
      <c r="R9" s="2" t="str">
        <f>IF(Tabelle_ExterneDaten_1[[#This Row],[BilateralLU]]&lt;&gt;"",VLOOKUP(Tabelle_ExterneDaten_1[[#This Row],[BilateralLU]],BilateralLookup,2,FALSE),"")</f>
        <v>Bilateral</v>
      </c>
      <c r="S9" s="2" t="str">
        <f>IF(Tabelle_ExterneDaten_1[[#This Row],[CSACurrencyLU]]&lt;&gt;"",VLOOKUP(Tabelle_ExterneDaten_1[[#This Row],[CSACurrencyLU]],CSACurrencyLookup,2,FALSE),"")</f>
        <v>EUR</v>
      </c>
      <c r="T9" s="2" t="str">
        <f>IF(Tabelle_ExterneDaten_1[[#This Row],[IndexNameLU]]&lt;&gt;"",VLOOKUP(Tabelle_ExterneDaten_1[[#This Row],[IndexNameLU]],IndexNameLookup,2,FALSE),"")</f>
        <v>EUR-EONIA</v>
      </c>
      <c r="U9" s="2" t="str">
        <f>IF(Tabelle_ExterneDaten_1[[#This Row],[IndependentAmountTypeLU]]&lt;&gt;"",VLOOKUP(Tabelle_ExterneDaten_1[[#This Row],[IndependentAmountTypeLU]],IndependentAmountTypeLookup,2,FALSE),"")</f>
        <v>FIXED</v>
      </c>
      <c r="V9" s="2" t="str">
        <f>IF(Tabelle_ExterneDaten_1[[#This Row],[CallFrequencyLU]]&lt;&gt;"",VLOOKUP(Tabelle_ExterneDaten_1[[#This Row],[CallFrequencyLU]],CallFrequencyLookup,2,FALSE),"")</f>
        <v/>
      </c>
      <c r="W9" s="2" t="str">
        <f>IF(Tabelle_ExterneDaten_1[[#This Row],[PostFrequencyLU]]&lt;&gt;"",VLOOKUP(Tabelle_ExterneDaten_1[[#This Row],[PostFrequencyLU]],PostFrequencyLookup,2,FALSE),"")</f>
        <v/>
      </c>
    </row>
    <row r="10" spans="1:23" x14ac:dyDescent="0.25">
      <c r="B10" s="2" t="s">
        <v>1273</v>
      </c>
      <c r="C10" s="2" t="s">
        <v>8</v>
      </c>
      <c r="D10" s="2" t="s">
        <v>30</v>
      </c>
      <c r="E10" s="2" t="s">
        <v>400</v>
      </c>
      <c r="F10" s="2">
        <v>100000</v>
      </c>
      <c r="G10" s="2">
        <v>100000</v>
      </c>
      <c r="H10" s="2">
        <v>0</v>
      </c>
      <c r="I10" s="2">
        <v>0</v>
      </c>
      <c r="J10" s="2">
        <v>0</v>
      </c>
      <c r="K10" s="2" t="s">
        <v>1221</v>
      </c>
      <c r="L10" s="2"/>
      <c r="M10" s="2"/>
      <c r="N10" s="2" t="s">
        <v>1267</v>
      </c>
      <c r="O10" s="2">
        <v>0</v>
      </c>
      <c r="P10" s="2">
        <v>0</v>
      </c>
      <c r="Q10" s="2" t="e">
        <f>IF(Tabelle_ExterneDaten_1[[#This Row],[NettingSetIdLU]]&lt;&gt;"",VLOOKUP(Tabelle_ExterneDaten_1[[#This Row],[NettingSetIdLU]],NettingSetIdLookup,2,FALSE),"")</f>
        <v>#N/A</v>
      </c>
      <c r="R10" s="2" t="str">
        <f>IF(Tabelle_ExterneDaten_1[[#This Row],[BilateralLU]]&lt;&gt;"",VLOOKUP(Tabelle_ExterneDaten_1[[#This Row],[BilateralLU]],BilateralLookup,2,FALSE),"")</f>
        <v>Bilateral</v>
      </c>
      <c r="S10" s="2" t="str">
        <f>IF(Tabelle_ExterneDaten_1[[#This Row],[CSACurrencyLU]]&lt;&gt;"",VLOOKUP(Tabelle_ExterneDaten_1[[#This Row],[CSACurrencyLU]],CSACurrencyLookup,2,FALSE),"")</f>
        <v>EUR</v>
      </c>
      <c r="T10" s="2" t="str">
        <f>IF(Tabelle_ExterneDaten_1[[#This Row],[IndexNameLU]]&lt;&gt;"",VLOOKUP(Tabelle_ExterneDaten_1[[#This Row],[IndexNameLU]],IndexNameLookup,2,FALSE),"")</f>
        <v>EUR-EONIA</v>
      </c>
      <c r="U10" s="2" t="str">
        <f>IF(Tabelle_ExterneDaten_1[[#This Row],[IndependentAmountTypeLU]]&lt;&gt;"",VLOOKUP(Tabelle_ExterneDaten_1[[#This Row],[IndependentAmountTypeLU]],IndependentAmountTypeLookup,2,FALSE),"")</f>
        <v>FIXED</v>
      </c>
      <c r="V10" s="2" t="str">
        <f>IF(Tabelle_ExterneDaten_1[[#This Row],[CallFrequencyLU]]&lt;&gt;"",VLOOKUP(Tabelle_ExterneDaten_1[[#This Row],[CallFrequencyLU]],CallFrequencyLookup,2,FALSE),"")</f>
        <v/>
      </c>
      <c r="W10" s="2" t="str">
        <f>IF(Tabelle_ExterneDaten_1[[#This Row],[PostFrequencyLU]]&lt;&gt;"",VLOOKUP(Tabelle_ExterneDaten_1[[#This Row],[PostFrequencyLU]],PostFrequencyLookup,2,FALSE),"")</f>
        <v/>
      </c>
    </row>
    <row r="11" spans="1:23" x14ac:dyDescent="0.25">
      <c r="B11" s="2" t="s">
        <v>1274</v>
      </c>
      <c r="C11" s="2" t="s">
        <v>8</v>
      </c>
      <c r="D11" s="2" t="s">
        <v>30</v>
      </c>
      <c r="E11" s="2" t="s">
        <v>400</v>
      </c>
      <c r="F11" s="2">
        <v>100000</v>
      </c>
      <c r="G11" s="2">
        <v>100000</v>
      </c>
      <c r="H11" s="2">
        <v>0</v>
      </c>
      <c r="I11" s="2">
        <v>0</v>
      </c>
      <c r="J11" s="2">
        <v>0</v>
      </c>
      <c r="K11" s="2" t="s">
        <v>1221</v>
      </c>
      <c r="L11" s="2"/>
      <c r="M11" s="2"/>
      <c r="N11" s="2" t="s">
        <v>1267</v>
      </c>
      <c r="O11" s="2">
        <v>0</v>
      </c>
      <c r="P11" s="2">
        <v>0</v>
      </c>
      <c r="Q11" s="2" t="e">
        <f>IF(Tabelle_ExterneDaten_1[[#This Row],[NettingSetIdLU]]&lt;&gt;"",VLOOKUP(Tabelle_ExterneDaten_1[[#This Row],[NettingSetIdLU]],NettingSetIdLookup,2,FALSE),"")</f>
        <v>#N/A</v>
      </c>
      <c r="R11" s="2" t="str">
        <f>IF(Tabelle_ExterneDaten_1[[#This Row],[BilateralLU]]&lt;&gt;"",VLOOKUP(Tabelle_ExterneDaten_1[[#This Row],[BilateralLU]],BilateralLookup,2,FALSE),"")</f>
        <v>Bilateral</v>
      </c>
      <c r="S11" s="2" t="str">
        <f>IF(Tabelle_ExterneDaten_1[[#This Row],[CSACurrencyLU]]&lt;&gt;"",VLOOKUP(Tabelle_ExterneDaten_1[[#This Row],[CSACurrencyLU]],CSACurrencyLookup,2,FALSE),"")</f>
        <v>EUR</v>
      </c>
      <c r="T11" s="2" t="str">
        <f>IF(Tabelle_ExterneDaten_1[[#This Row],[IndexNameLU]]&lt;&gt;"",VLOOKUP(Tabelle_ExterneDaten_1[[#This Row],[IndexNameLU]],IndexNameLookup,2,FALSE),"")</f>
        <v>EUR-EONIA</v>
      </c>
      <c r="U11" s="2" t="str">
        <f>IF(Tabelle_ExterneDaten_1[[#This Row],[IndependentAmountTypeLU]]&lt;&gt;"",VLOOKUP(Tabelle_ExterneDaten_1[[#This Row],[IndependentAmountTypeLU]],IndependentAmountTypeLookup,2,FALSE),"")</f>
        <v>FIXED</v>
      </c>
      <c r="V11" s="2" t="str">
        <f>IF(Tabelle_ExterneDaten_1[[#This Row],[CallFrequencyLU]]&lt;&gt;"",VLOOKUP(Tabelle_ExterneDaten_1[[#This Row],[CallFrequencyLU]],CallFrequencyLookup,2,FALSE),"")</f>
        <v/>
      </c>
      <c r="W11" s="2" t="str">
        <f>IF(Tabelle_ExterneDaten_1[[#This Row],[PostFrequencyLU]]&lt;&gt;"",VLOOKUP(Tabelle_ExterneDaten_1[[#This Row],[PostFrequencyLU]],PostFrequencyLookup,2,FALSE),"")</f>
        <v/>
      </c>
    </row>
    <row r="12" spans="1:23" x14ac:dyDescent="0.25">
      <c r="B12" s="2" t="s">
        <v>1275</v>
      </c>
      <c r="C12" s="2" t="s">
        <v>8</v>
      </c>
      <c r="D12" s="2" t="s">
        <v>30</v>
      </c>
      <c r="E12" s="2" t="s">
        <v>400</v>
      </c>
      <c r="F12" s="2">
        <v>0</v>
      </c>
      <c r="G12" s="2">
        <v>0</v>
      </c>
      <c r="H12" s="2">
        <v>5000000</v>
      </c>
      <c r="I12" s="2">
        <v>5000000</v>
      </c>
      <c r="J12" s="2">
        <v>0</v>
      </c>
      <c r="K12" s="2" t="s">
        <v>1221</v>
      </c>
      <c r="L12" s="2"/>
      <c r="M12" s="2"/>
      <c r="N12" s="2" t="s">
        <v>1264</v>
      </c>
      <c r="O12" s="2">
        <v>0</v>
      </c>
      <c r="P12" s="2">
        <v>0</v>
      </c>
      <c r="Q12" s="2" t="e">
        <f>IF(Tabelle_ExterneDaten_1[[#This Row],[NettingSetIdLU]]&lt;&gt;"",VLOOKUP(Tabelle_ExterneDaten_1[[#This Row],[NettingSetIdLU]],NettingSetIdLookup,2,FALSE),"")</f>
        <v>#N/A</v>
      </c>
      <c r="R12" s="2" t="str">
        <f>IF(Tabelle_ExterneDaten_1[[#This Row],[BilateralLU]]&lt;&gt;"",VLOOKUP(Tabelle_ExterneDaten_1[[#This Row],[BilateralLU]],BilateralLookup,2,FALSE),"")</f>
        <v>Bilateral</v>
      </c>
      <c r="S12" s="2" t="str">
        <f>IF(Tabelle_ExterneDaten_1[[#This Row],[CSACurrencyLU]]&lt;&gt;"",VLOOKUP(Tabelle_ExterneDaten_1[[#This Row],[CSACurrencyLU]],CSACurrencyLookup,2,FALSE),"")</f>
        <v>EUR</v>
      </c>
      <c r="T12" s="2" t="str">
        <f>IF(Tabelle_ExterneDaten_1[[#This Row],[IndexNameLU]]&lt;&gt;"",VLOOKUP(Tabelle_ExterneDaten_1[[#This Row],[IndexNameLU]],IndexNameLookup,2,FALSE),"")</f>
        <v>EUR-EONIA</v>
      </c>
      <c r="U12" s="2" t="str">
        <f>IF(Tabelle_ExterneDaten_1[[#This Row],[IndependentAmountTypeLU]]&lt;&gt;"",VLOOKUP(Tabelle_ExterneDaten_1[[#This Row],[IndependentAmountTypeLU]],IndependentAmountTypeLookup,2,FALSE),"")</f>
        <v>FIXED</v>
      </c>
      <c r="V12" s="2" t="str">
        <f>IF(Tabelle_ExterneDaten_1[[#This Row],[CallFrequencyLU]]&lt;&gt;"",VLOOKUP(Tabelle_ExterneDaten_1[[#This Row],[CallFrequencyLU]],CallFrequencyLookup,2,FALSE),"")</f>
        <v/>
      </c>
      <c r="W12" s="2" t="str">
        <f>IF(Tabelle_ExterneDaten_1[[#This Row],[PostFrequencyLU]]&lt;&gt;"",VLOOKUP(Tabelle_ExterneDaten_1[[#This Row],[PostFrequencyLU]],PostFrequencyLookup,2,FALSE),"")</f>
        <v/>
      </c>
    </row>
    <row r="13" spans="1:23" x14ac:dyDescent="0.25">
      <c r="B13" s="2" t="s">
        <v>1276</v>
      </c>
      <c r="C13" s="2" t="s">
        <v>8</v>
      </c>
      <c r="D13" s="2" t="s">
        <v>30</v>
      </c>
      <c r="E13" s="2" t="s">
        <v>400</v>
      </c>
      <c r="F13" s="2">
        <v>0</v>
      </c>
      <c r="G13" s="2">
        <v>0</v>
      </c>
      <c r="H13" s="2">
        <v>50000</v>
      </c>
      <c r="I13" s="2">
        <v>50000</v>
      </c>
      <c r="J13" s="2">
        <v>0</v>
      </c>
      <c r="K13" s="2" t="s">
        <v>1221</v>
      </c>
      <c r="L13" s="2"/>
      <c r="M13" s="2"/>
      <c r="N13" s="2" t="s">
        <v>1264</v>
      </c>
      <c r="O13" s="2">
        <v>0</v>
      </c>
      <c r="P13" s="2">
        <v>0</v>
      </c>
      <c r="Q13" s="2" t="e">
        <f>IF(Tabelle_ExterneDaten_1[[#This Row],[NettingSetIdLU]]&lt;&gt;"",VLOOKUP(Tabelle_ExterneDaten_1[[#This Row],[NettingSetIdLU]],NettingSetIdLookup,2,FALSE),"")</f>
        <v>#N/A</v>
      </c>
      <c r="R13" s="2" t="str">
        <f>IF(Tabelle_ExterneDaten_1[[#This Row],[BilateralLU]]&lt;&gt;"",VLOOKUP(Tabelle_ExterneDaten_1[[#This Row],[BilateralLU]],BilateralLookup,2,FALSE),"")</f>
        <v>Bilateral</v>
      </c>
      <c r="S13" s="2" t="str">
        <f>IF(Tabelle_ExterneDaten_1[[#This Row],[CSACurrencyLU]]&lt;&gt;"",VLOOKUP(Tabelle_ExterneDaten_1[[#This Row],[CSACurrencyLU]],CSACurrencyLookup,2,FALSE),"")</f>
        <v>EUR</v>
      </c>
      <c r="T13" s="2" t="str">
        <f>IF(Tabelle_ExterneDaten_1[[#This Row],[IndexNameLU]]&lt;&gt;"",VLOOKUP(Tabelle_ExterneDaten_1[[#This Row],[IndexNameLU]],IndexNameLookup,2,FALSE),"")</f>
        <v>EUR-EONIA</v>
      </c>
      <c r="U13" s="2" t="str">
        <f>IF(Tabelle_ExterneDaten_1[[#This Row],[IndependentAmountTypeLU]]&lt;&gt;"",VLOOKUP(Tabelle_ExterneDaten_1[[#This Row],[IndependentAmountTypeLU]],IndependentAmountTypeLookup,2,FALSE),"")</f>
        <v>FIXED</v>
      </c>
      <c r="V13" s="2" t="str">
        <f>IF(Tabelle_ExterneDaten_1[[#This Row],[CallFrequencyLU]]&lt;&gt;"",VLOOKUP(Tabelle_ExterneDaten_1[[#This Row],[CallFrequencyLU]],CallFrequencyLookup,2,FALSE),"")</f>
        <v/>
      </c>
      <c r="W13" s="2" t="str">
        <f>IF(Tabelle_ExterneDaten_1[[#This Row],[PostFrequencyLU]]&lt;&gt;"",VLOOKUP(Tabelle_ExterneDaten_1[[#This Row],[PostFrequencyLU]],PostFrequencyLookup,2,FALSE),"")</f>
        <v/>
      </c>
    </row>
    <row r="14" spans="1:23" x14ac:dyDescent="0.25">
      <c r="B14" s="2" t="s">
        <v>1277</v>
      </c>
      <c r="C14" s="2" t="s">
        <v>8</v>
      </c>
      <c r="D14" s="2" t="s">
        <v>30</v>
      </c>
      <c r="E14" s="2" t="s">
        <v>400</v>
      </c>
      <c r="F14" s="2">
        <v>0</v>
      </c>
      <c r="G14" s="2">
        <v>0</v>
      </c>
      <c r="H14" s="2">
        <v>5000000</v>
      </c>
      <c r="I14" s="2">
        <v>5000000</v>
      </c>
      <c r="J14" s="2">
        <v>0</v>
      </c>
      <c r="K14" s="2" t="s">
        <v>1221</v>
      </c>
      <c r="L14" s="2"/>
      <c r="M14" s="2"/>
      <c r="N14" s="2" t="s">
        <v>1264</v>
      </c>
      <c r="O14" s="2">
        <v>0</v>
      </c>
      <c r="P14" s="2">
        <v>0</v>
      </c>
      <c r="Q14" s="2" t="e">
        <f>IF(Tabelle_ExterneDaten_1[[#This Row],[NettingSetIdLU]]&lt;&gt;"",VLOOKUP(Tabelle_ExterneDaten_1[[#This Row],[NettingSetIdLU]],NettingSetIdLookup,2,FALSE),"")</f>
        <v>#N/A</v>
      </c>
      <c r="R14" s="2" t="str">
        <f>IF(Tabelle_ExterneDaten_1[[#This Row],[BilateralLU]]&lt;&gt;"",VLOOKUP(Tabelle_ExterneDaten_1[[#This Row],[BilateralLU]],BilateralLookup,2,FALSE),"")</f>
        <v>Bilateral</v>
      </c>
      <c r="S14" s="2" t="str">
        <f>IF(Tabelle_ExterneDaten_1[[#This Row],[CSACurrencyLU]]&lt;&gt;"",VLOOKUP(Tabelle_ExterneDaten_1[[#This Row],[CSACurrencyLU]],CSACurrencyLookup,2,FALSE),"")</f>
        <v>EUR</v>
      </c>
      <c r="T14" s="2" t="str">
        <f>IF(Tabelle_ExterneDaten_1[[#This Row],[IndexNameLU]]&lt;&gt;"",VLOOKUP(Tabelle_ExterneDaten_1[[#This Row],[IndexNameLU]],IndexNameLookup,2,FALSE),"")</f>
        <v>EUR-EONIA</v>
      </c>
      <c r="U14" s="2" t="str">
        <f>IF(Tabelle_ExterneDaten_1[[#This Row],[IndependentAmountTypeLU]]&lt;&gt;"",VLOOKUP(Tabelle_ExterneDaten_1[[#This Row],[IndependentAmountTypeLU]],IndependentAmountTypeLookup,2,FALSE),"")</f>
        <v>FIXED</v>
      </c>
      <c r="V14" s="2" t="str">
        <f>IF(Tabelle_ExterneDaten_1[[#This Row],[CallFrequencyLU]]&lt;&gt;"",VLOOKUP(Tabelle_ExterneDaten_1[[#This Row],[CallFrequencyLU]],CallFrequencyLookup,2,FALSE),"")</f>
        <v/>
      </c>
      <c r="W14" s="2" t="str">
        <f>IF(Tabelle_ExterneDaten_1[[#This Row],[PostFrequencyLU]]&lt;&gt;"",VLOOKUP(Tabelle_ExterneDaten_1[[#This Row],[PostFrequencyLU]],PostFrequencyLookup,2,FALSE),"")</f>
        <v/>
      </c>
    </row>
    <row r="15" spans="1:23" x14ac:dyDescent="0.25">
      <c r="B15" s="2" t="s">
        <v>1278</v>
      </c>
      <c r="C15" s="2" t="s">
        <v>8</v>
      </c>
      <c r="D15" s="2" t="s">
        <v>30</v>
      </c>
      <c r="E15" s="2" t="s">
        <v>400</v>
      </c>
      <c r="F15" s="2">
        <v>0</v>
      </c>
      <c r="G15" s="2">
        <v>0</v>
      </c>
      <c r="H15" s="2">
        <v>50000</v>
      </c>
      <c r="I15" s="2">
        <v>50000</v>
      </c>
      <c r="J15" s="2">
        <v>0</v>
      </c>
      <c r="K15" s="2" t="s">
        <v>1221</v>
      </c>
      <c r="L15" s="2"/>
      <c r="M15" s="2"/>
      <c r="N15" s="2" t="s">
        <v>1264</v>
      </c>
      <c r="O15" s="2">
        <v>0</v>
      </c>
      <c r="P15" s="2">
        <v>0</v>
      </c>
      <c r="Q15" s="2" t="e">
        <f>IF(Tabelle_ExterneDaten_1[[#This Row],[NettingSetIdLU]]&lt;&gt;"",VLOOKUP(Tabelle_ExterneDaten_1[[#This Row],[NettingSetIdLU]],NettingSetIdLookup,2,FALSE),"")</f>
        <v>#N/A</v>
      </c>
      <c r="R15" s="2" t="str">
        <f>IF(Tabelle_ExterneDaten_1[[#This Row],[BilateralLU]]&lt;&gt;"",VLOOKUP(Tabelle_ExterneDaten_1[[#This Row],[BilateralLU]],BilateralLookup,2,FALSE),"")</f>
        <v>Bilateral</v>
      </c>
      <c r="S15" s="2" t="str">
        <f>IF(Tabelle_ExterneDaten_1[[#This Row],[CSACurrencyLU]]&lt;&gt;"",VLOOKUP(Tabelle_ExterneDaten_1[[#This Row],[CSACurrencyLU]],CSACurrencyLookup,2,FALSE),"")</f>
        <v>EUR</v>
      </c>
      <c r="T15" s="2" t="str">
        <f>IF(Tabelle_ExterneDaten_1[[#This Row],[IndexNameLU]]&lt;&gt;"",VLOOKUP(Tabelle_ExterneDaten_1[[#This Row],[IndexNameLU]],IndexNameLookup,2,FALSE),"")</f>
        <v>EUR-EONIA</v>
      </c>
      <c r="U15" s="2" t="str">
        <f>IF(Tabelle_ExterneDaten_1[[#This Row],[IndependentAmountTypeLU]]&lt;&gt;"",VLOOKUP(Tabelle_ExterneDaten_1[[#This Row],[IndependentAmountTypeLU]],IndependentAmountTypeLookup,2,FALSE),"")</f>
        <v>FIXED</v>
      </c>
      <c r="V15" s="2" t="str">
        <f>IF(Tabelle_ExterneDaten_1[[#This Row],[CallFrequencyLU]]&lt;&gt;"",VLOOKUP(Tabelle_ExterneDaten_1[[#This Row],[CallFrequencyLU]],CallFrequencyLookup,2,FALSE),"")</f>
        <v/>
      </c>
      <c r="W15" s="2" t="str">
        <f>IF(Tabelle_ExterneDaten_1[[#This Row],[PostFrequencyLU]]&lt;&gt;"",VLOOKUP(Tabelle_ExterneDaten_1[[#This Row],[PostFrequencyLU]],PostFrequencyLookup,2,FALSE),"")</f>
        <v/>
      </c>
    </row>
    <row r="16" spans="1:23" x14ac:dyDescent="0.25">
      <c r="B16" s="2" t="s">
        <v>1279</v>
      </c>
      <c r="C16" s="2" t="s">
        <v>8</v>
      </c>
      <c r="D16" s="2" t="s">
        <v>30</v>
      </c>
      <c r="E16" s="2" t="s">
        <v>400</v>
      </c>
      <c r="F16" s="2">
        <v>0</v>
      </c>
      <c r="G16" s="2">
        <v>0</v>
      </c>
      <c r="H16" s="2">
        <v>5000000</v>
      </c>
      <c r="I16" s="2">
        <v>5000000</v>
      </c>
      <c r="J16" s="2">
        <v>0</v>
      </c>
      <c r="K16" s="2" t="s">
        <v>1221</v>
      </c>
      <c r="L16" s="2"/>
      <c r="M16" s="2"/>
      <c r="N16" s="2" t="s">
        <v>1264</v>
      </c>
      <c r="O16" s="2">
        <v>0</v>
      </c>
      <c r="P16" s="2">
        <v>0</v>
      </c>
      <c r="Q16" s="2" t="e">
        <f>IF(Tabelle_ExterneDaten_1[[#This Row],[NettingSetIdLU]]&lt;&gt;"",VLOOKUP(Tabelle_ExterneDaten_1[[#This Row],[NettingSetIdLU]],NettingSetIdLookup,2,FALSE),"")</f>
        <v>#N/A</v>
      </c>
      <c r="R16" s="2" t="str">
        <f>IF(Tabelle_ExterneDaten_1[[#This Row],[BilateralLU]]&lt;&gt;"",VLOOKUP(Tabelle_ExterneDaten_1[[#This Row],[BilateralLU]],BilateralLookup,2,FALSE),"")</f>
        <v>Bilateral</v>
      </c>
      <c r="S16" s="2" t="str">
        <f>IF(Tabelle_ExterneDaten_1[[#This Row],[CSACurrencyLU]]&lt;&gt;"",VLOOKUP(Tabelle_ExterneDaten_1[[#This Row],[CSACurrencyLU]],CSACurrencyLookup,2,FALSE),"")</f>
        <v>EUR</v>
      </c>
      <c r="T16" s="2" t="str">
        <f>IF(Tabelle_ExterneDaten_1[[#This Row],[IndexNameLU]]&lt;&gt;"",VLOOKUP(Tabelle_ExterneDaten_1[[#This Row],[IndexNameLU]],IndexNameLookup,2,FALSE),"")</f>
        <v>EUR-EONIA</v>
      </c>
      <c r="U16" s="2" t="str">
        <f>IF(Tabelle_ExterneDaten_1[[#This Row],[IndependentAmountTypeLU]]&lt;&gt;"",VLOOKUP(Tabelle_ExterneDaten_1[[#This Row],[IndependentAmountTypeLU]],IndependentAmountTypeLookup,2,FALSE),"")</f>
        <v>FIXED</v>
      </c>
      <c r="V16" s="2" t="str">
        <f>IF(Tabelle_ExterneDaten_1[[#This Row],[CallFrequencyLU]]&lt;&gt;"",VLOOKUP(Tabelle_ExterneDaten_1[[#This Row],[CallFrequencyLU]],CallFrequencyLookup,2,FALSE),"")</f>
        <v/>
      </c>
      <c r="W16" s="2" t="str">
        <f>IF(Tabelle_ExterneDaten_1[[#This Row],[PostFrequencyLU]]&lt;&gt;"",VLOOKUP(Tabelle_ExterneDaten_1[[#This Row],[PostFrequencyLU]],PostFrequencyLookup,2,FALSE),"")</f>
        <v/>
      </c>
    </row>
    <row r="17" spans="2:23" x14ac:dyDescent="0.25">
      <c r="B17" s="2" t="s">
        <v>1280</v>
      </c>
      <c r="C17" s="2" t="s">
        <v>8</v>
      </c>
      <c r="D17" s="2" t="s">
        <v>30</v>
      </c>
      <c r="E17" s="2" t="s">
        <v>400</v>
      </c>
      <c r="F17" s="2">
        <v>100000</v>
      </c>
      <c r="G17" s="2">
        <v>100000</v>
      </c>
      <c r="H17" s="2">
        <v>0</v>
      </c>
      <c r="I17" s="2">
        <v>0</v>
      </c>
      <c r="J17" s="2">
        <v>0</v>
      </c>
      <c r="K17" s="2" t="s">
        <v>1221</v>
      </c>
      <c r="L17" s="2"/>
      <c r="M17" s="2"/>
      <c r="N17" s="2" t="s">
        <v>1267</v>
      </c>
      <c r="O17" s="2">
        <v>0</v>
      </c>
      <c r="P17" s="2">
        <v>0</v>
      </c>
      <c r="Q17" s="2" t="e">
        <f>IF(Tabelle_ExterneDaten_1[[#This Row],[NettingSetIdLU]]&lt;&gt;"",VLOOKUP(Tabelle_ExterneDaten_1[[#This Row],[NettingSetIdLU]],NettingSetIdLookup,2,FALSE),"")</f>
        <v>#N/A</v>
      </c>
      <c r="R17" s="2" t="str">
        <f>IF(Tabelle_ExterneDaten_1[[#This Row],[BilateralLU]]&lt;&gt;"",VLOOKUP(Tabelle_ExterneDaten_1[[#This Row],[BilateralLU]],BilateralLookup,2,FALSE),"")</f>
        <v>Bilateral</v>
      </c>
      <c r="S17" s="2" t="str">
        <f>IF(Tabelle_ExterneDaten_1[[#This Row],[CSACurrencyLU]]&lt;&gt;"",VLOOKUP(Tabelle_ExterneDaten_1[[#This Row],[CSACurrencyLU]],CSACurrencyLookup,2,FALSE),"")</f>
        <v>EUR</v>
      </c>
      <c r="T17" s="2" t="str">
        <f>IF(Tabelle_ExterneDaten_1[[#This Row],[IndexNameLU]]&lt;&gt;"",VLOOKUP(Tabelle_ExterneDaten_1[[#This Row],[IndexNameLU]],IndexNameLookup,2,FALSE),"")</f>
        <v>EUR-EONIA</v>
      </c>
      <c r="U17" s="2" t="str">
        <f>IF(Tabelle_ExterneDaten_1[[#This Row],[IndependentAmountTypeLU]]&lt;&gt;"",VLOOKUP(Tabelle_ExterneDaten_1[[#This Row],[IndependentAmountTypeLU]],IndependentAmountTypeLookup,2,FALSE),"")</f>
        <v>FIXED</v>
      </c>
      <c r="V17" s="2" t="str">
        <f>IF(Tabelle_ExterneDaten_1[[#This Row],[CallFrequencyLU]]&lt;&gt;"",VLOOKUP(Tabelle_ExterneDaten_1[[#This Row],[CallFrequencyLU]],CallFrequencyLookup,2,FALSE),"")</f>
        <v/>
      </c>
      <c r="W17" s="2" t="str">
        <f>IF(Tabelle_ExterneDaten_1[[#This Row],[PostFrequencyLU]]&lt;&gt;"",VLOOKUP(Tabelle_ExterneDaten_1[[#This Row],[PostFrequencyLU]],PostFrequencyLookup,2,FALSE),"")</f>
        <v/>
      </c>
    </row>
    <row r="18" spans="2:23" x14ac:dyDescent="0.25">
      <c r="B18" s="2" t="s">
        <v>1281</v>
      </c>
      <c r="C18" s="2" t="s">
        <v>8</v>
      </c>
      <c r="D18" s="2" t="s">
        <v>30</v>
      </c>
      <c r="E18" s="2" t="s">
        <v>400</v>
      </c>
      <c r="F18" s="2">
        <v>0</v>
      </c>
      <c r="G18" s="2">
        <v>0</v>
      </c>
      <c r="H18" s="2">
        <v>5000000</v>
      </c>
      <c r="I18" s="2">
        <v>5000000</v>
      </c>
      <c r="J18" s="2">
        <v>0</v>
      </c>
      <c r="K18" s="2" t="s">
        <v>1221</v>
      </c>
      <c r="L18" s="2"/>
      <c r="M18" s="2"/>
      <c r="N18" s="2" t="s">
        <v>1264</v>
      </c>
      <c r="O18" s="2">
        <v>0</v>
      </c>
      <c r="P18" s="2">
        <v>0</v>
      </c>
      <c r="Q18" s="2" t="e">
        <f>IF(Tabelle_ExterneDaten_1[[#This Row],[NettingSetIdLU]]&lt;&gt;"",VLOOKUP(Tabelle_ExterneDaten_1[[#This Row],[NettingSetIdLU]],NettingSetIdLookup,2,FALSE),"")</f>
        <v>#N/A</v>
      </c>
      <c r="R18" s="2" t="str">
        <f>IF(Tabelle_ExterneDaten_1[[#This Row],[BilateralLU]]&lt;&gt;"",VLOOKUP(Tabelle_ExterneDaten_1[[#This Row],[BilateralLU]],BilateralLookup,2,FALSE),"")</f>
        <v>Bilateral</v>
      </c>
      <c r="S18" s="2" t="str">
        <f>IF(Tabelle_ExterneDaten_1[[#This Row],[CSACurrencyLU]]&lt;&gt;"",VLOOKUP(Tabelle_ExterneDaten_1[[#This Row],[CSACurrencyLU]],CSACurrencyLookup,2,FALSE),"")</f>
        <v>EUR</v>
      </c>
      <c r="T18" s="2" t="str">
        <f>IF(Tabelle_ExterneDaten_1[[#This Row],[IndexNameLU]]&lt;&gt;"",VLOOKUP(Tabelle_ExterneDaten_1[[#This Row],[IndexNameLU]],IndexNameLookup,2,FALSE),"")</f>
        <v>EUR-EONIA</v>
      </c>
      <c r="U18" s="2" t="str">
        <f>IF(Tabelle_ExterneDaten_1[[#This Row],[IndependentAmountTypeLU]]&lt;&gt;"",VLOOKUP(Tabelle_ExterneDaten_1[[#This Row],[IndependentAmountTypeLU]],IndependentAmountTypeLookup,2,FALSE),"")</f>
        <v>FIXED</v>
      </c>
      <c r="V18" s="2" t="str">
        <f>IF(Tabelle_ExterneDaten_1[[#This Row],[CallFrequencyLU]]&lt;&gt;"",VLOOKUP(Tabelle_ExterneDaten_1[[#This Row],[CallFrequencyLU]],CallFrequencyLookup,2,FALSE),"")</f>
        <v/>
      </c>
      <c r="W18" s="2" t="str">
        <f>IF(Tabelle_ExterneDaten_1[[#This Row],[PostFrequencyLU]]&lt;&gt;"",VLOOKUP(Tabelle_ExterneDaten_1[[#This Row],[PostFrequencyLU]],PostFrequencyLookup,2,FALSE),"")</f>
        <v/>
      </c>
    </row>
    <row r="19" spans="2:23" x14ac:dyDescent="0.25">
      <c r="B19" s="2" t="s">
        <v>1282</v>
      </c>
      <c r="C19" s="2" t="s">
        <v>8</v>
      </c>
      <c r="D19" s="2" t="s">
        <v>30</v>
      </c>
      <c r="E19" s="2" t="s">
        <v>400</v>
      </c>
      <c r="F19" s="2">
        <v>100000</v>
      </c>
      <c r="G19" s="2">
        <v>100000</v>
      </c>
      <c r="H19" s="2">
        <v>0</v>
      </c>
      <c r="I19" s="2">
        <v>0</v>
      </c>
      <c r="J19" s="2">
        <v>0</v>
      </c>
      <c r="K19" s="2" t="s">
        <v>1221</v>
      </c>
      <c r="L19" s="2"/>
      <c r="M19" s="2"/>
      <c r="N19" s="2" t="s">
        <v>1267</v>
      </c>
      <c r="O19" s="2">
        <v>0</v>
      </c>
      <c r="P19" s="2">
        <v>0</v>
      </c>
      <c r="Q19" s="2" t="e">
        <f>IF(Tabelle_ExterneDaten_1[[#This Row],[NettingSetIdLU]]&lt;&gt;"",VLOOKUP(Tabelle_ExterneDaten_1[[#This Row],[NettingSetIdLU]],NettingSetIdLookup,2,FALSE),"")</f>
        <v>#N/A</v>
      </c>
      <c r="R19" s="2" t="str">
        <f>IF(Tabelle_ExterneDaten_1[[#This Row],[BilateralLU]]&lt;&gt;"",VLOOKUP(Tabelle_ExterneDaten_1[[#This Row],[BilateralLU]],BilateralLookup,2,FALSE),"")</f>
        <v>Bilateral</v>
      </c>
      <c r="S19" s="2" t="str">
        <f>IF(Tabelle_ExterneDaten_1[[#This Row],[CSACurrencyLU]]&lt;&gt;"",VLOOKUP(Tabelle_ExterneDaten_1[[#This Row],[CSACurrencyLU]],CSACurrencyLookup,2,FALSE),"")</f>
        <v>EUR</v>
      </c>
      <c r="T19" s="2" t="str">
        <f>IF(Tabelle_ExterneDaten_1[[#This Row],[IndexNameLU]]&lt;&gt;"",VLOOKUP(Tabelle_ExterneDaten_1[[#This Row],[IndexNameLU]],IndexNameLookup,2,FALSE),"")</f>
        <v>EUR-EONIA</v>
      </c>
      <c r="U19" s="2" t="str">
        <f>IF(Tabelle_ExterneDaten_1[[#This Row],[IndependentAmountTypeLU]]&lt;&gt;"",VLOOKUP(Tabelle_ExterneDaten_1[[#This Row],[IndependentAmountTypeLU]],IndependentAmountTypeLookup,2,FALSE),"")</f>
        <v>FIXED</v>
      </c>
      <c r="V19" s="2" t="str">
        <f>IF(Tabelle_ExterneDaten_1[[#This Row],[CallFrequencyLU]]&lt;&gt;"",VLOOKUP(Tabelle_ExterneDaten_1[[#This Row],[CallFrequencyLU]],CallFrequencyLookup,2,FALSE),"")</f>
        <v/>
      </c>
      <c r="W19" s="2" t="str">
        <f>IF(Tabelle_ExterneDaten_1[[#This Row],[PostFrequencyLU]]&lt;&gt;"",VLOOKUP(Tabelle_ExterneDaten_1[[#This Row],[PostFrequencyLU]],PostFrequencyLookup,2,FALSE),"")</f>
        <v/>
      </c>
    </row>
    <row r="20" spans="2:23" x14ac:dyDescent="0.25">
      <c r="B20" s="2" t="s">
        <v>1283</v>
      </c>
      <c r="C20" s="2" t="s">
        <v>8</v>
      </c>
      <c r="D20" s="2" t="s">
        <v>30</v>
      </c>
      <c r="E20" s="2" t="s">
        <v>400</v>
      </c>
      <c r="F20" s="2">
        <v>0</v>
      </c>
      <c r="G20" s="2">
        <v>0</v>
      </c>
      <c r="H20" s="2">
        <v>5000000</v>
      </c>
      <c r="I20" s="2">
        <v>5000000</v>
      </c>
      <c r="J20" s="2">
        <v>0</v>
      </c>
      <c r="K20" s="2" t="s">
        <v>1221</v>
      </c>
      <c r="L20" s="2"/>
      <c r="M20" s="2"/>
      <c r="N20" s="2" t="s">
        <v>1264</v>
      </c>
      <c r="O20" s="2">
        <v>0</v>
      </c>
      <c r="P20" s="2">
        <v>0</v>
      </c>
      <c r="Q20" s="2" t="e">
        <f>IF(Tabelle_ExterneDaten_1[[#This Row],[NettingSetIdLU]]&lt;&gt;"",VLOOKUP(Tabelle_ExterneDaten_1[[#This Row],[NettingSetIdLU]],NettingSetIdLookup,2,FALSE),"")</f>
        <v>#N/A</v>
      </c>
      <c r="R20" s="2" t="str">
        <f>IF(Tabelle_ExterneDaten_1[[#This Row],[BilateralLU]]&lt;&gt;"",VLOOKUP(Tabelle_ExterneDaten_1[[#This Row],[BilateralLU]],BilateralLookup,2,FALSE),"")</f>
        <v>Bilateral</v>
      </c>
      <c r="S20" s="2" t="str">
        <f>IF(Tabelle_ExterneDaten_1[[#This Row],[CSACurrencyLU]]&lt;&gt;"",VLOOKUP(Tabelle_ExterneDaten_1[[#This Row],[CSACurrencyLU]],CSACurrencyLookup,2,FALSE),"")</f>
        <v>EUR</v>
      </c>
      <c r="T20" s="2" t="str">
        <f>IF(Tabelle_ExterneDaten_1[[#This Row],[IndexNameLU]]&lt;&gt;"",VLOOKUP(Tabelle_ExterneDaten_1[[#This Row],[IndexNameLU]],IndexNameLookup,2,FALSE),"")</f>
        <v>EUR-EONIA</v>
      </c>
      <c r="U20" s="2" t="str">
        <f>IF(Tabelle_ExterneDaten_1[[#This Row],[IndependentAmountTypeLU]]&lt;&gt;"",VLOOKUP(Tabelle_ExterneDaten_1[[#This Row],[IndependentAmountTypeLU]],IndependentAmountTypeLookup,2,FALSE),"")</f>
        <v>FIXED</v>
      </c>
      <c r="V20" s="2" t="str">
        <f>IF(Tabelle_ExterneDaten_1[[#This Row],[CallFrequencyLU]]&lt;&gt;"",VLOOKUP(Tabelle_ExterneDaten_1[[#This Row],[CallFrequencyLU]],CallFrequencyLookup,2,FALSE),"")</f>
        <v/>
      </c>
      <c r="W20" s="2" t="str">
        <f>IF(Tabelle_ExterneDaten_1[[#This Row],[PostFrequencyLU]]&lt;&gt;"",VLOOKUP(Tabelle_ExterneDaten_1[[#This Row],[PostFrequencyLU]],PostFrequencyLookup,2,FALSE),"")</f>
        <v/>
      </c>
    </row>
    <row r="21" spans="2:23" x14ac:dyDescent="0.25">
      <c r="B21" s="2" t="s">
        <v>1284</v>
      </c>
      <c r="C21" s="2" t="s">
        <v>8</v>
      </c>
      <c r="D21" s="2" t="s">
        <v>30</v>
      </c>
      <c r="E21" s="2" t="s">
        <v>400</v>
      </c>
      <c r="F21" s="2">
        <v>100000</v>
      </c>
      <c r="G21" s="2">
        <v>100000</v>
      </c>
      <c r="H21" s="2">
        <v>0</v>
      </c>
      <c r="I21" s="2">
        <v>0</v>
      </c>
      <c r="J21" s="2">
        <v>0</v>
      </c>
      <c r="K21" s="2" t="s">
        <v>1221</v>
      </c>
      <c r="L21" s="2"/>
      <c r="M21" s="2"/>
      <c r="N21" s="2" t="s">
        <v>1267</v>
      </c>
      <c r="O21" s="2">
        <v>0</v>
      </c>
      <c r="P21" s="2">
        <v>0</v>
      </c>
      <c r="Q21" s="2" t="e">
        <f>IF(Tabelle_ExterneDaten_1[[#This Row],[NettingSetIdLU]]&lt;&gt;"",VLOOKUP(Tabelle_ExterneDaten_1[[#This Row],[NettingSetIdLU]],NettingSetIdLookup,2,FALSE),"")</f>
        <v>#N/A</v>
      </c>
      <c r="R21" s="2" t="str">
        <f>IF(Tabelle_ExterneDaten_1[[#This Row],[BilateralLU]]&lt;&gt;"",VLOOKUP(Tabelle_ExterneDaten_1[[#This Row],[BilateralLU]],BilateralLookup,2,FALSE),"")</f>
        <v>Bilateral</v>
      </c>
      <c r="S21" s="2" t="str">
        <f>IF(Tabelle_ExterneDaten_1[[#This Row],[CSACurrencyLU]]&lt;&gt;"",VLOOKUP(Tabelle_ExterneDaten_1[[#This Row],[CSACurrencyLU]],CSACurrencyLookup,2,FALSE),"")</f>
        <v>EUR</v>
      </c>
      <c r="T21" s="2" t="str">
        <f>IF(Tabelle_ExterneDaten_1[[#This Row],[IndexNameLU]]&lt;&gt;"",VLOOKUP(Tabelle_ExterneDaten_1[[#This Row],[IndexNameLU]],IndexNameLookup,2,FALSE),"")</f>
        <v>EUR-EONIA</v>
      </c>
      <c r="U21" s="2" t="str">
        <f>IF(Tabelle_ExterneDaten_1[[#This Row],[IndependentAmountTypeLU]]&lt;&gt;"",VLOOKUP(Tabelle_ExterneDaten_1[[#This Row],[IndependentAmountTypeLU]],IndependentAmountTypeLookup,2,FALSE),"")</f>
        <v>FIXED</v>
      </c>
      <c r="V21" s="2" t="str">
        <f>IF(Tabelle_ExterneDaten_1[[#This Row],[CallFrequencyLU]]&lt;&gt;"",VLOOKUP(Tabelle_ExterneDaten_1[[#This Row],[CallFrequencyLU]],CallFrequencyLookup,2,FALSE),"")</f>
        <v/>
      </c>
      <c r="W21" s="2" t="str">
        <f>IF(Tabelle_ExterneDaten_1[[#This Row],[PostFrequencyLU]]&lt;&gt;"",VLOOKUP(Tabelle_ExterneDaten_1[[#This Row],[PostFrequencyLU]],PostFrequencyLookup,2,FALSE),"")</f>
        <v/>
      </c>
    </row>
    <row r="22" spans="2:23" x14ac:dyDescent="0.25">
      <c r="B22" s="2" t="s">
        <v>1285</v>
      </c>
      <c r="C22" s="2" t="s">
        <v>8</v>
      </c>
      <c r="D22" s="2" t="s">
        <v>30</v>
      </c>
      <c r="E22" s="2" t="s">
        <v>400</v>
      </c>
      <c r="F22" s="2">
        <v>0</v>
      </c>
      <c r="G22" s="2">
        <v>0</v>
      </c>
      <c r="H22" s="2">
        <v>5000000</v>
      </c>
      <c r="I22" s="2">
        <v>5000000</v>
      </c>
      <c r="J22" s="2">
        <v>0</v>
      </c>
      <c r="K22" s="2" t="s">
        <v>1221</v>
      </c>
      <c r="L22" s="2"/>
      <c r="M22" s="2"/>
      <c r="N22" s="2" t="s">
        <v>1264</v>
      </c>
      <c r="O22" s="2">
        <v>0</v>
      </c>
      <c r="P22" s="2">
        <v>0</v>
      </c>
      <c r="Q22" s="2" t="e">
        <f>IF(Tabelle_ExterneDaten_1[[#This Row],[NettingSetIdLU]]&lt;&gt;"",VLOOKUP(Tabelle_ExterneDaten_1[[#This Row],[NettingSetIdLU]],NettingSetIdLookup,2,FALSE),"")</f>
        <v>#N/A</v>
      </c>
      <c r="R22" s="2" t="str">
        <f>IF(Tabelle_ExterneDaten_1[[#This Row],[BilateralLU]]&lt;&gt;"",VLOOKUP(Tabelle_ExterneDaten_1[[#This Row],[BilateralLU]],BilateralLookup,2,FALSE),"")</f>
        <v>Bilateral</v>
      </c>
      <c r="S22" s="2" t="str">
        <f>IF(Tabelle_ExterneDaten_1[[#This Row],[CSACurrencyLU]]&lt;&gt;"",VLOOKUP(Tabelle_ExterneDaten_1[[#This Row],[CSACurrencyLU]],CSACurrencyLookup,2,FALSE),"")</f>
        <v>EUR</v>
      </c>
      <c r="T22" s="2" t="str">
        <f>IF(Tabelle_ExterneDaten_1[[#This Row],[IndexNameLU]]&lt;&gt;"",VLOOKUP(Tabelle_ExterneDaten_1[[#This Row],[IndexNameLU]],IndexNameLookup,2,FALSE),"")</f>
        <v>EUR-EONIA</v>
      </c>
      <c r="U22" s="2" t="str">
        <f>IF(Tabelle_ExterneDaten_1[[#This Row],[IndependentAmountTypeLU]]&lt;&gt;"",VLOOKUP(Tabelle_ExterneDaten_1[[#This Row],[IndependentAmountTypeLU]],IndependentAmountTypeLookup,2,FALSE),"")</f>
        <v>FIXED</v>
      </c>
      <c r="V22" s="2" t="str">
        <f>IF(Tabelle_ExterneDaten_1[[#This Row],[CallFrequencyLU]]&lt;&gt;"",VLOOKUP(Tabelle_ExterneDaten_1[[#This Row],[CallFrequencyLU]],CallFrequencyLookup,2,FALSE),"")</f>
        <v/>
      </c>
      <c r="W22" s="2" t="str">
        <f>IF(Tabelle_ExterneDaten_1[[#This Row],[PostFrequencyLU]]&lt;&gt;"",VLOOKUP(Tabelle_ExterneDaten_1[[#This Row],[PostFrequencyLU]],PostFrequencyLookup,2,FALSE),"")</f>
        <v/>
      </c>
    </row>
    <row r="23" spans="2:23" x14ac:dyDescent="0.25">
      <c r="B23" s="2" t="s">
        <v>1286</v>
      </c>
      <c r="C23" s="2" t="s">
        <v>8</v>
      </c>
      <c r="D23" s="2" t="s">
        <v>30</v>
      </c>
      <c r="E23" s="2" t="s">
        <v>400</v>
      </c>
      <c r="F23" s="2">
        <v>100000</v>
      </c>
      <c r="G23" s="2">
        <v>100000</v>
      </c>
      <c r="H23" s="2">
        <v>0</v>
      </c>
      <c r="I23" s="2">
        <v>0</v>
      </c>
      <c r="J23" s="2">
        <v>0</v>
      </c>
      <c r="K23" s="2" t="s">
        <v>1221</v>
      </c>
      <c r="L23" s="2"/>
      <c r="M23" s="2"/>
      <c r="N23" s="2" t="s">
        <v>1267</v>
      </c>
      <c r="O23" s="2">
        <v>0</v>
      </c>
      <c r="P23" s="2">
        <v>0</v>
      </c>
      <c r="Q23" s="2" t="e">
        <f>IF(Tabelle_ExterneDaten_1[[#This Row],[NettingSetIdLU]]&lt;&gt;"",VLOOKUP(Tabelle_ExterneDaten_1[[#This Row],[NettingSetIdLU]],NettingSetIdLookup,2,FALSE),"")</f>
        <v>#N/A</v>
      </c>
      <c r="R23" s="2" t="str">
        <f>IF(Tabelle_ExterneDaten_1[[#This Row],[BilateralLU]]&lt;&gt;"",VLOOKUP(Tabelle_ExterneDaten_1[[#This Row],[BilateralLU]],BilateralLookup,2,FALSE),"")</f>
        <v>Bilateral</v>
      </c>
      <c r="S23" s="2" t="str">
        <f>IF(Tabelle_ExterneDaten_1[[#This Row],[CSACurrencyLU]]&lt;&gt;"",VLOOKUP(Tabelle_ExterneDaten_1[[#This Row],[CSACurrencyLU]],CSACurrencyLookup,2,FALSE),"")</f>
        <v>EUR</v>
      </c>
      <c r="T23" s="2" t="str">
        <f>IF(Tabelle_ExterneDaten_1[[#This Row],[IndexNameLU]]&lt;&gt;"",VLOOKUP(Tabelle_ExterneDaten_1[[#This Row],[IndexNameLU]],IndexNameLookup,2,FALSE),"")</f>
        <v>EUR-EONIA</v>
      </c>
      <c r="U23" s="2" t="str">
        <f>IF(Tabelle_ExterneDaten_1[[#This Row],[IndependentAmountTypeLU]]&lt;&gt;"",VLOOKUP(Tabelle_ExterneDaten_1[[#This Row],[IndependentAmountTypeLU]],IndependentAmountTypeLookup,2,FALSE),"")</f>
        <v>FIXED</v>
      </c>
      <c r="V23" s="2" t="str">
        <f>IF(Tabelle_ExterneDaten_1[[#This Row],[CallFrequencyLU]]&lt;&gt;"",VLOOKUP(Tabelle_ExterneDaten_1[[#This Row],[CallFrequencyLU]],CallFrequencyLookup,2,FALSE),"")</f>
        <v/>
      </c>
      <c r="W23" s="2" t="str">
        <f>IF(Tabelle_ExterneDaten_1[[#This Row],[PostFrequencyLU]]&lt;&gt;"",VLOOKUP(Tabelle_ExterneDaten_1[[#This Row],[PostFrequencyLU]],PostFrequencyLookup,2,FALSE),"")</f>
        <v/>
      </c>
    </row>
    <row r="24" spans="2:23" x14ac:dyDescent="0.25">
      <c r="B24" s="2" t="s">
        <v>1287</v>
      </c>
      <c r="C24" s="2" t="s">
        <v>8</v>
      </c>
      <c r="D24" s="2" t="s">
        <v>30</v>
      </c>
      <c r="E24" s="2" t="s">
        <v>400</v>
      </c>
      <c r="F24" s="2">
        <v>100000</v>
      </c>
      <c r="G24" s="2">
        <v>100000</v>
      </c>
      <c r="H24" s="2">
        <v>0</v>
      </c>
      <c r="I24" s="2">
        <v>0</v>
      </c>
      <c r="J24" s="2">
        <v>0</v>
      </c>
      <c r="K24" s="2" t="s">
        <v>1221</v>
      </c>
      <c r="L24" s="2"/>
      <c r="M24" s="2"/>
      <c r="N24" s="2" t="s">
        <v>1267</v>
      </c>
      <c r="O24" s="2">
        <v>0</v>
      </c>
      <c r="P24" s="2">
        <v>0</v>
      </c>
      <c r="Q24" s="2" t="e">
        <f>IF(Tabelle_ExterneDaten_1[[#This Row],[NettingSetIdLU]]&lt;&gt;"",VLOOKUP(Tabelle_ExterneDaten_1[[#This Row],[NettingSetIdLU]],NettingSetIdLookup,2,FALSE),"")</f>
        <v>#N/A</v>
      </c>
      <c r="R24" s="2" t="str">
        <f>IF(Tabelle_ExterneDaten_1[[#This Row],[BilateralLU]]&lt;&gt;"",VLOOKUP(Tabelle_ExterneDaten_1[[#This Row],[BilateralLU]],BilateralLookup,2,FALSE),"")</f>
        <v>Bilateral</v>
      </c>
      <c r="S24" s="2" t="str">
        <f>IF(Tabelle_ExterneDaten_1[[#This Row],[CSACurrencyLU]]&lt;&gt;"",VLOOKUP(Tabelle_ExterneDaten_1[[#This Row],[CSACurrencyLU]],CSACurrencyLookup,2,FALSE),"")</f>
        <v>EUR</v>
      </c>
      <c r="T24" s="2" t="str">
        <f>IF(Tabelle_ExterneDaten_1[[#This Row],[IndexNameLU]]&lt;&gt;"",VLOOKUP(Tabelle_ExterneDaten_1[[#This Row],[IndexNameLU]],IndexNameLookup,2,FALSE),"")</f>
        <v>EUR-EONIA</v>
      </c>
      <c r="U24" s="2" t="str">
        <f>IF(Tabelle_ExterneDaten_1[[#This Row],[IndependentAmountTypeLU]]&lt;&gt;"",VLOOKUP(Tabelle_ExterneDaten_1[[#This Row],[IndependentAmountTypeLU]],IndependentAmountTypeLookup,2,FALSE),"")</f>
        <v>FIXED</v>
      </c>
      <c r="V24" s="2" t="str">
        <f>IF(Tabelle_ExterneDaten_1[[#This Row],[CallFrequencyLU]]&lt;&gt;"",VLOOKUP(Tabelle_ExterneDaten_1[[#This Row],[CallFrequencyLU]],CallFrequencyLookup,2,FALSE),"")</f>
        <v/>
      </c>
      <c r="W24" s="2" t="str">
        <f>IF(Tabelle_ExterneDaten_1[[#This Row],[PostFrequencyLU]]&lt;&gt;"",VLOOKUP(Tabelle_ExterneDaten_1[[#This Row],[PostFrequencyLU]],PostFrequencyLookup,2,FALSE),"")</f>
        <v/>
      </c>
    </row>
    <row r="25" spans="2:23" x14ac:dyDescent="0.25">
      <c r="B25" s="2" t="s">
        <v>1288</v>
      </c>
      <c r="C25" s="2" t="s">
        <v>8</v>
      </c>
      <c r="D25" s="2" t="s">
        <v>30</v>
      </c>
      <c r="E25" s="2" t="s">
        <v>400</v>
      </c>
      <c r="F25" s="2">
        <v>0</v>
      </c>
      <c r="G25" s="2">
        <v>0</v>
      </c>
      <c r="H25" s="2">
        <v>5000000</v>
      </c>
      <c r="I25" s="2">
        <v>5000000</v>
      </c>
      <c r="J25" s="2">
        <v>0</v>
      </c>
      <c r="K25" s="2" t="s">
        <v>1221</v>
      </c>
      <c r="L25" s="2"/>
      <c r="M25" s="2"/>
      <c r="N25" s="2" t="s">
        <v>1264</v>
      </c>
      <c r="O25" s="2">
        <v>0</v>
      </c>
      <c r="P25" s="2">
        <v>0</v>
      </c>
      <c r="Q25" s="2" t="e">
        <f>IF(Tabelle_ExterneDaten_1[[#This Row],[NettingSetIdLU]]&lt;&gt;"",VLOOKUP(Tabelle_ExterneDaten_1[[#This Row],[NettingSetIdLU]],NettingSetIdLookup,2,FALSE),"")</f>
        <v>#N/A</v>
      </c>
      <c r="R25" s="2" t="str">
        <f>IF(Tabelle_ExterneDaten_1[[#This Row],[BilateralLU]]&lt;&gt;"",VLOOKUP(Tabelle_ExterneDaten_1[[#This Row],[BilateralLU]],BilateralLookup,2,FALSE),"")</f>
        <v>Bilateral</v>
      </c>
      <c r="S25" s="2" t="str">
        <f>IF(Tabelle_ExterneDaten_1[[#This Row],[CSACurrencyLU]]&lt;&gt;"",VLOOKUP(Tabelle_ExterneDaten_1[[#This Row],[CSACurrencyLU]],CSACurrencyLookup,2,FALSE),"")</f>
        <v>EUR</v>
      </c>
      <c r="T25" s="2" t="str">
        <f>IF(Tabelle_ExterneDaten_1[[#This Row],[IndexNameLU]]&lt;&gt;"",VLOOKUP(Tabelle_ExterneDaten_1[[#This Row],[IndexNameLU]],IndexNameLookup,2,FALSE),"")</f>
        <v>EUR-EONIA</v>
      </c>
      <c r="U25" s="2" t="str">
        <f>IF(Tabelle_ExterneDaten_1[[#This Row],[IndependentAmountTypeLU]]&lt;&gt;"",VLOOKUP(Tabelle_ExterneDaten_1[[#This Row],[IndependentAmountTypeLU]],IndependentAmountTypeLookup,2,FALSE),"")</f>
        <v>FIXED</v>
      </c>
      <c r="V25" s="2" t="str">
        <f>IF(Tabelle_ExterneDaten_1[[#This Row],[CallFrequencyLU]]&lt;&gt;"",VLOOKUP(Tabelle_ExterneDaten_1[[#This Row],[CallFrequencyLU]],CallFrequencyLookup,2,FALSE),"")</f>
        <v/>
      </c>
      <c r="W25" s="2" t="str">
        <f>IF(Tabelle_ExterneDaten_1[[#This Row],[PostFrequencyLU]]&lt;&gt;"",VLOOKUP(Tabelle_ExterneDaten_1[[#This Row],[PostFrequencyLU]],PostFrequencyLookup,2,FALSE),"")</f>
        <v/>
      </c>
    </row>
    <row r="26" spans="2:23" x14ac:dyDescent="0.25">
      <c r="B26" s="2" t="s">
        <v>1289</v>
      </c>
      <c r="C26" s="2" t="s">
        <v>8</v>
      </c>
      <c r="D26" s="2" t="s">
        <v>30</v>
      </c>
      <c r="E26" s="2" t="s">
        <v>400</v>
      </c>
      <c r="F26" s="2">
        <v>100000</v>
      </c>
      <c r="G26" s="2">
        <v>100000</v>
      </c>
      <c r="H26" s="2">
        <v>0</v>
      </c>
      <c r="I26" s="2">
        <v>0</v>
      </c>
      <c r="J26" s="2">
        <v>0</v>
      </c>
      <c r="K26" s="2" t="s">
        <v>1221</v>
      </c>
      <c r="L26" s="2"/>
      <c r="M26" s="2"/>
      <c r="N26" s="2" t="s">
        <v>1267</v>
      </c>
      <c r="O26" s="2">
        <v>0</v>
      </c>
      <c r="P26" s="2">
        <v>0</v>
      </c>
      <c r="Q26" s="2" t="e">
        <f>IF(Tabelle_ExterneDaten_1[[#This Row],[NettingSetIdLU]]&lt;&gt;"",VLOOKUP(Tabelle_ExterneDaten_1[[#This Row],[NettingSetIdLU]],NettingSetIdLookup,2,FALSE),"")</f>
        <v>#N/A</v>
      </c>
      <c r="R26" s="2" t="str">
        <f>IF(Tabelle_ExterneDaten_1[[#This Row],[BilateralLU]]&lt;&gt;"",VLOOKUP(Tabelle_ExterneDaten_1[[#This Row],[BilateralLU]],BilateralLookup,2,FALSE),"")</f>
        <v>Bilateral</v>
      </c>
      <c r="S26" s="2" t="str">
        <f>IF(Tabelle_ExterneDaten_1[[#This Row],[CSACurrencyLU]]&lt;&gt;"",VLOOKUP(Tabelle_ExterneDaten_1[[#This Row],[CSACurrencyLU]],CSACurrencyLookup,2,FALSE),"")</f>
        <v>EUR</v>
      </c>
      <c r="T26" s="2" t="str">
        <f>IF(Tabelle_ExterneDaten_1[[#This Row],[IndexNameLU]]&lt;&gt;"",VLOOKUP(Tabelle_ExterneDaten_1[[#This Row],[IndexNameLU]],IndexNameLookup,2,FALSE),"")</f>
        <v>EUR-EONIA</v>
      </c>
      <c r="U26" s="2" t="str">
        <f>IF(Tabelle_ExterneDaten_1[[#This Row],[IndependentAmountTypeLU]]&lt;&gt;"",VLOOKUP(Tabelle_ExterneDaten_1[[#This Row],[IndependentAmountTypeLU]],IndependentAmountTypeLookup,2,FALSE),"")</f>
        <v>FIXED</v>
      </c>
      <c r="V26" s="2" t="str">
        <f>IF(Tabelle_ExterneDaten_1[[#This Row],[CallFrequencyLU]]&lt;&gt;"",VLOOKUP(Tabelle_ExterneDaten_1[[#This Row],[CallFrequencyLU]],CallFrequencyLookup,2,FALSE),"")</f>
        <v/>
      </c>
      <c r="W26" s="2" t="str">
        <f>IF(Tabelle_ExterneDaten_1[[#This Row],[PostFrequencyLU]]&lt;&gt;"",VLOOKUP(Tabelle_ExterneDaten_1[[#This Row],[PostFrequencyLU]],PostFrequencyLookup,2,FALSE),"")</f>
        <v/>
      </c>
    </row>
    <row r="27" spans="2:23" x14ac:dyDescent="0.25">
      <c r="B27" s="2" t="s">
        <v>1290</v>
      </c>
      <c r="C27" s="2" t="s">
        <v>8</v>
      </c>
      <c r="D27" s="2" t="s">
        <v>30</v>
      </c>
      <c r="E27" s="2" t="s">
        <v>400</v>
      </c>
      <c r="F27" s="2">
        <v>0</v>
      </c>
      <c r="G27" s="2">
        <v>0</v>
      </c>
      <c r="H27" s="2">
        <v>5000000</v>
      </c>
      <c r="I27" s="2">
        <v>5000000</v>
      </c>
      <c r="J27" s="2">
        <v>0</v>
      </c>
      <c r="K27" s="2" t="s">
        <v>1221</v>
      </c>
      <c r="L27" s="2"/>
      <c r="M27" s="2"/>
      <c r="N27" s="2" t="s">
        <v>1264</v>
      </c>
      <c r="O27" s="2">
        <v>0</v>
      </c>
      <c r="P27" s="2">
        <v>0</v>
      </c>
      <c r="Q27" s="2" t="e">
        <f>IF(Tabelle_ExterneDaten_1[[#This Row],[NettingSetIdLU]]&lt;&gt;"",VLOOKUP(Tabelle_ExterneDaten_1[[#This Row],[NettingSetIdLU]],NettingSetIdLookup,2,FALSE),"")</f>
        <v>#N/A</v>
      </c>
      <c r="R27" s="2" t="str">
        <f>IF(Tabelle_ExterneDaten_1[[#This Row],[BilateralLU]]&lt;&gt;"",VLOOKUP(Tabelle_ExterneDaten_1[[#This Row],[BilateralLU]],BilateralLookup,2,FALSE),"")</f>
        <v>Bilateral</v>
      </c>
      <c r="S27" s="2" t="str">
        <f>IF(Tabelle_ExterneDaten_1[[#This Row],[CSACurrencyLU]]&lt;&gt;"",VLOOKUP(Tabelle_ExterneDaten_1[[#This Row],[CSACurrencyLU]],CSACurrencyLookup,2,FALSE),"")</f>
        <v>EUR</v>
      </c>
      <c r="T27" s="2" t="str">
        <f>IF(Tabelle_ExterneDaten_1[[#This Row],[IndexNameLU]]&lt;&gt;"",VLOOKUP(Tabelle_ExterneDaten_1[[#This Row],[IndexNameLU]],IndexNameLookup,2,FALSE),"")</f>
        <v>EUR-EONIA</v>
      </c>
      <c r="U27" s="2" t="str">
        <f>IF(Tabelle_ExterneDaten_1[[#This Row],[IndependentAmountTypeLU]]&lt;&gt;"",VLOOKUP(Tabelle_ExterneDaten_1[[#This Row],[IndependentAmountTypeLU]],IndependentAmountTypeLookup,2,FALSE),"")</f>
        <v>FIXED</v>
      </c>
      <c r="V27" s="2" t="str">
        <f>IF(Tabelle_ExterneDaten_1[[#This Row],[CallFrequencyLU]]&lt;&gt;"",VLOOKUP(Tabelle_ExterneDaten_1[[#This Row],[CallFrequencyLU]],CallFrequencyLookup,2,FALSE),"")</f>
        <v/>
      </c>
      <c r="W27" s="2" t="str">
        <f>IF(Tabelle_ExterneDaten_1[[#This Row],[PostFrequencyLU]]&lt;&gt;"",VLOOKUP(Tabelle_ExterneDaten_1[[#This Row],[PostFrequencyLU]],PostFrequencyLookup,2,FALSE),"")</f>
        <v/>
      </c>
    </row>
    <row r="28" spans="2:23" x14ac:dyDescent="0.25">
      <c r="B28" s="2" t="s">
        <v>1291</v>
      </c>
      <c r="C28" s="2" t="s">
        <v>8</v>
      </c>
      <c r="D28" s="2" t="s">
        <v>30</v>
      </c>
      <c r="E28" s="2" t="s">
        <v>400</v>
      </c>
      <c r="F28" s="2">
        <v>100000</v>
      </c>
      <c r="G28" s="2">
        <v>100000</v>
      </c>
      <c r="H28" s="2">
        <v>0</v>
      </c>
      <c r="I28" s="2">
        <v>0</v>
      </c>
      <c r="J28" s="2">
        <v>0</v>
      </c>
      <c r="K28" s="2" t="s">
        <v>1221</v>
      </c>
      <c r="L28" s="2"/>
      <c r="M28" s="2"/>
      <c r="N28" s="2" t="s">
        <v>1267</v>
      </c>
      <c r="O28" s="2">
        <v>0</v>
      </c>
      <c r="P28" s="2">
        <v>0</v>
      </c>
      <c r="Q28" s="2" t="e">
        <f>IF(Tabelle_ExterneDaten_1[[#This Row],[NettingSetIdLU]]&lt;&gt;"",VLOOKUP(Tabelle_ExterneDaten_1[[#This Row],[NettingSetIdLU]],NettingSetIdLookup,2,FALSE),"")</f>
        <v>#N/A</v>
      </c>
      <c r="R28" s="2" t="str">
        <f>IF(Tabelle_ExterneDaten_1[[#This Row],[BilateralLU]]&lt;&gt;"",VLOOKUP(Tabelle_ExterneDaten_1[[#This Row],[BilateralLU]],BilateralLookup,2,FALSE),"")</f>
        <v>Bilateral</v>
      </c>
      <c r="S28" s="2" t="str">
        <f>IF(Tabelle_ExterneDaten_1[[#This Row],[CSACurrencyLU]]&lt;&gt;"",VLOOKUP(Tabelle_ExterneDaten_1[[#This Row],[CSACurrencyLU]],CSACurrencyLookup,2,FALSE),"")</f>
        <v>EUR</v>
      </c>
      <c r="T28" s="2" t="str">
        <f>IF(Tabelle_ExterneDaten_1[[#This Row],[IndexNameLU]]&lt;&gt;"",VLOOKUP(Tabelle_ExterneDaten_1[[#This Row],[IndexNameLU]],IndexNameLookup,2,FALSE),"")</f>
        <v>EUR-EONIA</v>
      </c>
      <c r="U28" s="2" t="str">
        <f>IF(Tabelle_ExterneDaten_1[[#This Row],[IndependentAmountTypeLU]]&lt;&gt;"",VLOOKUP(Tabelle_ExterneDaten_1[[#This Row],[IndependentAmountTypeLU]],IndependentAmountTypeLookup,2,FALSE),"")</f>
        <v>FIXED</v>
      </c>
      <c r="V28" s="2" t="str">
        <f>IF(Tabelle_ExterneDaten_1[[#This Row],[CallFrequencyLU]]&lt;&gt;"",VLOOKUP(Tabelle_ExterneDaten_1[[#This Row],[CallFrequencyLU]],CallFrequencyLookup,2,FALSE),"")</f>
        <v/>
      </c>
      <c r="W28" s="2" t="str">
        <f>IF(Tabelle_ExterneDaten_1[[#This Row],[PostFrequencyLU]]&lt;&gt;"",VLOOKUP(Tabelle_ExterneDaten_1[[#This Row],[PostFrequencyLU]],PostFrequencyLookup,2,FALSE),"")</f>
        <v/>
      </c>
    </row>
    <row r="29" spans="2:23" x14ac:dyDescent="0.25">
      <c r="B29" s="2" t="s">
        <v>1292</v>
      </c>
      <c r="C29" s="2" t="s">
        <v>8</v>
      </c>
      <c r="D29" s="2" t="s">
        <v>30</v>
      </c>
      <c r="E29" s="2" t="s">
        <v>400</v>
      </c>
      <c r="F29" s="2">
        <v>0</v>
      </c>
      <c r="G29" s="2">
        <v>0</v>
      </c>
      <c r="H29" s="2">
        <v>5000000</v>
      </c>
      <c r="I29" s="2">
        <v>5000000</v>
      </c>
      <c r="J29" s="2">
        <v>0</v>
      </c>
      <c r="K29" s="2" t="s">
        <v>1221</v>
      </c>
      <c r="L29" s="2"/>
      <c r="M29" s="2"/>
      <c r="N29" s="2" t="s">
        <v>1264</v>
      </c>
      <c r="O29" s="2">
        <v>0</v>
      </c>
      <c r="P29" s="2">
        <v>0</v>
      </c>
      <c r="Q29" s="2" t="e">
        <f>IF(Tabelle_ExterneDaten_1[[#This Row],[NettingSetIdLU]]&lt;&gt;"",VLOOKUP(Tabelle_ExterneDaten_1[[#This Row],[NettingSetIdLU]],NettingSetIdLookup,2,FALSE),"")</f>
        <v>#N/A</v>
      </c>
      <c r="R29" s="2" t="str">
        <f>IF(Tabelle_ExterneDaten_1[[#This Row],[BilateralLU]]&lt;&gt;"",VLOOKUP(Tabelle_ExterneDaten_1[[#This Row],[BilateralLU]],BilateralLookup,2,FALSE),"")</f>
        <v>Bilateral</v>
      </c>
      <c r="S29" s="2" t="str">
        <f>IF(Tabelle_ExterneDaten_1[[#This Row],[CSACurrencyLU]]&lt;&gt;"",VLOOKUP(Tabelle_ExterneDaten_1[[#This Row],[CSACurrencyLU]],CSACurrencyLookup,2,FALSE),"")</f>
        <v>EUR</v>
      </c>
      <c r="T29" s="2" t="str">
        <f>IF(Tabelle_ExterneDaten_1[[#This Row],[IndexNameLU]]&lt;&gt;"",VLOOKUP(Tabelle_ExterneDaten_1[[#This Row],[IndexNameLU]],IndexNameLookup,2,FALSE),"")</f>
        <v>EUR-EONIA</v>
      </c>
      <c r="U29" s="2" t="str">
        <f>IF(Tabelle_ExterneDaten_1[[#This Row],[IndependentAmountTypeLU]]&lt;&gt;"",VLOOKUP(Tabelle_ExterneDaten_1[[#This Row],[IndependentAmountTypeLU]],IndependentAmountTypeLookup,2,FALSE),"")</f>
        <v>FIXED</v>
      </c>
      <c r="V29" s="2" t="str">
        <f>IF(Tabelle_ExterneDaten_1[[#This Row],[CallFrequencyLU]]&lt;&gt;"",VLOOKUP(Tabelle_ExterneDaten_1[[#This Row],[CallFrequencyLU]],CallFrequencyLookup,2,FALSE),"")</f>
        <v/>
      </c>
      <c r="W29" s="2" t="str">
        <f>IF(Tabelle_ExterneDaten_1[[#This Row],[PostFrequencyLU]]&lt;&gt;"",VLOOKUP(Tabelle_ExterneDaten_1[[#This Row],[PostFrequencyLU]],PostFrequencyLookup,2,FALSE),"")</f>
        <v/>
      </c>
    </row>
    <row r="30" spans="2:23" x14ac:dyDescent="0.25">
      <c r="B30" s="2" t="s">
        <v>1293</v>
      </c>
      <c r="C30" s="2" t="s">
        <v>8</v>
      </c>
      <c r="D30" s="2" t="s">
        <v>30</v>
      </c>
      <c r="E30" s="2" t="s">
        <v>400</v>
      </c>
      <c r="F30" s="2">
        <v>0</v>
      </c>
      <c r="G30" s="2">
        <v>0</v>
      </c>
      <c r="H30" s="2">
        <v>50000</v>
      </c>
      <c r="I30" s="2">
        <v>50000</v>
      </c>
      <c r="J30" s="2">
        <v>0</v>
      </c>
      <c r="K30" s="2" t="s">
        <v>1221</v>
      </c>
      <c r="L30" s="2"/>
      <c r="M30" s="2"/>
      <c r="N30" s="2" t="s">
        <v>1264</v>
      </c>
      <c r="O30" s="2">
        <v>0</v>
      </c>
      <c r="P30" s="2">
        <v>0</v>
      </c>
      <c r="Q30" s="2" t="e">
        <f>IF(Tabelle_ExterneDaten_1[[#This Row],[NettingSetIdLU]]&lt;&gt;"",VLOOKUP(Tabelle_ExterneDaten_1[[#This Row],[NettingSetIdLU]],NettingSetIdLookup,2,FALSE),"")</f>
        <v>#N/A</v>
      </c>
      <c r="R30" s="2" t="str">
        <f>IF(Tabelle_ExterneDaten_1[[#This Row],[BilateralLU]]&lt;&gt;"",VLOOKUP(Tabelle_ExterneDaten_1[[#This Row],[BilateralLU]],BilateralLookup,2,FALSE),"")</f>
        <v>Bilateral</v>
      </c>
      <c r="S30" s="2" t="str">
        <f>IF(Tabelle_ExterneDaten_1[[#This Row],[CSACurrencyLU]]&lt;&gt;"",VLOOKUP(Tabelle_ExterneDaten_1[[#This Row],[CSACurrencyLU]],CSACurrencyLookup,2,FALSE),"")</f>
        <v>EUR</v>
      </c>
      <c r="T30" s="2" t="str">
        <f>IF(Tabelle_ExterneDaten_1[[#This Row],[IndexNameLU]]&lt;&gt;"",VLOOKUP(Tabelle_ExterneDaten_1[[#This Row],[IndexNameLU]],IndexNameLookup,2,FALSE),"")</f>
        <v>EUR-EONIA</v>
      </c>
      <c r="U30" s="2" t="str">
        <f>IF(Tabelle_ExterneDaten_1[[#This Row],[IndependentAmountTypeLU]]&lt;&gt;"",VLOOKUP(Tabelle_ExterneDaten_1[[#This Row],[IndependentAmountTypeLU]],IndependentAmountTypeLookup,2,FALSE),"")</f>
        <v>FIXED</v>
      </c>
      <c r="V30" s="2" t="str">
        <f>IF(Tabelle_ExterneDaten_1[[#This Row],[CallFrequencyLU]]&lt;&gt;"",VLOOKUP(Tabelle_ExterneDaten_1[[#This Row],[CallFrequencyLU]],CallFrequencyLookup,2,FALSE),"")</f>
        <v/>
      </c>
      <c r="W30" s="2" t="str">
        <f>IF(Tabelle_ExterneDaten_1[[#This Row],[PostFrequencyLU]]&lt;&gt;"",VLOOKUP(Tabelle_ExterneDaten_1[[#This Row],[PostFrequencyLU]],PostFrequencyLookup,2,FALSE),"")</f>
        <v/>
      </c>
    </row>
    <row r="31" spans="2:23" x14ac:dyDescent="0.25">
      <c r="B31" s="2" t="s">
        <v>1294</v>
      </c>
      <c r="C31" s="2" t="s">
        <v>8</v>
      </c>
      <c r="D31" s="2" t="s">
        <v>30</v>
      </c>
      <c r="E31" s="2" t="s">
        <v>400</v>
      </c>
      <c r="F31" s="2">
        <v>0</v>
      </c>
      <c r="G31" s="2">
        <v>0</v>
      </c>
      <c r="H31" s="2">
        <v>5000000</v>
      </c>
      <c r="I31" s="2">
        <v>5000000</v>
      </c>
      <c r="J31" s="2">
        <v>0</v>
      </c>
      <c r="K31" s="2" t="s">
        <v>1221</v>
      </c>
      <c r="L31" s="2"/>
      <c r="M31" s="2"/>
      <c r="N31" s="2" t="s">
        <v>1264</v>
      </c>
      <c r="O31" s="2">
        <v>0</v>
      </c>
      <c r="P31" s="2">
        <v>0</v>
      </c>
      <c r="Q31" s="2" t="e">
        <f>IF(Tabelle_ExterneDaten_1[[#This Row],[NettingSetIdLU]]&lt;&gt;"",VLOOKUP(Tabelle_ExterneDaten_1[[#This Row],[NettingSetIdLU]],NettingSetIdLookup,2,FALSE),"")</f>
        <v>#N/A</v>
      </c>
      <c r="R31" s="2" t="str">
        <f>IF(Tabelle_ExterneDaten_1[[#This Row],[BilateralLU]]&lt;&gt;"",VLOOKUP(Tabelle_ExterneDaten_1[[#This Row],[BilateralLU]],BilateralLookup,2,FALSE),"")</f>
        <v>Bilateral</v>
      </c>
      <c r="S31" s="2" t="str">
        <f>IF(Tabelle_ExterneDaten_1[[#This Row],[CSACurrencyLU]]&lt;&gt;"",VLOOKUP(Tabelle_ExterneDaten_1[[#This Row],[CSACurrencyLU]],CSACurrencyLookup,2,FALSE),"")</f>
        <v>EUR</v>
      </c>
      <c r="T31" s="2" t="str">
        <f>IF(Tabelle_ExterneDaten_1[[#This Row],[IndexNameLU]]&lt;&gt;"",VLOOKUP(Tabelle_ExterneDaten_1[[#This Row],[IndexNameLU]],IndexNameLookup,2,FALSE),"")</f>
        <v>EUR-EONIA</v>
      </c>
      <c r="U31" s="2" t="str">
        <f>IF(Tabelle_ExterneDaten_1[[#This Row],[IndependentAmountTypeLU]]&lt;&gt;"",VLOOKUP(Tabelle_ExterneDaten_1[[#This Row],[IndependentAmountTypeLU]],IndependentAmountTypeLookup,2,FALSE),"")</f>
        <v>FIXED</v>
      </c>
      <c r="V31" s="2" t="str">
        <f>IF(Tabelle_ExterneDaten_1[[#This Row],[CallFrequencyLU]]&lt;&gt;"",VLOOKUP(Tabelle_ExterneDaten_1[[#This Row],[CallFrequencyLU]],CallFrequencyLookup,2,FALSE),"")</f>
        <v/>
      </c>
      <c r="W31" s="2" t="str">
        <f>IF(Tabelle_ExterneDaten_1[[#This Row],[PostFrequencyLU]]&lt;&gt;"",VLOOKUP(Tabelle_ExterneDaten_1[[#This Row],[PostFrequencyLU]],PostFrequencyLookup,2,FALSE),"")</f>
        <v/>
      </c>
    </row>
    <row r="32" spans="2:23" x14ac:dyDescent="0.25">
      <c r="B32" s="2" t="s">
        <v>1295</v>
      </c>
      <c r="C32" s="2" t="s">
        <v>8</v>
      </c>
      <c r="D32" s="2" t="s">
        <v>30</v>
      </c>
      <c r="E32" s="2" t="s">
        <v>400</v>
      </c>
      <c r="F32" s="2">
        <v>0</v>
      </c>
      <c r="G32" s="2">
        <v>0</v>
      </c>
      <c r="H32" s="2">
        <v>50000</v>
      </c>
      <c r="I32" s="2">
        <v>50000</v>
      </c>
      <c r="J32" s="2">
        <v>0</v>
      </c>
      <c r="K32" s="2" t="s">
        <v>1221</v>
      </c>
      <c r="L32" s="2"/>
      <c r="M32" s="2"/>
      <c r="N32" s="2" t="s">
        <v>1264</v>
      </c>
      <c r="O32" s="2">
        <v>0</v>
      </c>
      <c r="P32" s="2">
        <v>0</v>
      </c>
      <c r="Q32" s="2" t="e">
        <f>IF(Tabelle_ExterneDaten_1[[#This Row],[NettingSetIdLU]]&lt;&gt;"",VLOOKUP(Tabelle_ExterneDaten_1[[#This Row],[NettingSetIdLU]],NettingSetIdLookup,2,FALSE),"")</f>
        <v>#N/A</v>
      </c>
      <c r="R32" s="2" t="str">
        <f>IF(Tabelle_ExterneDaten_1[[#This Row],[BilateralLU]]&lt;&gt;"",VLOOKUP(Tabelle_ExterneDaten_1[[#This Row],[BilateralLU]],BilateralLookup,2,FALSE),"")</f>
        <v>Bilateral</v>
      </c>
      <c r="S32" s="2" t="str">
        <f>IF(Tabelle_ExterneDaten_1[[#This Row],[CSACurrencyLU]]&lt;&gt;"",VLOOKUP(Tabelle_ExterneDaten_1[[#This Row],[CSACurrencyLU]],CSACurrencyLookup,2,FALSE),"")</f>
        <v>EUR</v>
      </c>
      <c r="T32" s="2" t="str">
        <f>IF(Tabelle_ExterneDaten_1[[#This Row],[IndexNameLU]]&lt;&gt;"",VLOOKUP(Tabelle_ExterneDaten_1[[#This Row],[IndexNameLU]],IndexNameLookup,2,FALSE),"")</f>
        <v>EUR-EONIA</v>
      </c>
      <c r="U32" s="2" t="str">
        <f>IF(Tabelle_ExterneDaten_1[[#This Row],[IndependentAmountTypeLU]]&lt;&gt;"",VLOOKUP(Tabelle_ExterneDaten_1[[#This Row],[IndependentAmountTypeLU]],IndependentAmountTypeLookup,2,FALSE),"")</f>
        <v>FIXED</v>
      </c>
      <c r="V32" s="2" t="str">
        <f>IF(Tabelle_ExterneDaten_1[[#This Row],[CallFrequencyLU]]&lt;&gt;"",VLOOKUP(Tabelle_ExterneDaten_1[[#This Row],[CallFrequencyLU]],CallFrequencyLookup,2,FALSE),"")</f>
        <v/>
      </c>
      <c r="W32" s="2" t="str">
        <f>IF(Tabelle_ExterneDaten_1[[#This Row],[PostFrequencyLU]]&lt;&gt;"",VLOOKUP(Tabelle_ExterneDaten_1[[#This Row],[PostFrequencyLU]],PostFrequencyLookup,2,FALSE),"")</f>
        <v/>
      </c>
    </row>
    <row r="33" spans="2:23" x14ac:dyDescent="0.25">
      <c r="B33" s="2" t="s">
        <v>1296</v>
      </c>
      <c r="C33" s="2" t="s">
        <v>8</v>
      </c>
      <c r="D33" s="2" t="s">
        <v>30</v>
      </c>
      <c r="E33" s="2" t="s">
        <v>400</v>
      </c>
      <c r="F33" s="2">
        <v>0</v>
      </c>
      <c r="G33" s="2">
        <v>0</v>
      </c>
      <c r="H33" s="2">
        <v>5000000</v>
      </c>
      <c r="I33" s="2">
        <v>5000000</v>
      </c>
      <c r="J33" s="2">
        <v>0</v>
      </c>
      <c r="K33" s="2" t="s">
        <v>1221</v>
      </c>
      <c r="L33" s="2"/>
      <c r="M33" s="2"/>
      <c r="N33" s="2" t="s">
        <v>1264</v>
      </c>
      <c r="O33" s="2">
        <v>0</v>
      </c>
      <c r="P33" s="2">
        <v>0</v>
      </c>
      <c r="Q33" s="2" t="e">
        <f>IF(Tabelle_ExterneDaten_1[[#This Row],[NettingSetIdLU]]&lt;&gt;"",VLOOKUP(Tabelle_ExterneDaten_1[[#This Row],[NettingSetIdLU]],NettingSetIdLookup,2,FALSE),"")</f>
        <v>#N/A</v>
      </c>
      <c r="R33" s="2" t="str">
        <f>IF(Tabelle_ExterneDaten_1[[#This Row],[BilateralLU]]&lt;&gt;"",VLOOKUP(Tabelle_ExterneDaten_1[[#This Row],[BilateralLU]],BilateralLookup,2,FALSE),"")</f>
        <v>Bilateral</v>
      </c>
      <c r="S33" s="2" t="str">
        <f>IF(Tabelle_ExterneDaten_1[[#This Row],[CSACurrencyLU]]&lt;&gt;"",VLOOKUP(Tabelle_ExterneDaten_1[[#This Row],[CSACurrencyLU]],CSACurrencyLookup,2,FALSE),"")</f>
        <v>EUR</v>
      </c>
      <c r="T33" s="2" t="str">
        <f>IF(Tabelle_ExterneDaten_1[[#This Row],[IndexNameLU]]&lt;&gt;"",VLOOKUP(Tabelle_ExterneDaten_1[[#This Row],[IndexNameLU]],IndexNameLookup,2,FALSE),"")</f>
        <v>EUR-EONIA</v>
      </c>
      <c r="U33" s="2" t="str">
        <f>IF(Tabelle_ExterneDaten_1[[#This Row],[IndependentAmountTypeLU]]&lt;&gt;"",VLOOKUP(Tabelle_ExterneDaten_1[[#This Row],[IndependentAmountTypeLU]],IndependentAmountTypeLookup,2,FALSE),"")</f>
        <v>FIXED</v>
      </c>
      <c r="V33" s="2" t="str">
        <f>IF(Tabelle_ExterneDaten_1[[#This Row],[CallFrequencyLU]]&lt;&gt;"",VLOOKUP(Tabelle_ExterneDaten_1[[#This Row],[CallFrequencyLU]],CallFrequencyLookup,2,FALSE),"")</f>
        <v/>
      </c>
      <c r="W33" s="2" t="str">
        <f>IF(Tabelle_ExterneDaten_1[[#This Row],[PostFrequencyLU]]&lt;&gt;"",VLOOKUP(Tabelle_ExterneDaten_1[[#This Row],[PostFrequencyLU]],PostFrequencyLookup,2,FALSE),"")</f>
        <v/>
      </c>
    </row>
    <row r="34" spans="2:23" x14ac:dyDescent="0.25">
      <c r="B34" s="2" t="s">
        <v>1297</v>
      </c>
      <c r="C34" s="2" t="s">
        <v>8</v>
      </c>
      <c r="D34" s="2" t="s">
        <v>30</v>
      </c>
      <c r="E34" s="2" t="s">
        <v>400</v>
      </c>
      <c r="F34" s="2">
        <v>0</v>
      </c>
      <c r="G34" s="2">
        <v>0</v>
      </c>
      <c r="H34" s="2">
        <v>50000</v>
      </c>
      <c r="I34" s="2">
        <v>50000</v>
      </c>
      <c r="J34" s="2">
        <v>0</v>
      </c>
      <c r="K34" s="2" t="s">
        <v>1221</v>
      </c>
      <c r="L34" s="2"/>
      <c r="M34" s="2"/>
      <c r="N34" s="2" t="s">
        <v>1264</v>
      </c>
      <c r="O34" s="2">
        <v>0</v>
      </c>
      <c r="P34" s="2">
        <v>0</v>
      </c>
      <c r="Q34" s="2" t="e">
        <f>IF(Tabelle_ExterneDaten_1[[#This Row],[NettingSetIdLU]]&lt;&gt;"",VLOOKUP(Tabelle_ExterneDaten_1[[#This Row],[NettingSetIdLU]],NettingSetIdLookup,2,FALSE),"")</f>
        <v>#N/A</v>
      </c>
      <c r="R34" s="2" t="str">
        <f>IF(Tabelle_ExterneDaten_1[[#This Row],[BilateralLU]]&lt;&gt;"",VLOOKUP(Tabelle_ExterneDaten_1[[#This Row],[BilateralLU]],BilateralLookup,2,FALSE),"")</f>
        <v>Bilateral</v>
      </c>
      <c r="S34" s="2" t="str">
        <f>IF(Tabelle_ExterneDaten_1[[#This Row],[CSACurrencyLU]]&lt;&gt;"",VLOOKUP(Tabelle_ExterneDaten_1[[#This Row],[CSACurrencyLU]],CSACurrencyLookup,2,FALSE),"")</f>
        <v>EUR</v>
      </c>
      <c r="T34" s="2" t="str">
        <f>IF(Tabelle_ExterneDaten_1[[#This Row],[IndexNameLU]]&lt;&gt;"",VLOOKUP(Tabelle_ExterneDaten_1[[#This Row],[IndexNameLU]],IndexNameLookup,2,FALSE),"")</f>
        <v>EUR-EONIA</v>
      </c>
      <c r="U34" s="2" t="str">
        <f>IF(Tabelle_ExterneDaten_1[[#This Row],[IndependentAmountTypeLU]]&lt;&gt;"",VLOOKUP(Tabelle_ExterneDaten_1[[#This Row],[IndependentAmountTypeLU]],IndependentAmountTypeLookup,2,FALSE),"")</f>
        <v>FIXED</v>
      </c>
      <c r="V34" s="2" t="str">
        <f>IF(Tabelle_ExterneDaten_1[[#This Row],[CallFrequencyLU]]&lt;&gt;"",VLOOKUP(Tabelle_ExterneDaten_1[[#This Row],[CallFrequencyLU]],CallFrequencyLookup,2,FALSE),"")</f>
        <v/>
      </c>
      <c r="W34" s="2" t="str">
        <f>IF(Tabelle_ExterneDaten_1[[#This Row],[PostFrequencyLU]]&lt;&gt;"",VLOOKUP(Tabelle_ExterneDaten_1[[#This Row],[PostFrequencyLU]],PostFrequencyLookup,2,FALSE),"")</f>
        <v/>
      </c>
    </row>
    <row r="35" spans="2:23" x14ac:dyDescent="0.25">
      <c r="B35" s="2" t="s">
        <v>1298</v>
      </c>
      <c r="C35" s="2" t="s">
        <v>8</v>
      </c>
      <c r="D35" s="2" t="s">
        <v>30</v>
      </c>
      <c r="E35" s="2" t="s">
        <v>400</v>
      </c>
      <c r="F35" s="2">
        <v>0</v>
      </c>
      <c r="G35" s="2">
        <v>0</v>
      </c>
      <c r="H35" s="2">
        <v>5000000</v>
      </c>
      <c r="I35" s="2">
        <v>5000000</v>
      </c>
      <c r="J35" s="2">
        <v>0</v>
      </c>
      <c r="K35" s="2" t="s">
        <v>1221</v>
      </c>
      <c r="L35" s="2"/>
      <c r="M35" s="2"/>
      <c r="N35" s="2" t="s">
        <v>1264</v>
      </c>
      <c r="O35" s="2">
        <v>0</v>
      </c>
      <c r="P35" s="2">
        <v>0</v>
      </c>
      <c r="Q35" s="2" t="e">
        <f>IF(Tabelle_ExterneDaten_1[[#This Row],[NettingSetIdLU]]&lt;&gt;"",VLOOKUP(Tabelle_ExterneDaten_1[[#This Row],[NettingSetIdLU]],NettingSetIdLookup,2,FALSE),"")</f>
        <v>#N/A</v>
      </c>
      <c r="R35" s="2" t="str">
        <f>IF(Tabelle_ExterneDaten_1[[#This Row],[BilateralLU]]&lt;&gt;"",VLOOKUP(Tabelle_ExterneDaten_1[[#This Row],[BilateralLU]],BilateralLookup,2,FALSE),"")</f>
        <v>Bilateral</v>
      </c>
      <c r="S35" s="2" t="str">
        <f>IF(Tabelle_ExterneDaten_1[[#This Row],[CSACurrencyLU]]&lt;&gt;"",VLOOKUP(Tabelle_ExterneDaten_1[[#This Row],[CSACurrencyLU]],CSACurrencyLookup,2,FALSE),"")</f>
        <v>EUR</v>
      </c>
      <c r="T35" s="2" t="str">
        <f>IF(Tabelle_ExterneDaten_1[[#This Row],[IndexNameLU]]&lt;&gt;"",VLOOKUP(Tabelle_ExterneDaten_1[[#This Row],[IndexNameLU]],IndexNameLookup,2,FALSE),"")</f>
        <v>EUR-EONIA</v>
      </c>
      <c r="U35" s="2" t="str">
        <f>IF(Tabelle_ExterneDaten_1[[#This Row],[IndependentAmountTypeLU]]&lt;&gt;"",VLOOKUP(Tabelle_ExterneDaten_1[[#This Row],[IndependentAmountTypeLU]],IndependentAmountTypeLookup,2,FALSE),"")</f>
        <v>FIXED</v>
      </c>
      <c r="V35" s="2" t="str">
        <f>IF(Tabelle_ExterneDaten_1[[#This Row],[CallFrequencyLU]]&lt;&gt;"",VLOOKUP(Tabelle_ExterneDaten_1[[#This Row],[CallFrequencyLU]],CallFrequencyLookup,2,FALSE),"")</f>
        <v/>
      </c>
      <c r="W35" s="2" t="str">
        <f>IF(Tabelle_ExterneDaten_1[[#This Row],[PostFrequencyLU]]&lt;&gt;"",VLOOKUP(Tabelle_ExterneDaten_1[[#This Row],[PostFrequencyLU]],PostFrequencyLookup,2,FALSE),"")</f>
        <v/>
      </c>
    </row>
    <row r="36" spans="2:23" x14ac:dyDescent="0.25">
      <c r="B36" s="2" t="s">
        <v>1299</v>
      </c>
      <c r="C36" s="2" t="s">
        <v>8</v>
      </c>
      <c r="D36" s="2" t="s">
        <v>30</v>
      </c>
      <c r="E36" s="2" t="s">
        <v>400</v>
      </c>
      <c r="F36" s="2">
        <v>100000</v>
      </c>
      <c r="G36" s="2">
        <v>100000</v>
      </c>
      <c r="H36" s="2">
        <v>0</v>
      </c>
      <c r="I36" s="2">
        <v>0</v>
      </c>
      <c r="J36" s="2">
        <v>0</v>
      </c>
      <c r="K36" s="2" t="s">
        <v>1221</v>
      </c>
      <c r="L36" s="2"/>
      <c r="M36" s="2"/>
      <c r="N36" s="2" t="s">
        <v>1267</v>
      </c>
      <c r="O36" s="2">
        <v>0</v>
      </c>
      <c r="P36" s="2">
        <v>0</v>
      </c>
      <c r="Q36" s="2" t="e">
        <f>IF(Tabelle_ExterneDaten_1[[#This Row],[NettingSetIdLU]]&lt;&gt;"",VLOOKUP(Tabelle_ExterneDaten_1[[#This Row],[NettingSetIdLU]],NettingSetIdLookup,2,FALSE),"")</f>
        <v>#N/A</v>
      </c>
      <c r="R36" s="2" t="str">
        <f>IF(Tabelle_ExterneDaten_1[[#This Row],[BilateralLU]]&lt;&gt;"",VLOOKUP(Tabelle_ExterneDaten_1[[#This Row],[BilateralLU]],BilateralLookup,2,FALSE),"")</f>
        <v>Bilateral</v>
      </c>
      <c r="S36" s="2" t="str">
        <f>IF(Tabelle_ExterneDaten_1[[#This Row],[CSACurrencyLU]]&lt;&gt;"",VLOOKUP(Tabelle_ExterneDaten_1[[#This Row],[CSACurrencyLU]],CSACurrencyLookup,2,FALSE),"")</f>
        <v>EUR</v>
      </c>
      <c r="T36" s="2" t="str">
        <f>IF(Tabelle_ExterneDaten_1[[#This Row],[IndexNameLU]]&lt;&gt;"",VLOOKUP(Tabelle_ExterneDaten_1[[#This Row],[IndexNameLU]],IndexNameLookup,2,FALSE),"")</f>
        <v>EUR-EONIA</v>
      </c>
      <c r="U36" s="2" t="str">
        <f>IF(Tabelle_ExterneDaten_1[[#This Row],[IndependentAmountTypeLU]]&lt;&gt;"",VLOOKUP(Tabelle_ExterneDaten_1[[#This Row],[IndependentAmountTypeLU]],IndependentAmountTypeLookup,2,FALSE),"")</f>
        <v>FIXED</v>
      </c>
      <c r="V36" s="2" t="str">
        <f>IF(Tabelle_ExterneDaten_1[[#This Row],[CallFrequencyLU]]&lt;&gt;"",VLOOKUP(Tabelle_ExterneDaten_1[[#This Row],[CallFrequencyLU]],CallFrequencyLookup,2,FALSE),"")</f>
        <v/>
      </c>
      <c r="W36" s="2" t="str">
        <f>IF(Tabelle_ExterneDaten_1[[#This Row],[PostFrequencyLU]]&lt;&gt;"",VLOOKUP(Tabelle_ExterneDaten_1[[#This Row],[PostFrequencyLU]],PostFrequencyLookup,2,FALSE),"")</f>
        <v/>
      </c>
    </row>
    <row r="37" spans="2:23" x14ac:dyDescent="0.25">
      <c r="B37" s="2" t="s">
        <v>1300</v>
      </c>
      <c r="C37" s="2" t="s">
        <v>8</v>
      </c>
      <c r="D37" s="2" t="s">
        <v>30</v>
      </c>
      <c r="E37" s="2" t="s">
        <v>400</v>
      </c>
      <c r="F37" s="2">
        <v>0</v>
      </c>
      <c r="G37" s="2">
        <v>0</v>
      </c>
      <c r="H37" s="2">
        <v>5000000</v>
      </c>
      <c r="I37" s="2">
        <v>5000000</v>
      </c>
      <c r="J37" s="2">
        <v>0</v>
      </c>
      <c r="K37" s="2" t="s">
        <v>1221</v>
      </c>
      <c r="L37" s="2"/>
      <c r="M37" s="2"/>
      <c r="N37" s="2" t="s">
        <v>1264</v>
      </c>
      <c r="O37" s="2">
        <v>0</v>
      </c>
      <c r="P37" s="2">
        <v>0</v>
      </c>
      <c r="Q37" s="2" t="e">
        <f>IF(Tabelle_ExterneDaten_1[[#This Row],[NettingSetIdLU]]&lt;&gt;"",VLOOKUP(Tabelle_ExterneDaten_1[[#This Row],[NettingSetIdLU]],NettingSetIdLookup,2,FALSE),"")</f>
        <v>#N/A</v>
      </c>
      <c r="R37" s="2" t="str">
        <f>IF(Tabelle_ExterneDaten_1[[#This Row],[BilateralLU]]&lt;&gt;"",VLOOKUP(Tabelle_ExterneDaten_1[[#This Row],[BilateralLU]],BilateralLookup,2,FALSE),"")</f>
        <v>Bilateral</v>
      </c>
      <c r="S37" s="2" t="str">
        <f>IF(Tabelle_ExterneDaten_1[[#This Row],[CSACurrencyLU]]&lt;&gt;"",VLOOKUP(Tabelle_ExterneDaten_1[[#This Row],[CSACurrencyLU]],CSACurrencyLookup,2,FALSE),"")</f>
        <v>EUR</v>
      </c>
      <c r="T37" s="2" t="str">
        <f>IF(Tabelle_ExterneDaten_1[[#This Row],[IndexNameLU]]&lt;&gt;"",VLOOKUP(Tabelle_ExterneDaten_1[[#This Row],[IndexNameLU]],IndexNameLookup,2,FALSE),"")</f>
        <v>EUR-EONIA</v>
      </c>
      <c r="U37" s="2" t="str">
        <f>IF(Tabelle_ExterneDaten_1[[#This Row],[IndependentAmountTypeLU]]&lt;&gt;"",VLOOKUP(Tabelle_ExterneDaten_1[[#This Row],[IndependentAmountTypeLU]],IndependentAmountTypeLookup,2,FALSE),"")</f>
        <v>FIXED</v>
      </c>
      <c r="V37" s="2" t="str">
        <f>IF(Tabelle_ExterneDaten_1[[#This Row],[CallFrequencyLU]]&lt;&gt;"",VLOOKUP(Tabelle_ExterneDaten_1[[#This Row],[CallFrequencyLU]],CallFrequencyLookup,2,FALSE),"")</f>
        <v/>
      </c>
      <c r="W37" s="2" t="str">
        <f>IF(Tabelle_ExterneDaten_1[[#This Row],[PostFrequencyLU]]&lt;&gt;"",VLOOKUP(Tabelle_ExterneDaten_1[[#This Row],[PostFrequencyLU]],PostFrequencyLookup,2,FALSE),"")</f>
        <v/>
      </c>
    </row>
    <row r="38" spans="2:23" x14ac:dyDescent="0.25">
      <c r="B38" s="2" t="s">
        <v>1301</v>
      </c>
      <c r="C38" s="2" t="s">
        <v>8</v>
      </c>
      <c r="D38" s="2" t="s">
        <v>30</v>
      </c>
      <c r="E38" s="2" t="s">
        <v>400</v>
      </c>
      <c r="F38" s="2">
        <v>100000</v>
      </c>
      <c r="G38" s="2">
        <v>100000</v>
      </c>
      <c r="H38" s="2">
        <v>0</v>
      </c>
      <c r="I38" s="2">
        <v>0</v>
      </c>
      <c r="J38" s="2">
        <v>0</v>
      </c>
      <c r="K38" s="2" t="s">
        <v>1221</v>
      </c>
      <c r="L38" s="2"/>
      <c r="M38" s="2"/>
      <c r="N38" s="2" t="s">
        <v>1267</v>
      </c>
      <c r="O38" s="2">
        <v>0</v>
      </c>
      <c r="P38" s="2">
        <v>0</v>
      </c>
      <c r="Q38" s="2" t="e">
        <f>IF(Tabelle_ExterneDaten_1[[#This Row],[NettingSetIdLU]]&lt;&gt;"",VLOOKUP(Tabelle_ExterneDaten_1[[#This Row],[NettingSetIdLU]],NettingSetIdLookup,2,FALSE),"")</f>
        <v>#N/A</v>
      </c>
      <c r="R38" s="2" t="str">
        <f>IF(Tabelle_ExterneDaten_1[[#This Row],[BilateralLU]]&lt;&gt;"",VLOOKUP(Tabelle_ExterneDaten_1[[#This Row],[BilateralLU]],BilateralLookup,2,FALSE),"")</f>
        <v>Bilateral</v>
      </c>
      <c r="S38" s="2" t="str">
        <f>IF(Tabelle_ExterneDaten_1[[#This Row],[CSACurrencyLU]]&lt;&gt;"",VLOOKUP(Tabelle_ExterneDaten_1[[#This Row],[CSACurrencyLU]],CSACurrencyLookup,2,FALSE),"")</f>
        <v>EUR</v>
      </c>
      <c r="T38" s="2" t="str">
        <f>IF(Tabelle_ExterneDaten_1[[#This Row],[IndexNameLU]]&lt;&gt;"",VLOOKUP(Tabelle_ExterneDaten_1[[#This Row],[IndexNameLU]],IndexNameLookup,2,FALSE),"")</f>
        <v>EUR-EONIA</v>
      </c>
      <c r="U38" s="2" t="str">
        <f>IF(Tabelle_ExterneDaten_1[[#This Row],[IndependentAmountTypeLU]]&lt;&gt;"",VLOOKUP(Tabelle_ExterneDaten_1[[#This Row],[IndependentAmountTypeLU]],IndependentAmountTypeLookup,2,FALSE),"")</f>
        <v>FIXED</v>
      </c>
      <c r="V38" s="2" t="str">
        <f>IF(Tabelle_ExterneDaten_1[[#This Row],[CallFrequencyLU]]&lt;&gt;"",VLOOKUP(Tabelle_ExterneDaten_1[[#This Row],[CallFrequencyLU]],CallFrequencyLookup,2,FALSE),"")</f>
        <v/>
      </c>
      <c r="W38" s="2" t="str">
        <f>IF(Tabelle_ExterneDaten_1[[#This Row],[PostFrequencyLU]]&lt;&gt;"",VLOOKUP(Tabelle_ExterneDaten_1[[#This Row],[PostFrequencyLU]],PostFrequencyLookup,2,FALSE),"")</f>
        <v/>
      </c>
    </row>
    <row r="39" spans="2:23" x14ac:dyDescent="0.25">
      <c r="B39" s="2" t="s">
        <v>1302</v>
      </c>
      <c r="C39" s="2" t="s">
        <v>8</v>
      </c>
      <c r="D39" s="2" t="s">
        <v>30</v>
      </c>
      <c r="E39" s="2" t="s">
        <v>400</v>
      </c>
      <c r="F39" s="2">
        <v>0</v>
      </c>
      <c r="G39" s="2">
        <v>0</v>
      </c>
      <c r="H39" s="2">
        <v>5000000</v>
      </c>
      <c r="I39" s="2">
        <v>5000000</v>
      </c>
      <c r="J39" s="2">
        <v>0</v>
      </c>
      <c r="K39" s="2" t="s">
        <v>1221</v>
      </c>
      <c r="L39" s="2"/>
      <c r="M39" s="2"/>
      <c r="N39" s="2" t="s">
        <v>1264</v>
      </c>
      <c r="O39" s="2">
        <v>0</v>
      </c>
      <c r="P39" s="2">
        <v>0</v>
      </c>
      <c r="Q39" s="2" t="e">
        <f>IF(Tabelle_ExterneDaten_1[[#This Row],[NettingSetIdLU]]&lt;&gt;"",VLOOKUP(Tabelle_ExterneDaten_1[[#This Row],[NettingSetIdLU]],NettingSetIdLookup,2,FALSE),"")</f>
        <v>#N/A</v>
      </c>
      <c r="R39" s="2" t="str">
        <f>IF(Tabelle_ExterneDaten_1[[#This Row],[BilateralLU]]&lt;&gt;"",VLOOKUP(Tabelle_ExterneDaten_1[[#This Row],[BilateralLU]],BilateralLookup,2,FALSE),"")</f>
        <v>Bilateral</v>
      </c>
      <c r="S39" s="2" t="str">
        <f>IF(Tabelle_ExterneDaten_1[[#This Row],[CSACurrencyLU]]&lt;&gt;"",VLOOKUP(Tabelle_ExterneDaten_1[[#This Row],[CSACurrencyLU]],CSACurrencyLookup,2,FALSE),"")</f>
        <v>EUR</v>
      </c>
      <c r="T39" s="2" t="str">
        <f>IF(Tabelle_ExterneDaten_1[[#This Row],[IndexNameLU]]&lt;&gt;"",VLOOKUP(Tabelle_ExterneDaten_1[[#This Row],[IndexNameLU]],IndexNameLookup,2,FALSE),"")</f>
        <v>EUR-EONIA</v>
      </c>
      <c r="U39" s="2" t="str">
        <f>IF(Tabelle_ExterneDaten_1[[#This Row],[IndependentAmountTypeLU]]&lt;&gt;"",VLOOKUP(Tabelle_ExterneDaten_1[[#This Row],[IndependentAmountTypeLU]],IndependentAmountTypeLookup,2,FALSE),"")</f>
        <v>FIXED</v>
      </c>
      <c r="V39" s="2" t="str">
        <f>IF(Tabelle_ExterneDaten_1[[#This Row],[CallFrequencyLU]]&lt;&gt;"",VLOOKUP(Tabelle_ExterneDaten_1[[#This Row],[CallFrequencyLU]],CallFrequencyLookup,2,FALSE),"")</f>
        <v/>
      </c>
      <c r="W39" s="2" t="str">
        <f>IF(Tabelle_ExterneDaten_1[[#This Row],[PostFrequencyLU]]&lt;&gt;"",VLOOKUP(Tabelle_ExterneDaten_1[[#This Row],[PostFrequencyLU]],PostFrequencyLookup,2,FALSE),"")</f>
        <v/>
      </c>
    </row>
    <row r="40" spans="2:23" x14ac:dyDescent="0.25">
      <c r="B40" s="2" t="s">
        <v>1303</v>
      </c>
      <c r="C40" s="2" t="s">
        <v>8</v>
      </c>
      <c r="D40" s="2" t="s">
        <v>30</v>
      </c>
      <c r="E40" s="2" t="s">
        <v>400</v>
      </c>
      <c r="F40" s="2">
        <v>0</v>
      </c>
      <c r="G40" s="2">
        <v>0</v>
      </c>
      <c r="H40" s="2">
        <v>50000</v>
      </c>
      <c r="I40" s="2">
        <v>50000</v>
      </c>
      <c r="J40" s="2">
        <v>0</v>
      </c>
      <c r="K40" s="2" t="s">
        <v>1221</v>
      </c>
      <c r="L40" s="2"/>
      <c r="M40" s="2"/>
      <c r="N40" s="2" t="s">
        <v>1264</v>
      </c>
      <c r="O40" s="2">
        <v>0</v>
      </c>
      <c r="P40" s="2">
        <v>0</v>
      </c>
      <c r="Q40" s="2" t="e">
        <f>IF(Tabelle_ExterneDaten_1[[#This Row],[NettingSetIdLU]]&lt;&gt;"",VLOOKUP(Tabelle_ExterneDaten_1[[#This Row],[NettingSetIdLU]],NettingSetIdLookup,2,FALSE),"")</f>
        <v>#N/A</v>
      </c>
      <c r="R40" s="2" t="str">
        <f>IF(Tabelle_ExterneDaten_1[[#This Row],[BilateralLU]]&lt;&gt;"",VLOOKUP(Tabelle_ExterneDaten_1[[#This Row],[BilateralLU]],BilateralLookup,2,FALSE),"")</f>
        <v>Bilateral</v>
      </c>
      <c r="S40" s="2" t="str">
        <f>IF(Tabelle_ExterneDaten_1[[#This Row],[CSACurrencyLU]]&lt;&gt;"",VLOOKUP(Tabelle_ExterneDaten_1[[#This Row],[CSACurrencyLU]],CSACurrencyLookup,2,FALSE),"")</f>
        <v>EUR</v>
      </c>
      <c r="T40" s="2" t="str">
        <f>IF(Tabelle_ExterneDaten_1[[#This Row],[IndexNameLU]]&lt;&gt;"",VLOOKUP(Tabelle_ExterneDaten_1[[#This Row],[IndexNameLU]],IndexNameLookup,2,FALSE),"")</f>
        <v>EUR-EONIA</v>
      </c>
      <c r="U40" s="2" t="str">
        <f>IF(Tabelle_ExterneDaten_1[[#This Row],[IndependentAmountTypeLU]]&lt;&gt;"",VLOOKUP(Tabelle_ExterneDaten_1[[#This Row],[IndependentAmountTypeLU]],IndependentAmountTypeLookup,2,FALSE),"")</f>
        <v>FIXED</v>
      </c>
      <c r="V40" s="2" t="str">
        <f>IF(Tabelle_ExterneDaten_1[[#This Row],[CallFrequencyLU]]&lt;&gt;"",VLOOKUP(Tabelle_ExterneDaten_1[[#This Row],[CallFrequencyLU]],CallFrequencyLookup,2,FALSE),"")</f>
        <v/>
      </c>
      <c r="W40" s="2" t="str">
        <f>IF(Tabelle_ExterneDaten_1[[#This Row],[PostFrequencyLU]]&lt;&gt;"",VLOOKUP(Tabelle_ExterneDaten_1[[#This Row],[PostFrequencyLU]],PostFrequencyLookup,2,FALSE),"")</f>
        <v/>
      </c>
    </row>
    <row r="41" spans="2:23" x14ac:dyDescent="0.25">
      <c r="B41" s="2" t="s">
        <v>1304</v>
      </c>
      <c r="C41" s="2" t="s">
        <v>8</v>
      </c>
      <c r="D41" s="2" t="s">
        <v>30</v>
      </c>
      <c r="E41" s="2" t="s">
        <v>400</v>
      </c>
      <c r="F41" s="2">
        <v>0</v>
      </c>
      <c r="G41" s="2">
        <v>0</v>
      </c>
      <c r="H41" s="2">
        <v>5000000</v>
      </c>
      <c r="I41" s="2">
        <v>5000000</v>
      </c>
      <c r="J41" s="2">
        <v>0</v>
      </c>
      <c r="K41" s="2" t="s">
        <v>1221</v>
      </c>
      <c r="L41" s="2"/>
      <c r="M41" s="2"/>
      <c r="N41" s="2" t="s">
        <v>1264</v>
      </c>
      <c r="O41" s="2">
        <v>0</v>
      </c>
      <c r="P41" s="2">
        <v>0</v>
      </c>
      <c r="Q41" s="2" t="e">
        <f>IF(Tabelle_ExterneDaten_1[[#This Row],[NettingSetIdLU]]&lt;&gt;"",VLOOKUP(Tabelle_ExterneDaten_1[[#This Row],[NettingSetIdLU]],NettingSetIdLookup,2,FALSE),"")</f>
        <v>#N/A</v>
      </c>
      <c r="R41" s="2" t="str">
        <f>IF(Tabelle_ExterneDaten_1[[#This Row],[BilateralLU]]&lt;&gt;"",VLOOKUP(Tabelle_ExterneDaten_1[[#This Row],[BilateralLU]],BilateralLookup,2,FALSE),"")</f>
        <v>Bilateral</v>
      </c>
      <c r="S41" s="2" t="str">
        <f>IF(Tabelle_ExterneDaten_1[[#This Row],[CSACurrencyLU]]&lt;&gt;"",VLOOKUP(Tabelle_ExterneDaten_1[[#This Row],[CSACurrencyLU]],CSACurrencyLookup,2,FALSE),"")</f>
        <v>EUR</v>
      </c>
      <c r="T41" s="2" t="str">
        <f>IF(Tabelle_ExterneDaten_1[[#This Row],[IndexNameLU]]&lt;&gt;"",VLOOKUP(Tabelle_ExterneDaten_1[[#This Row],[IndexNameLU]],IndexNameLookup,2,FALSE),"")</f>
        <v>EUR-EONIA</v>
      </c>
      <c r="U41" s="2" t="str">
        <f>IF(Tabelle_ExterneDaten_1[[#This Row],[IndependentAmountTypeLU]]&lt;&gt;"",VLOOKUP(Tabelle_ExterneDaten_1[[#This Row],[IndependentAmountTypeLU]],IndependentAmountTypeLookup,2,FALSE),"")</f>
        <v>FIXED</v>
      </c>
      <c r="V41" s="2" t="str">
        <f>IF(Tabelle_ExterneDaten_1[[#This Row],[CallFrequencyLU]]&lt;&gt;"",VLOOKUP(Tabelle_ExterneDaten_1[[#This Row],[CallFrequencyLU]],CallFrequencyLookup,2,FALSE),"")</f>
        <v/>
      </c>
      <c r="W41" s="2" t="str">
        <f>IF(Tabelle_ExterneDaten_1[[#This Row],[PostFrequencyLU]]&lt;&gt;"",VLOOKUP(Tabelle_ExterneDaten_1[[#This Row],[PostFrequencyLU]],PostFrequencyLookup,2,FALSE),"")</f>
        <v/>
      </c>
    </row>
    <row r="42" spans="2:23" x14ac:dyDescent="0.25">
      <c r="B42" s="2" t="s">
        <v>1305</v>
      </c>
      <c r="C42" s="2" t="s">
        <v>8</v>
      </c>
      <c r="D42" s="2" t="s">
        <v>30</v>
      </c>
      <c r="E42" s="2" t="s">
        <v>400</v>
      </c>
      <c r="F42" s="2">
        <v>100000</v>
      </c>
      <c r="G42" s="2">
        <v>100000</v>
      </c>
      <c r="H42" s="2">
        <v>0</v>
      </c>
      <c r="I42" s="2">
        <v>0</v>
      </c>
      <c r="J42" s="2">
        <v>0</v>
      </c>
      <c r="K42" s="2" t="s">
        <v>1221</v>
      </c>
      <c r="L42" s="2"/>
      <c r="M42" s="2"/>
      <c r="N42" s="2" t="s">
        <v>1267</v>
      </c>
      <c r="O42" s="2">
        <v>0</v>
      </c>
      <c r="P42" s="2">
        <v>0</v>
      </c>
      <c r="Q42" s="2" t="e">
        <f>IF(Tabelle_ExterneDaten_1[[#This Row],[NettingSetIdLU]]&lt;&gt;"",VLOOKUP(Tabelle_ExterneDaten_1[[#This Row],[NettingSetIdLU]],NettingSetIdLookup,2,FALSE),"")</f>
        <v>#N/A</v>
      </c>
      <c r="R42" s="2" t="str">
        <f>IF(Tabelle_ExterneDaten_1[[#This Row],[BilateralLU]]&lt;&gt;"",VLOOKUP(Tabelle_ExterneDaten_1[[#This Row],[BilateralLU]],BilateralLookup,2,FALSE),"")</f>
        <v>Bilateral</v>
      </c>
      <c r="S42" s="2" t="str">
        <f>IF(Tabelle_ExterneDaten_1[[#This Row],[CSACurrencyLU]]&lt;&gt;"",VLOOKUP(Tabelle_ExterneDaten_1[[#This Row],[CSACurrencyLU]],CSACurrencyLookup,2,FALSE),"")</f>
        <v>EUR</v>
      </c>
      <c r="T42" s="2" t="str">
        <f>IF(Tabelle_ExterneDaten_1[[#This Row],[IndexNameLU]]&lt;&gt;"",VLOOKUP(Tabelle_ExterneDaten_1[[#This Row],[IndexNameLU]],IndexNameLookup,2,FALSE),"")</f>
        <v>EUR-EONIA</v>
      </c>
      <c r="U42" s="2" t="str">
        <f>IF(Tabelle_ExterneDaten_1[[#This Row],[IndependentAmountTypeLU]]&lt;&gt;"",VLOOKUP(Tabelle_ExterneDaten_1[[#This Row],[IndependentAmountTypeLU]],IndependentAmountTypeLookup,2,FALSE),"")</f>
        <v>FIXED</v>
      </c>
      <c r="V42" s="2" t="str">
        <f>IF(Tabelle_ExterneDaten_1[[#This Row],[CallFrequencyLU]]&lt;&gt;"",VLOOKUP(Tabelle_ExterneDaten_1[[#This Row],[CallFrequencyLU]],CallFrequencyLookup,2,FALSE),"")</f>
        <v/>
      </c>
      <c r="W42" s="2" t="str">
        <f>IF(Tabelle_ExterneDaten_1[[#This Row],[PostFrequencyLU]]&lt;&gt;"",VLOOKUP(Tabelle_ExterneDaten_1[[#This Row],[PostFrequencyLU]],PostFrequencyLookup,2,FALSE),"")</f>
        <v/>
      </c>
    </row>
    <row r="43" spans="2:23" x14ac:dyDescent="0.25">
      <c r="B43" s="2" t="s">
        <v>1306</v>
      </c>
      <c r="C43" s="2" t="s">
        <v>8</v>
      </c>
      <c r="D43" s="2" t="s">
        <v>30</v>
      </c>
      <c r="E43" s="2" t="s">
        <v>400</v>
      </c>
      <c r="F43" s="2">
        <v>0</v>
      </c>
      <c r="G43" s="2">
        <v>0</v>
      </c>
      <c r="H43" s="2">
        <v>5000000</v>
      </c>
      <c r="I43" s="2">
        <v>5000000</v>
      </c>
      <c r="J43" s="2">
        <v>0</v>
      </c>
      <c r="K43" s="2" t="s">
        <v>1221</v>
      </c>
      <c r="L43" s="2"/>
      <c r="M43" s="2"/>
      <c r="N43" s="2" t="s">
        <v>1264</v>
      </c>
      <c r="O43" s="2">
        <v>0</v>
      </c>
      <c r="P43" s="2">
        <v>0</v>
      </c>
      <c r="Q43" s="2" t="e">
        <f>IF(Tabelle_ExterneDaten_1[[#This Row],[NettingSetIdLU]]&lt;&gt;"",VLOOKUP(Tabelle_ExterneDaten_1[[#This Row],[NettingSetIdLU]],NettingSetIdLookup,2,FALSE),"")</f>
        <v>#N/A</v>
      </c>
      <c r="R43" s="2" t="str">
        <f>IF(Tabelle_ExterneDaten_1[[#This Row],[BilateralLU]]&lt;&gt;"",VLOOKUP(Tabelle_ExterneDaten_1[[#This Row],[BilateralLU]],BilateralLookup,2,FALSE),"")</f>
        <v>Bilateral</v>
      </c>
      <c r="S43" s="2" t="str">
        <f>IF(Tabelle_ExterneDaten_1[[#This Row],[CSACurrencyLU]]&lt;&gt;"",VLOOKUP(Tabelle_ExterneDaten_1[[#This Row],[CSACurrencyLU]],CSACurrencyLookup,2,FALSE),"")</f>
        <v>EUR</v>
      </c>
      <c r="T43" s="2" t="str">
        <f>IF(Tabelle_ExterneDaten_1[[#This Row],[IndexNameLU]]&lt;&gt;"",VLOOKUP(Tabelle_ExterneDaten_1[[#This Row],[IndexNameLU]],IndexNameLookup,2,FALSE),"")</f>
        <v>EUR-EONIA</v>
      </c>
      <c r="U43" s="2" t="str">
        <f>IF(Tabelle_ExterneDaten_1[[#This Row],[IndependentAmountTypeLU]]&lt;&gt;"",VLOOKUP(Tabelle_ExterneDaten_1[[#This Row],[IndependentAmountTypeLU]],IndependentAmountTypeLookup,2,FALSE),"")</f>
        <v>FIXED</v>
      </c>
      <c r="V43" s="2" t="str">
        <f>IF(Tabelle_ExterneDaten_1[[#This Row],[CallFrequencyLU]]&lt;&gt;"",VLOOKUP(Tabelle_ExterneDaten_1[[#This Row],[CallFrequencyLU]],CallFrequencyLookup,2,FALSE),"")</f>
        <v/>
      </c>
      <c r="W43" s="2" t="str">
        <f>IF(Tabelle_ExterneDaten_1[[#This Row],[PostFrequencyLU]]&lt;&gt;"",VLOOKUP(Tabelle_ExterneDaten_1[[#This Row],[PostFrequencyLU]],PostFrequencyLookup,2,FALSE),"")</f>
        <v/>
      </c>
    </row>
  </sheetData>
  <dataValidations count="7">
    <dataValidation type="list" allowBlank="1" showInputMessage="1" showErrorMessage="1" sqref="B2:B43">
      <formula1>OFFSET(NettingSetIdLookup,0,0,,1)</formula1>
    </dataValidation>
    <dataValidation type="list" allowBlank="1" showInputMessage="1" showErrorMessage="1" sqref="C2:C43">
      <formula1>OFFSET(BilateralLookup,0,0,,1)</formula1>
    </dataValidation>
    <dataValidation type="list" allowBlank="1" showInputMessage="1" showErrorMessage="1" sqref="D2:D43">
      <formula1>OFFSET(CSACurrencyLookup,0,0,,1)</formula1>
    </dataValidation>
    <dataValidation type="list" allowBlank="1" showInputMessage="1" showErrorMessage="1" sqref="E2:E43">
      <formula1>OFFSET(IndexNameLookup,0,0,,1)</formula1>
    </dataValidation>
    <dataValidation type="list" allowBlank="1" showInputMessage="1" showErrorMessage="1" sqref="K2:K43">
      <formula1>OFFSET(IndependentAmountTypeLookup,0,0,,1)</formula1>
    </dataValidation>
    <dataValidation type="list" allowBlank="1" showInputMessage="1" showErrorMessage="1" sqref="L2:L43">
      <formula1>OFFSET(CallFrequencyLookup,0,0,,1)</formula1>
    </dataValidation>
    <dataValidation type="list" allowBlank="1" showInputMessage="1" showErrorMessage="1" sqref="M2:M43">
      <formula1>OFFSET(PostFrequencyLookup,0,0,,1)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/>
  </sheetViews>
  <sheetFormatPr baseColWidth="10" defaultRowHeight="15" x14ac:dyDescent="0.25"/>
  <sheetData>
    <row r="1" spans="1:4" x14ac:dyDescent="0.25">
      <c r="A1" t="str">
        <f>_xll.DBListFetch(B1,"",NettingSetIdLookup)</f>
        <v>Env:Dev, (last result:)Retrieved 29 records from: SELECT T1.Counterparty+':'+T1.NettingSetId NettingSetId,T1.NettingSetId lookup FROM ORE.dbo.NettingSet T1 ORDER BY Counterparty</v>
      </c>
      <c r="B1" s="1" t="s">
        <v>0</v>
      </c>
      <c r="C1" t="str">
        <f>_xll.DBListFetch(D1,"",CurrencyLookup)</f>
        <v>Env:Dev, (last result:)Retrieved 64 records from: SELECT  T1.value Currency, T1.value FROM ORE.dbo.TypesCurrencyCode T1 ORDER BY value</v>
      </c>
      <c r="D1" s="1" t="s">
        <v>1243</v>
      </c>
    </row>
    <row r="2" spans="1:4" x14ac:dyDescent="0.25">
      <c r="A2" t="s">
        <v>1310</v>
      </c>
      <c r="B2" t="s">
        <v>1311</v>
      </c>
      <c r="C2" t="s">
        <v>11</v>
      </c>
      <c r="D2" t="s">
        <v>11</v>
      </c>
    </row>
    <row r="3" spans="1:4" x14ac:dyDescent="0.25">
      <c r="A3" t="s">
        <v>1312</v>
      </c>
      <c r="B3" t="s">
        <v>1313</v>
      </c>
      <c r="C3" t="s">
        <v>12</v>
      </c>
      <c r="D3" t="s">
        <v>12</v>
      </c>
    </row>
    <row r="4" spans="1:4" x14ac:dyDescent="0.25">
      <c r="A4" t="s">
        <v>1314</v>
      </c>
      <c r="B4" t="s">
        <v>1315</v>
      </c>
      <c r="C4" t="s">
        <v>13</v>
      </c>
      <c r="D4" t="s">
        <v>13</v>
      </c>
    </row>
    <row r="5" spans="1:4" x14ac:dyDescent="0.25">
      <c r="A5" t="s">
        <v>1316</v>
      </c>
      <c r="B5" t="s">
        <v>1317</v>
      </c>
      <c r="C5" t="s">
        <v>14</v>
      </c>
      <c r="D5" t="s">
        <v>14</v>
      </c>
    </row>
    <row r="6" spans="1:4" x14ac:dyDescent="0.25">
      <c r="A6" t="s">
        <v>1318</v>
      </c>
      <c r="B6" t="s">
        <v>1319</v>
      </c>
      <c r="C6" t="s">
        <v>15</v>
      </c>
      <c r="D6" t="s">
        <v>15</v>
      </c>
    </row>
    <row r="7" spans="1:4" x14ac:dyDescent="0.25">
      <c r="A7" t="s">
        <v>1320</v>
      </c>
      <c r="B7" t="s">
        <v>1321</v>
      </c>
      <c r="C7" t="s">
        <v>16</v>
      </c>
      <c r="D7" t="s">
        <v>16</v>
      </c>
    </row>
    <row r="8" spans="1:4" x14ac:dyDescent="0.25">
      <c r="A8" t="s">
        <v>1322</v>
      </c>
      <c r="B8" t="s">
        <v>1323</v>
      </c>
      <c r="C8" t="s">
        <v>17</v>
      </c>
      <c r="D8" t="s">
        <v>17</v>
      </c>
    </row>
    <row r="9" spans="1:4" x14ac:dyDescent="0.25">
      <c r="A9" t="s">
        <v>1324</v>
      </c>
      <c r="B9" t="s">
        <v>1325</v>
      </c>
      <c r="C9" t="s">
        <v>18</v>
      </c>
      <c r="D9" t="s">
        <v>18</v>
      </c>
    </row>
    <row r="10" spans="1:4" x14ac:dyDescent="0.25">
      <c r="A10" t="s">
        <v>1326</v>
      </c>
      <c r="B10" t="s">
        <v>1327</v>
      </c>
      <c r="C10" t="s">
        <v>19</v>
      </c>
      <c r="D10" t="s">
        <v>19</v>
      </c>
    </row>
    <row r="11" spans="1:4" x14ac:dyDescent="0.25">
      <c r="A11" t="s">
        <v>1328</v>
      </c>
      <c r="B11" t="s">
        <v>1329</v>
      </c>
      <c r="C11" t="s">
        <v>20</v>
      </c>
      <c r="D11" t="s">
        <v>20</v>
      </c>
    </row>
    <row r="12" spans="1:4" x14ac:dyDescent="0.25">
      <c r="A12" t="s">
        <v>1330</v>
      </c>
      <c r="B12" t="s">
        <v>1331</v>
      </c>
      <c r="C12" t="s">
        <v>21</v>
      </c>
      <c r="D12" t="s">
        <v>21</v>
      </c>
    </row>
    <row r="13" spans="1:4" x14ac:dyDescent="0.25">
      <c r="A13" t="s">
        <v>1332</v>
      </c>
      <c r="B13" t="s">
        <v>1333</v>
      </c>
      <c r="C13" t="s">
        <v>22</v>
      </c>
      <c r="D13" t="s">
        <v>22</v>
      </c>
    </row>
    <row r="14" spans="1:4" x14ac:dyDescent="0.25">
      <c r="A14" t="s">
        <v>1334</v>
      </c>
      <c r="B14" t="s">
        <v>1335</v>
      </c>
      <c r="C14" t="s">
        <v>23</v>
      </c>
      <c r="D14" t="s">
        <v>23</v>
      </c>
    </row>
    <row r="15" spans="1:4" x14ac:dyDescent="0.25">
      <c r="A15" t="s">
        <v>1336</v>
      </c>
      <c r="B15" t="s">
        <v>1337</v>
      </c>
      <c r="C15" t="s">
        <v>24</v>
      </c>
      <c r="D15" t="s">
        <v>24</v>
      </c>
    </row>
    <row r="16" spans="1:4" x14ac:dyDescent="0.25">
      <c r="A16" t="s">
        <v>1338</v>
      </c>
      <c r="B16" t="s">
        <v>1339</v>
      </c>
      <c r="C16" t="s">
        <v>25</v>
      </c>
      <c r="D16" t="s">
        <v>25</v>
      </c>
    </row>
    <row r="17" spans="1:4" x14ac:dyDescent="0.25">
      <c r="A17" t="s">
        <v>1340</v>
      </c>
      <c r="B17" t="s">
        <v>1341</v>
      </c>
      <c r="C17" t="s">
        <v>26</v>
      </c>
      <c r="D17" t="s">
        <v>26</v>
      </c>
    </row>
    <row r="18" spans="1:4" x14ac:dyDescent="0.25">
      <c r="A18" t="s">
        <v>1342</v>
      </c>
      <c r="B18" t="s">
        <v>1343</v>
      </c>
      <c r="C18" t="s">
        <v>27</v>
      </c>
      <c r="D18" t="s">
        <v>27</v>
      </c>
    </row>
    <row r="19" spans="1:4" x14ac:dyDescent="0.25">
      <c r="A19" t="s">
        <v>1344</v>
      </c>
      <c r="B19" t="s">
        <v>1345</v>
      </c>
      <c r="C19" t="s">
        <v>28</v>
      </c>
      <c r="D19" t="s">
        <v>28</v>
      </c>
    </row>
    <row r="20" spans="1:4" x14ac:dyDescent="0.25">
      <c r="A20" t="s">
        <v>1346</v>
      </c>
      <c r="B20" t="s">
        <v>1347</v>
      </c>
      <c r="C20" t="s">
        <v>29</v>
      </c>
      <c r="D20" t="s">
        <v>29</v>
      </c>
    </row>
    <row r="21" spans="1:4" x14ac:dyDescent="0.25">
      <c r="A21" t="s">
        <v>1348</v>
      </c>
      <c r="B21" t="s">
        <v>1349</v>
      </c>
      <c r="C21" t="s">
        <v>30</v>
      </c>
      <c r="D21" t="s">
        <v>30</v>
      </c>
    </row>
    <row r="22" spans="1:4" x14ac:dyDescent="0.25">
      <c r="A22" t="s">
        <v>1350</v>
      </c>
      <c r="B22" t="s">
        <v>1351</v>
      </c>
      <c r="C22" t="s">
        <v>31</v>
      </c>
      <c r="D22" t="s">
        <v>31</v>
      </c>
    </row>
    <row r="23" spans="1:4" x14ac:dyDescent="0.25">
      <c r="A23" t="s">
        <v>1352</v>
      </c>
      <c r="B23" t="s">
        <v>1353</v>
      </c>
      <c r="C23" t="s">
        <v>32</v>
      </c>
      <c r="D23" t="s">
        <v>32</v>
      </c>
    </row>
    <row r="24" spans="1:4" x14ac:dyDescent="0.25">
      <c r="A24" t="s">
        <v>1354</v>
      </c>
      <c r="B24" t="s">
        <v>1355</v>
      </c>
      <c r="C24" t="s">
        <v>33</v>
      </c>
      <c r="D24" t="s">
        <v>33</v>
      </c>
    </row>
    <row r="25" spans="1:4" x14ac:dyDescent="0.25">
      <c r="A25" t="s">
        <v>1356</v>
      </c>
      <c r="B25" t="s">
        <v>1357</v>
      </c>
      <c r="C25" t="s">
        <v>34</v>
      </c>
      <c r="D25" t="s">
        <v>34</v>
      </c>
    </row>
    <row r="26" spans="1:4" x14ac:dyDescent="0.25">
      <c r="A26" t="s">
        <v>1358</v>
      </c>
      <c r="B26" t="s">
        <v>1359</v>
      </c>
      <c r="C26" t="s">
        <v>35</v>
      </c>
      <c r="D26" t="s">
        <v>35</v>
      </c>
    </row>
    <row r="27" spans="1:4" x14ac:dyDescent="0.25">
      <c r="A27" t="s">
        <v>1360</v>
      </c>
      <c r="B27" t="s">
        <v>1361</v>
      </c>
      <c r="C27" t="s">
        <v>36</v>
      </c>
      <c r="D27" t="s">
        <v>36</v>
      </c>
    </row>
    <row r="28" spans="1:4" x14ac:dyDescent="0.25">
      <c r="A28" t="s">
        <v>1362</v>
      </c>
      <c r="B28" t="s">
        <v>1363</v>
      </c>
      <c r="C28" t="s">
        <v>37</v>
      </c>
      <c r="D28" t="s">
        <v>37</v>
      </c>
    </row>
    <row r="29" spans="1:4" x14ac:dyDescent="0.25">
      <c r="A29" t="s">
        <v>1364</v>
      </c>
      <c r="B29" t="s">
        <v>1365</v>
      </c>
      <c r="C29" t="s">
        <v>38</v>
      </c>
      <c r="D29" t="s">
        <v>38</v>
      </c>
    </row>
    <row r="30" spans="1:4" x14ac:dyDescent="0.25">
      <c r="A30" t="s">
        <v>1366</v>
      </c>
      <c r="B30" t="s">
        <v>1367</v>
      </c>
      <c r="C30" t="s">
        <v>39</v>
      </c>
      <c r="D30" t="s">
        <v>39</v>
      </c>
    </row>
    <row r="31" spans="1:4" x14ac:dyDescent="0.25">
      <c r="C31" t="s">
        <v>40</v>
      </c>
      <c r="D31" t="s">
        <v>40</v>
      </c>
    </row>
    <row r="32" spans="1:4" x14ac:dyDescent="0.25">
      <c r="C32" t="s">
        <v>41</v>
      </c>
      <c r="D32" t="s">
        <v>41</v>
      </c>
    </row>
    <row r="33" spans="3:4" x14ac:dyDescent="0.25">
      <c r="C33" t="s">
        <v>42</v>
      </c>
      <c r="D33" t="s">
        <v>42</v>
      </c>
    </row>
    <row r="34" spans="3:4" x14ac:dyDescent="0.25">
      <c r="C34" t="s">
        <v>43</v>
      </c>
      <c r="D34" t="s">
        <v>43</v>
      </c>
    </row>
    <row r="35" spans="3:4" x14ac:dyDescent="0.25">
      <c r="C35" t="s">
        <v>44</v>
      </c>
      <c r="D35" t="s">
        <v>44</v>
      </c>
    </row>
    <row r="36" spans="3:4" x14ac:dyDescent="0.25">
      <c r="C36" t="s">
        <v>45</v>
      </c>
      <c r="D36" t="s">
        <v>45</v>
      </c>
    </row>
    <row r="37" spans="3:4" x14ac:dyDescent="0.25">
      <c r="C37" t="s">
        <v>46</v>
      </c>
      <c r="D37" t="s">
        <v>46</v>
      </c>
    </row>
    <row r="38" spans="3:4" x14ac:dyDescent="0.25">
      <c r="C38" t="s">
        <v>47</v>
      </c>
      <c r="D38" t="s">
        <v>47</v>
      </c>
    </row>
    <row r="39" spans="3:4" x14ac:dyDescent="0.25">
      <c r="C39" t="s">
        <v>48</v>
      </c>
      <c r="D39" t="s">
        <v>48</v>
      </c>
    </row>
    <row r="40" spans="3:4" x14ac:dyDescent="0.25">
      <c r="C40" t="s">
        <v>49</v>
      </c>
      <c r="D40" t="s">
        <v>49</v>
      </c>
    </row>
    <row r="41" spans="3:4" x14ac:dyDescent="0.25">
      <c r="C41" t="s">
        <v>50</v>
      </c>
      <c r="D41" t="s">
        <v>50</v>
      </c>
    </row>
    <row r="42" spans="3:4" x14ac:dyDescent="0.25">
      <c r="C42" t="s">
        <v>51</v>
      </c>
      <c r="D42" t="s">
        <v>51</v>
      </c>
    </row>
    <row r="43" spans="3:4" x14ac:dyDescent="0.25">
      <c r="C43" t="s">
        <v>52</v>
      </c>
      <c r="D43" t="s">
        <v>52</v>
      </c>
    </row>
    <row r="44" spans="3:4" x14ac:dyDescent="0.25">
      <c r="C44" t="s">
        <v>53</v>
      </c>
      <c r="D44" t="s">
        <v>53</v>
      </c>
    </row>
    <row r="45" spans="3:4" x14ac:dyDescent="0.25">
      <c r="C45" t="s">
        <v>54</v>
      </c>
      <c r="D45" t="s">
        <v>54</v>
      </c>
    </row>
    <row r="46" spans="3:4" x14ac:dyDescent="0.25">
      <c r="C46" t="s">
        <v>55</v>
      </c>
      <c r="D46" t="s">
        <v>55</v>
      </c>
    </row>
    <row r="47" spans="3:4" x14ac:dyDescent="0.25">
      <c r="C47" t="s">
        <v>56</v>
      </c>
      <c r="D47" t="s">
        <v>56</v>
      </c>
    </row>
    <row r="48" spans="3:4" x14ac:dyDescent="0.25">
      <c r="C48" t="s">
        <v>57</v>
      </c>
      <c r="D48" t="s">
        <v>57</v>
      </c>
    </row>
    <row r="49" spans="3:4" x14ac:dyDescent="0.25">
      <c r="C49" t="s">
        <v>58</v>
      </c>
      <c r="D49" t="s">
        <v>58</v>
      </c>
    </row>
    <row r="50" spans="3:4" x14ac:dyDescent="0.25">
      <c r="C50" t="s">
        <v>59</v>
      </c>
      <c r="D50" t="s">
        <v>59</v>
      </c>
    </row>
    <row r="51" spans="3:4" x14ac:dyDescent="0.25">
      <c r="C51" t="s">
        <v>60</v>
      </c>
      <c r="D51" t="s">
        <v>60</v>
      </c>
    </row>
    <row r="52" spans="3:4" x14ac:dyDescent="0.25">
      <c r="C52" t="s">
        <v>61</v>
      </c>
      <c r="D52" t="s">
        <v>61</v>
      </c>
    </row>
    <row r="53" spans="3:4" x14ac:dyDescent="0.25">
      <c r="C53" t="s">
        <v>62</v>
      </c>
      <c r="D53" t="s">
        <v>62</v>
      </c>
    </row>
    <row r="54" spans="3:4" x14ac:dyDescent="0.25">
      <c r="C54" t="s">
        <v>63</v>
      </c>
      <c r="D54" t="s">
        <v>63</v>
      </c>
    </row>
    <row r="55" spans="3:4" x14ac:dyDescent="0.25">
      <c r="C55" t="s">
        <v>64</v>
      </c>
      <c r="D55" t="s">
        <v>64</v>
      </c>
    </row>
    <row r="56" spans="3:4" x14ac:dyDescent="0.25">
      <c r="C56" t="s">
        <v>65</v>
      </c>
      <c r="D56" t="s">
        <v>65</v>
      </c>
    </row>
    <row r="57" spans="3:4" x14ac:dyDescent="0.25">
      <c r="C57" t="s">
        <v>66</v>
      </c>
      <c r="D57" t="s">
        <v>66</v>
      </c>
    </row>
    <row r="58" spans="3:4" x14ac:dyDescent="0.25">
      <c r="C58" t="s">
        <v>67</v>
      </c>
      <c r="D58" t="s">
        <v>67</v>
      </c>
    </row>
    <row r="59" spans="3:4" x14ac:dyDescent="0.25">
      <c r="C59" t="s">
        <v>68</v>
      </c>
      <c r="D59" t="s">
        <v>68</v>
      </c>
    </row>
    <row r="60" spans="3:4" x14ac:dyDescent="0.25">
      <c r="C60" t="s">
        <v>69</v>
      </c>
      <c r="D60" t="s">
        <v>69</v>
      </c>
    </row>
    <row r="61" spans="3:4" x14ac:dyDescent="0.25">
      <c r="C61" t="s">
        <v>70</v>
      </c>
      <c r="D61" t="s">
        <v>70</v>
      </c>
    </row>
    <row r="62" spans="3:4" x14ac:dyDescent="0.25">
      <c r="C62" t="s">
        <v>71</v>
      </c>
      <c r="D62" t="s">
        <v>71</v>
      </c>
    </row>
    <row r="63" spans="3:4" x14ac:dyDescent="0.25">
      <c r="C63" t="s">
        <v>72</v>
      </c>
      <c r="D63" t="s">
        <v>72</v>
      </c>
    </row>
    <row r="64" spans="3:4" x14ac:dyDescent="0.25">
      <c r="C64" t="s">
        <v>73</v>
      </c>
      <c r="D64" t="s">
        <v>73</v>
      </c>
    </row>
    <row r="65" spans="3:4" x14ac:dyDescent="0.25">
      <c r="C65" t="s">
        <v>74</v>
      </c>
      <c r="D65" t="s">
        <v>74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9.140625" defaultRowHeight="15" x14ac:dyDescent="0.25"/>
  <cols>
    <col min="1" max="1" width="0.7109375" customWidth="1"/>
    <col min="2" max="2" width="17.140625" bestFit="1" customWidth="1"/>
    <col min="3" max="3" width="11.140625" bestFit="1" customWidth="1"/>
    <col min="4" max="4" width="12" hidden="1" customWidth="1"/>
    <col min="5" max="5" width="0" hidden="1" customWidth="1"/>
  </cols>
  <sheetData>
    <row r="1" spans="1:5" x14ac:dyDescent="0.25">
      <c r="A1" t="str">
        <f>_xll.DBSetQuery(A2,"",B1)</f>
        <v xml:space="preserve">Env:Dev, (last result:)Set OLEDB; ListObject to (bgQuery= True, ): SELECT T2.Counterparty+':'+T2.NettingSetId NettingSetIdLU, T3.value CurrencyLU_x000D_
FROM ORE.dbo.NettingEligibleCollateralsCurrencies T1 INNER JOIN _x000D_
ORE.dbo.NettingSet T2 ON T1.NettingSetId = T2.NettingSetId LEFT JOIN _x000D_
ORE.dbo.TypesCurrencyCode T3 ON T1.Currency = T3.value_x000D_
</v>
      </c>
      <c r="B1" s="2" t="s">
        <v>1222</v>
      </c>
      <c r="C1" s="2" t="s">
        <v>1245</v>
      </c>
      <c r="D1" s="2" t="s">
        <v>1237</v>
      </c>
      <c r="E1" s="2" t="s">
        <v>1246</v>
      </c>
    </row>
    <row r="2" spans="1:5" x14ac:dyDescent="0.25">
      <c r="A2" s="1" t="s">
        <v>1244</v>
      </c>
      <c r="B2" s="3" t="s">
        <v>1316</v>
      </c>
      <c r="C2" s="3" t="s">
        <v>30</v>
      </c>
      <c r="D2" s="3" t="str">
        <f>IF(Tabelle_ExterneDaten_13[[#This Row],[NettingSetIdLU]]&lt;&gt;"",VLOOKUP(Tabelle_ExterneDaten_13[[#This Row],[NettingSetIdLU]],NettingSetIdLookup,2,FALSE),"")</f>
        <v>BANCO SANTANDE</v>
      </c>
      <c r="E2" s="3" t="str">
        <f>IF(Tabelle_ExterneDaten_13[[#This Row],[CurrencyLU]]&lt;&gt;"",VLOOKUP(Tabelle_ExterneDaten_13[[#This Row],[CurrencyLU]],CurrencyLookup,2,FALSE),"")</f>
        <v>EUR</v>
      </c>
    </row>
    <row r="3" spans="1:5" x14ac:dyDescent="0.25">
      <c r="B3" s="2" t="s">
        <v>1318</v>
      </c>
      <c r="C3" s="2" t="s">
        <v>30</v>
      </c>
      <c r="D3" s="2" t="str">
        <f>IF(Tabelle_ExterneDaten_13[[#This Row],[NettingSetIdLU]]&lt;&gt;"",VLOOKUP(Tabelle_ExterneDaten_13[[#This Row],[NettingSetIdLU]],NettingSetIdLookup,2,FALSE),"")</f>
        <v>Barclays</v>
      </c>
      <c r="E3" s="2" t="str">
        <f>IF(Tabelle_ExterneDaten_13[[#This Row],[CurrencyLU]]&lt;&gt;"",VLOOKUP(Tabelle_ExterneDaten_13[[#This Row],[CurrencyLU]],CurrencyLookup,2,FALSE),"")</f>
        <v>EUR</v>
      </c>
    </row>
    <row r="4" spans="1:5" x14ac:dyDescent="0.25">
      <c r="B4" s="2" t="s">
        <v>1322</v>
      </c>
      <c r="C4" s="2" t="s">
        <v>30</v>
      </c>
      <c r="D4" s="2" t="str">
        <f>IF(Tabelle_ExterneDaten_13[[#This Row],[NettingSetIdLU]]&lt;&gt;"",VLOOKUP(Tabelle_ExterneDaten_13[[#This Row],[NettingSetIdLU]],NettingSetIdLookup,2,FALSE),"")</f>
        <v>BNP</v>
      </c>
      <c r="E4" s="2" t="str">
        <f>IF(Tabelle_ExterneDaten_13[[#This Row],[CurrencyLU]]&lt;&gt;"",VLOOKUP(Tabelle_ExterneDaten_13[[#This Row],[CurrencyLU]],CurrencyLookup,2,FALSE),"")</f>
        <v>EUR</v>
      </c>
    </row>
    <row r="5" spans="1:5" x14ac:dyDescent="0.25">
      <c r="B5" s="2" t="s">
        <v>1320</v>
      </c>
      <c r="C5" s="2" t="s">
        <v>30</v>
      </c>
      <c r="D5" s="2" t="str">
        <f>IF(Tabelle_ExterneDaten_13[[#This Row],[NettingSetIdLU]]&lt;&gt;"",VLOOKUP(Tabelle_ExterneDaten_13[[#This Row],[NettingSetIdLU]],NettingSetIdLookup,2,FALSE),"")</f>
        <v>BOA</v>
      </c>
      <c r="E5" s="2" t="str">
        <f>IF(Tabelle_ExterneDaten_13[[#This Row],[CurrencyLU]]&lt;&gt;"",VLOOKUP(Tabelle_ExterneDaten_13[[#This Row],[CurrencyLU]],CurrencyLookup,2,FALSE),"")</f>
        <v>EUR</v>
      </c>
    </row>
    <row r="6" spans="1:5" x14ac:dyDescent="0.25">
      <c r="B6" s="2" t="s">
        <v>1324</v>
      </c>
      <c r="C6" s="2" t="s">
        <v>30</v>
      </c>
      <c r="D6" s="2" t="str">
        <f>IF(Tabelle_ExterneDaten_13[[#This Row],[NettingSetIdLU]]&lt;&gt;"",VLOOKUP(Tabelle_ExterneDaten_13[[#This Row],[NettingSetIdLU]],NettingSetIdLookup,2,FALSE),"")</f>
        <v>CACIB</v>
      </c>
      <c r="E6" s="2" t="str">
        <f>IF(Tabelle_ExterneDaten_13[[#This Row],[CurrencyLU]]&lt;&gt;"",VLOOKUP(Tabelle_ExterneDaten_13[[#This Row],[CurrencyLU]],CurrencyLookup,2,FALSE),"")</f>
        <v>EUR</v>
      </c>
    </row>
    <row r="7" spans="1:5" x14ac:dyDescent="0.25">
      <c r="B7" s="2" t="s">
        <v>1310</v>
      </c>
      <c r="C7" s="2" t="s">
        <v>30</v>
      </c>
      <c r="D7" s="2" t="str">
        <f>IF(Tabelle_ExterneDaten_13[[#This Row],[NettingSetIdLU]]&lt;&gt;"",VLOOKUP(Tabelle_ExterneDaten_13[[#This Row],[NettingSetIdLU]],NettingSetIdLookup,2,FALSE),"")</f>
        <v>Citi</v>
      </c>
      <c r="E7" s="2" t="str">
        <f>IF(Tabelle_ExterneDaten_13[[#This Row],[CurrencyLU]]&lt;&gt;"",VLOOKUP(Tabelle_ExterneDaten_13[[#This Row],[CurrencyLU]],CurrencyLookup,2,FALSE),"")</f>
        <v>EUR</v>
      </c>
    </row>
    <row r="8" spans="1:5" x14ac:dyDescent="0.25">
      <c r="B8" s="2" t="s">
        <v>1326</v>
      </c>
      <c r="C8" s="2" t="s">
        <v>30</v>
      </c>
      <c r="D8" s="2" t="str">
        <f>IF(Tabelle_ExterneDaten_13[[#This Row],[NettingSetIdLU]]&lt;&gt;"",VLOOKUP(Tabelle_ExterneDaten_13[[#This Row],[NettingSetIdLU]],NettingSetIdLookup,2,FALSE),"")</f>
        <v>Commerzbank</v>
      </c>
      <c r="E8" s="2" t="str">
        <f>IF(Tabelle_ExterneDaten_13[[#This Row],[CurrencyLU]]&lt;&gt;"",VLOOKUP(Tabelle_ExterneDaten_13[[#This Row],[CurrencyLU]],CurrencyLookup,2,FALSE),"")</f>
        <v>EUR</v>
      </c>
    </row>
    <row r="9" spans="1:5" x14ac:dyDescent="0.25">
      <c r="B9" s="2" t="s">
        <v>1328</v>
      </c>
      <c r="C9" s="2" t="s">
        <v>30</v>
      </c>
      <c r="D9" s="2" t="str">
        <f>IF(Tabelle_ExterneDaten_13[[#This Row],[NettingSetIdLU]]&lt;&gt;"",VLOOKUP(Tabelle_ExterneDaten_13[[#This Row],[NettingSetIdLU]],NettingSetIdLookup,2,FALSE),"")</f>
        <v>CS</v>
      </c>
      <c r="E9" s="2" t="str">
        <f>IF(Tabelle_ExterneDaten_13[[#This Row],[CurrencyLU]]&lt;&gt;"",VLOOKUP(Tabelle_ExterneDaten_13[[#This Row],[CurrencyLU]],CurrencyLookup,2,FALSE),"")</f>
        <v>EUR</v>
      </c>
    </row>
    <row r="10" spans="1:5" x14ac:dyDescent="0.25">
      <c r="B10" s="2" t="s">
        <v>1330</v>
      </c>
      <c r="C10" s="2" t="s">
        <v>30</v>
      </c>
      <c r="D10" s="2" t="str">
        <f>IF(Tabelle_ExterneDaten_13[[#This Row],[NettingSetIdLU]]&lt;&gt;"",VLOOKUP(Tabelle_ExterneDaten_13[[#This Row],[NettingSetIdLU]],NettingSetIdLookup,2,FALSE),"")</f>
        <v>DANSKE BANK</v>
      </c>
      <c r="E10" s="2" t="str">
        <f>IF(Tabelle_ExterneDaten_13[[#This Row],[CurrencyLU]]&lt;&gt;"",VLOOKUP(Tabelle_ExterneDaten_13[[#This Row],[CurrencyLU]],CurrencyLookup,2,FALSE),"")</f>
        <v>EUR</v>
      </c>
    </row>
    <row r="11" spans="1:5" x14ac:dyDescent="0.25">
      <c r="B11" s="2" t="s">
        <v>1312</v>
      </c>
      <c r="C11" s="2" t="s">
        <v>30</v>
      </c>
      <c r="D11" s="2" t="str">
        <f>IF(Tabelle_ExterneDaten_13[[#This Row],[NettingSetIdLU]]&lt;&gt;"",VLOOKUP(Tabelle_ExterneDaten_13[[#This Row],[NettingSetIdLU]],NettingSetIdLookup,2,FALSE),"")</f>
        <v>DB</v>
      </c>
      <c r="E11" s="2" t="str">
        <f>IF(Tabelle_ExterneDaten_13[[#This Row],[CurrencyLU]]&lt;&gt;"",VLOOKUP(Tabelle_ExterneDaten_13[[#This Row],[CurrencyLU]],CurrencyLookup,2,FALSE),"")</f>
        <v>EUR</v>
      </c>
    </row>
    <row r="12" spans="1:5" x14ac:dyDescent="0.25">
      <c r="B12" s="2" t="s">
        <v>1332</v>
      </c>
      <c r="C12" s="2" t="s">
        <v>30</v>
      </c>
      <c r="D12" s="2" t="str">
        <f>IF(Tabelle_ExterneDaten_13[[#This Row],[NettingSetIdLU]]&lt;&gt;"",VLOOKUP(Tabelle_ExterneDaten_13[[#This Row],[NettingSetIdLU]],NettingSetIdLookup,2,FALSE),"")</f>
        <v>ERSTE</v>
      </c>
      <c r="E12" s="2" t="str">
        <f>IF(Tabelle_ExterneDaten_13[[#This Row],[CurrencyLU]]&lt;&gt;"",VLOOKUP(Tabelle_ExterneDaten_13[[#This Row],[CurrencyLU]],CurrencyLookup,2,FALSE),"")</f>
        <v>EUR</v>
      </c>
    </row>
    <row r="13" spans="1:5" x14ac:dyDescent="0.25">
      <c r="B13" s="2" t="s">
        <v>1364</v>
      </c>
      <c r="C13" s="2" t="s">
        <v>30</v>
      </c>
      <c r="D13" s="2" t="str">
        <f>IF(Tabelle_ExterneDaten_13[[#This Row],[NettingSetIdLU]]&lt;&gt;"",VLOOKUP(Tabelle_ExterneDaten_13[[#This Row],[NettingSetIdLU]],NettingSetIdLookup,2,FALSE),"")</f>
        <v>GS</v>
      </c>
      <c r="E13" s="2" t="str">
        <f>IF(Tabelle_ExterneDaten_13[[#This Row],[CurrencyLU]]&lt;&gt;"",VLOOKUP(Tabelle_ExterneDaten_13[[#This Row],[CurrencyLU]],CurrencyLookup,2,FALSE),"")</f>
        <v>EUR</v>
      </c>
    </row>
    <row r="14" spans="1:5" x14ac:dyDescent="0.25">
      <c r="B14" s="2" t="s">
        <v>1336</v>
      </c>
      <c r="C14" s="2" t="s">
        <v>30</v>
      </c>
      <c r="D14" s="2" t="str">
        <f>IF(Tabelle_ExterneDaten_13[[#This Row],[NettingSetIdLU]]&lt;&gt;"",VLOOKUP(Tabelle_ExterneDaten_13[[#This Row],[NettingSetIdLU]],NettingSetIdLookup,2,FALSE),"")</f>
        <v>HSBCFR</v>
      </c>
      <c r="E14" s="2" t="str">
        <f>IF(Tabelle_ExterneDaten_13[[#This Row],[CurrencyLU]]&lt;&gt;"",VLOOKUP(Tabelle_ExterneDaten_13[[#This Row],[CurrencyLU]],CurrencyLookup,2,FALSE),"")</f>
        <v>EUR</v>
      </c>
    </row>
    <row r="15" spans="1:5" x14ac:dyDescent="0.25">
      <c r="B15" s="2" t="s">
        <v>1334</v>
      </c>
      <c r="C15" s="2" t="s">
        <v>30</v>
      </c>
      <c r="D15" s="2" t="str">
        <f>IF(Tabelle_ExterneDaten_13[[#This Row],[NettingSetIdLU]]&lt;&gt;"",VLOOKUP(Tabelle_ExterneDaten_13[[#This Row],[NettingSetIdLU]],NettingSetIdLookup,2,FALSE),"")</f>
        <v>HSBCUK</v>
      </c>
      <c r="E15" s="2" t="str">
        <f>IF(Tabelle_ExterneDaten_13[[#This Row],[CurrencyLU]]&lt;&gt;"",VLOOKUP(Tabelle_ExterneDaten_13[[#This Row],[CurrencyLU]],CurrencyLookup,2,FALSE),"")</f>
        <v>EUR</v>
      </c>
    </row>
    <row r="16" spans="1:5" x14ac:dyDescent="0.25">
      <c r="B16" s="2" t="s">
        <v>1340</v>
      </c>
      <c r="C16" s="2" t="s">
        <v>30</v>
      </c>
      <c r="D16" s="2" t="str">
        <f>IF(Tabelle_ExterneDaten_13[[#This Row],[NettingSetIdLU]]&lt;&gt;"",VLOOKUP(Tabelle_ExterneDaten_13[[#This Row],[NettingSetIdLU]],NettingSetIdLookup,2,FALSE),"")</f>
        <v>ING</v>
      </c>
      <c r="E16" s="2" t="str">
        <f>IF(Tabelle_ExterneDaten_13[[#This Row],[CurrencyLU]]&lt;&gt;"",VLOOKUP(Tabelle_ExterneDaten_13[[#This Row],[CurrencyLU]],CurrencyLookup,2,FALSE),"")</f>
        <v>EUR</v>
      </c>
    </row>
    <row r="17" spans="2:5" x14ac:dyDescent="0.25">
      <c r="B17" s="2" t="s">
        <v>1342</v>
      </c>
      <c r="C17" s="2" t="s">
        <v>30</v>
      </c>
      <c r="D17" s="2" t="str">
        <f>IF(Tabelle_ExterneDaten_13[[#This Row],[NettingSetIdLU]]&lt;&gt;"",VLOOKUP(Tabelle_ExterneDaten_13[[#This Row],[NettingSetIdLU]],NettingSetIdLookup,2,FALSE),"")</f>
        <v>JPMC</v>
      </c>
      <c r="E17" s="2" t="str">
        <f>IF(Tabelle_ExterneDaten_13[[#This Row],[CurrencyLU]]&lt;&gt;"",VLOOKUP(Tabelle_ExterneDaten_13[[#This Row],[CurrencyLU]],CurrencyLookup,2,FALSE),"")</f>
        <v>EUR</v>
      </c>
    </row>
    <row r="18" spans="2:5" x14ac:dyDescent="0.25">
      <c r="B18" s="2" t="s">
        <v>1346</v>
      </c>
      <c r="C18" s="2" t="s">
        <v>30</v>
      </c>
      <c r="D18" s="2" t="str">
        <f>IF(Tabelle_ExterneDaten_13[[#This Row],[NettingSetIdLU]]&lt;&gt;"",VLOOKUP(Tabelle_ExterneDaten_13[[#This Row],[NettingSetIdLU]],NettingSetIdLookup,2,FALSE),"")</f>
        <v>LB BADEN-WUERT</v>
      </c>
      <c r="E18" s="2" t="str">
        <f>IF(Tabelle_ExterneDaten_13[[#This Row],[CurrencyLU]]&lt;&gt;"",VLOOKUP(Tabelle_ExterneDaten_13[[#This Row],[CurrencyLU]],CurrencyLookup,2,FALSE),"")</f>
        <v>EUR</v>
      </c>
    </row>
    <row r="19" spans="2:5" x14ac:dyDescent="0.25">
      <c r="B19" s="2" t="s">
        <v>1348</v>
      </c>
      <c r="C19" s="2" t="s">
        <v>30</v>
      </c>
      <c r="D19" s="2" t="str">
        <f>IF(Tabelle_ExterneDaten_13[[#This Row],[NettingSetIdLU]]&lt;&gt;"",VLOOKUP(Tabelle_ExterneDaten_13[[#This Row],[NettingSetIdLU]],NettingSetIdLookup,2,FALSE),"")</f>
        <v>MLI</v>
      </c>
      <c r="E19" s="2" t="str">
        <f>IF(Tabelle_ExterneDaten_13[[#This Row],[CurrencyLU]]&lt;&gt;"",VLOOKUP(Tabelle_ExterneDaten_13[[#This Row],[CurrencyLU]],CurrencyLookup,2,FALSE),"")</f>
        <v>EUR</v>
      </c>
    </row>
    <row r="20" spans="2:5" x14ac:dyDescent="0.25">
      <c r="B20" s="2" t="s">
        <v>1350</v>
      </c>
      <c r="C20" s="2" t="s">
        <v>30</v>
      </c>
      <c r="D20" s="2" t="str">
        <f>IF(Tabelle_ExterneDaten_13[[#This Row],[NettingSetIdLU]]&lt;&gt;"",VLOOKUP(Tabelle_ExterneDaten_13[[#This Row],[NettingSetIdLU]],NettingSetIdLookup,2,FALSE),"")</f>
        <v>MS</v>
      </c>
      <c r="E20" s="2" t="str">
        <f>IF(Tabelle_ExterneDaten_13[[#This Row],[CurrencyLU]]&lt;&gt;"",VLOOKUP(Tabelle_ExterneDaten_13[[#This Row],[CurrencyLU]],CurrencyLookup,2,FALSE),"")</f>
        <v>EUR</v>
      </c>
    </row>
    <row r="21" spans="2:5" x14ac:dyDescent="0.25">
      <c r="B21" s="2" t="s">
        <v>1352</v>
      </c>
      <c r="C21" s="2" t="s">
        <v>30</v>
      </c>
      <c r="D21" s="2" t="str">
        <f>IF(Tabelle_ExterneDaten_13[[#This Row],[NettingSetIdLU]]&lt;&gt;"",VLOOKUP(Tabelle_ExterneDaten_13[[#This Row],[NettingSetIdLU]],NettingSetIdLookup,2,FALSE),"")</f>
        <v>Nomura</v>
      </c>
      <c r="E21" s="2" t="str">
        <f>IF(Tabelle_ExterneDaten_13[[#This Row],[CurrencyLU]]&lt;&gt;"",VLOOKUP(Tabelle_ExterneDaten_13[[#This Row],[CurrencyLU]],CurrencyLookup,2,FALSE),"")</f>
        <v>EUR</v>
      </c>
    </row>
    <row r="22" spans="2:5" x14ac:dyDescent="0.25">
      <c r="B22" s="2" t="s">
        <v>1354</v>
      </c>
      <c r="C22" s="2" t="s">
        <v>30</v>
      </c>
      <c r="D22" s="2" t="str">
        <f>IF(Tabelle_ExterneDaten_13[[#This Row],[NettingSetIdLU]]&lt;&gt;"",VLOOKUP(Tabelle_ExterneDaten_13[[#This Row],[NettingSetIdLU]],NettingSetIdLookup,2,FALSE),"")</f>
        <v>NordeaAB</v>
      </c>
      <c r="E22" s="2" t="str">
        <f>IF(Tabelle_ExterneDaten_13[[#This Row],[CurrencyLU]]&lt;&gt;"",VLOOKUP(Tabelle_ExterneDaten_13[[#This Row],[CurrencyLU]],CurrencyLookup,2,FALSE),"")</f>
        <v>EUR</v>
      </c>
    </row>
    <row r="23" spans="2:5" x14ac:dyDescent="0.25">
      <c r="B23" s="2" t="s">
        <v>1366</v>
      </c>
      <c r="C23" s="2" t="s">
        <v>30</v>
      </c>
      <c r="D23" s="2" t="str">
        <f>IF(Tabelle_ExterneDaten_13[[#This Row],[NettingSetIdLU]]&lt;&gt;"",VLOOKUP(Tabelle_ExterneDaten_13[[#This Row],[NettingSetIdLU]],NettingSetIdLookup,2,FALSE),"")</f>
        <v>Rabo</v>
      </c>
      <c r="E23" s="2" t="str">
        <f>IF(Tabelle_ExterneDaten_13[[#This Row],[CurrencyLU]]&lt;&gt;"",VLOOKUP(Tabelle_ExterneDaten_13[[#This Row],[CurrencyLU]],CurrencyLookup,2,FALSE),"")</f>
        <v>EUR</v>
      </c>
    </row>
    <row r="24" spans="2:5" x14ac:dyDescent="0.25">
      <c r="B24" s="2" t="s">
        <v>1356</v>
      </c>
      <c r="C24" s="2" t="s">
        <v>30</v>
      </c>
      <c r="D24" s="2" t="str">
        <f>IF(Tabelle_ExterneDaten_13[[#This Row],[NettingSetIdLU]]&lt;&gt;"",VLOOKUP(Tabelle_ExterneDaten_13[[#This Row],[NettingSetIdLU]],NettingSetIdLookup,2,FALSE),"")</f>
        <v>RBI</v>
      </c>
      <c r="E24" s="2" t="str">
        <f>IF(Tabelle_ExterneDaten_13[[#This Row],[CurrencyLU]]&lt;&gt;"",VLOOKUP(Tabelle_ExterneDaten_13[[#This Row],[CurrencyLU]],CurrencyLookup,2,FALSE),"")</f>
        <v>EUR</v>
      </c>
    </row>
    <row r="25" spans="2:5" x14ac:dyDescent="0.25">
      <c r="B25" s="2" t="s">
        <v>1358</v>
      </c>
      <c r="C25" s="2" t="s">
        <v>30</v>
      </c>
      <c r="D25" s="2" t="str">
        <f>IF(Tabelle_ExterneDaten_13[[#This Row],[NettingSetIdLU]]&lt;&gt;"",VLOOKUP(Tabelle_ExterneDaten_13[[#This Row],[NettingSetIdLU]],NettingSetIdLookup,2,FALSE),"")</f>
        <v>RBS</v>
      </c>
      <c r="E25" s="2" t="str">
        <f>IF(Tabelle_ExterneDaten_13[[#This Row],[CurrencyLU]]&lt;&gt;"",VLOOKUP(Tabelle_ExterneDaten_13[[#This Row],[CurrencyLU]],CurrencyLookup,2,FALSE),"")</f>
        <v>EUR</v>
      </c>
    </row>
    <row r="26" spans="2:5" x14ac:dyDescent="0.25">
      <c r="B26" s="2" t="s">
        <v>1360</v>
      </c>
      <c r="C26" s="2" t="s">
        <v>30</v>
      </c>
      <c r="D26" s="2" t="str">
        <f>IF(Tabelle_ExterneDaten_13[[#This Row],[NettingSetIdLU]]&lt;&gt;"",VLOOKUP(Tabelle_ExterneDaten_13[[#This Row],[NettingSetIdLU]],NettingSetIdLookup,2,FALSE),"")</f>
        <v>SocGen</v>
      </c>
      <c r="E26" s="2" t="str">
        <f>IF(Tabelle_ExterneDaten_13[[#This Row],[CurrencyLU]]&lt;&gt;"",VLOOKUP(Tabelle_ExterneDaten_13[[#This Row],[CurrencyLU]],CurrencyLookup,2,FALSE),"")</f>
        <v>EUR</v>
      </c>
    </row>
    <row r="27" spans="2:5" x14ac:dyDescent="0.25">
      <c r="B27" s="2" t="s">
        <v>1314</v>
      </c>
      <c r="C27" s="2" t="s">
        <v>30</v>
      </c>
      <c r="D27" s="2" t="str">
        <f>IF(Tabelle_ExterneDaten_13[[#This Row],[NettingSetIdLU]]&lt;&gt;"",VLOOKUP(Tabelle_ExterneDaten_13[[#This Row],[NettingSetIdLU]],NettingSetIdLookup,2,FALSE),"")</f>
        <v>TD</v>
      </c>
      <c r="E27" s="2" t="str">
        <f>IF(Tabelle_ExterneDaten_13[[#This Row],[CurrencyLU]]&lt;&gt;"",VLOOKUP(Tabelle_ExterneDaten_13[[#This Row],[CurrencyLU]],CurrencyLookup,2,FALSE),"")</f>
        <v>EUR</v>
      </c>
    </row>
    <row r="28" spans="2:5" x14ac:dyDescent="0.25">
      <c r="B28" s="2" t="s">
        <v>1362</v>
      </c>
      <c r="C28" s="2" t="s">
        <v>30</v>
      </c>
      <c r="D28" s="2" t="str">
        <f>IF(Tabelle_ExterneDaten_13[[#This Row],[NettingSetIdLU]]&lt;&gt;"",VLOOKUP(Tabelle_ExterneDaten_13[[#This Row],[NettingSetIdLU]],NettingSetIdLookup,2,FALSE),"")</f>
        <v>UBS</v>
      </c>
      <c r="E28" s="2" t="str">
        <f>IF(Tabelle_ExterneDaten_13[[#This Row],[CurrencyLU]]&lt;&gt;"",VLOOKUP(Tabelle_ExterneDaten_13[[#This Row],[CurrencyLU]],CurrencyLookup,2,FALSE),"")</f>
        <v>EUR</v>
      </c>
    </row>
    <row r="29" spans="2:5" x14ac:dyDescent="0.25">
      <c r="B29" s="2" t="s">
        <v>1338</v>
      </c>
      <c r="C29" s="2" t="s">
        <v>30</v>
      </c>
      <c r="D29" s="2" t="str">
        <f>IF(Tabelle_ExterneDaten_13[[#This Row],[NettingSetIdLU]]&lt;&gt;"",VLOOKUP(Tabelle_ExterneDaten_13[[#This Row],[NettingSetIdLU]],NettingSetIdLookup,2,FALSE),"")</f>
        <v>UCB</v>
      </c>
      <c r="E29" s="2" t="str">
        <f>IF(Tabelle_ExterneDaten_13[[#This Row],[CurrencyLU]]&lt;&gt;"",VLOOKUP(Tabelle_ExterneDaten_13[[#This Row],[CurrencyLU]],CurrencyLookup,2,FALSE),"")</f>
        <v>EUR</v>
      </c>
    </row>
    <row r="30" spans="2:5" x14ac:dyDescent="0.25">
      <c r="B30" s="2" t="s">
        <v>1344</v>
      </c>
      <c r="C30" s="2" t="s">
        <v>30</v>
      </c>
      <c r="D30" s="2" t="str">
        <f>IF(Tabelle_ExterneDaten_13[[#This Row],[NettingSetIdLU]]&lt;&gt;"",VLOOKUP(Tabelle_ExterneDaten_13[[#This Row],[NettingSetIdLU]],NettingSetIdLookup,2,FALSE),"")</f>
        <v>UCBA</v>
      </c>
      <c r="E30" s="2" t="str">
        <f>IF(Tabelle_ExterneDaten_13[[#This Row],[CurrencyLU]]&lt;&gt;"",VLOOKUP(Tabelle_ExterneDaten_13[[#This Row],[CurrencyLU]],CurrencyLookup,2,FALSE),"")</f>
        <v>EUR</v>
      </c>
    </row>
  </sheetData>
  <dataValidations count="2">
    <dataValidation type="list" allowBlank="1" showInputMessage="1" showErrorMessage="1" sqref="B2:B30">
      <formula1>OFFSET(NettingSetIdLookup,0,0,,1)</formula1>
    </dataValidation>
    <dataValidation type="list" allowBlank="1" showInputMessage="1" showErrorMessage="1" sqref="C2:C30">
      <formula1>OFFSET(CurrencyLookup,0,0,,1)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baseColWidth="10" defaultRowHeight="15" x14ac:dyDescent="0.25"/>
  <sheetData>
    <row r="1" spans="1:4" x14ac:dyDescent="0.25">
      <c r="A1" t="str">
        <f>_xll.DBListFetch(B1,"",CounterpartyLookup)</f>
        <v>Env:Dev, (last result:)Retrieved 29 records from: SELECT T1.value Counterparty,T1.value FROM ORE.dbo.TypesParties T1 ORDER BY value</v>
      </c>
      <c r="B1" s="1" t="s">
        <v>1247</v>
      </c>
      <c r="C1" t="str">
        <f>_xll.DBListFetch(D1,"",ActiveCSAFlagLookup)</f>
        <v>Env:Dev, (last result:)Retrieved 8 records from: SELECT T1.value ActiveCSAFlag,T1.value FROM ORE.dbo.TypesBool T1 ORDER BY value</v>
      </c>
      <c r="D1" s="1" t="s">
        <v>1248</v>
      </c>
    </row>
    <row r="2" spans="1:4" x14ac:dyDescent="0.25">
      <c r="A2" t="s">
        <v>1368</v>
      </c>
      <c r="B2" t="s">
        <v>1368</v>
      </c>
      <c r="C2" t="s">
        <v>1250</v>
      </c>
      <c r="D2" t="s">
        <v>1250</v>
      </c>
    </row>
    <row r="3" spans="1:4" x14ac:dyDescent="0.25">
      <c r="A3" t="s">
        <v>1369</v>
      </c>
      <c r="B3" t="s">
        <v>1369</v>
      </c>
      <c r="C3" t="s">
        <v>1251</v>
      </c>
      <c r="D3" t="s">
        <v>1251</v>
      </c>
    </row>
    <row r="4" spans="1:4" x14ac:dyDescent="0.25">
      <c r="A4" t="s">
        <v>1370</v>
      </c>
      <c r="B4" t="s">
        <v>1370</v>
      </c>
      <c r="C4" t="s">
        <v>1252</v>
      </c>
      <c r="D4" t="s">
        <v>1252</v>
      </c>
    </row>
    <row r="5" spans="1:4" x14ac:dyDescent="0.25">
      <c r="A5" t="s">
        <v>1371</v>
      </c>
      <c r="B5" t="s">
        <v>1371</v>
      </c>
      <c r="C5" t="s">
        <v>1253</v>
      </c>
      <c r="D5" t="s">
        <v>1253</v>
      </c>
    </row>
    <row r="6" spans="1:4" x14ac:dyDescent="0.25">
      <c r="A6" t="s">
        <v>1372</v>
      </c>
      <c r="B6" t="s">
        <v>1372</v>
      </c>
      <c r="C6" t="s">
        <v>1254</v>
      </c>
      <c r="D6" t="s">
        <v>1254</v>
      </c>
    </row>
    <row r="7" spans="1:4" x14ac:dyDescent="0.25">
      <c r="A7" t="s">
        <v>1373</v>
      </c>
      <c r="B7" t="s">
        <v>1373</v>
      </c>
      <c r="C7" t="s">
        <v>1255</v>
      </c>
      <c r="D7" t="s">
        <v>1255</v>
      </c>
    </row>
    <row r="8" spans="1:4" x14ac:dyDescent="0.25">
      <c r="A8" t="s">
        <v>1374</v>
      </c>
      <c r="B8" t="s">
        <v>1374</v>
      </c>
      <c r="C8" t="s">
        <v>1256</v>
      </c>
      <c r="D8" t="s">
        <v>1256</v>
      </c>
    </row>
    <row r="9" spans="1:4" x14ac:dyDescent="0.25">
      <c r="A9" t="s">
        <v>1375</v>
      </c>
      <c r="B9" t="s">
        <v>1375</v>
      </c>
      <c r="C9" t="s">
        <v>1257</v>
      </c>
      <c r="D9" t="s">
        <v>1257</v>
      </c>
    </row>
    <row r="10" spans="1:4" x14ac:dyDescent="0.25">
      <c r="A10" t="s">
        <v>1376</v>
      </c>
      <c r="B10" t="s">
        <v>1376</v>
      </c>
    </row>
    <row r="11" spans="1:4" x14ac:dyDescent="0.25">
      <c r="A11" t="s">
        <v>1377</v>
      </c>
      <c r="B11" t="s">
        <v>1377</v>
      </c>
    </row>
    <row r="12" spans="1:4" x14ac:dyDescent="0.25">
      <c r="A12" t="s">
        <v>1378</v>
      </c>
      <c r="B12" t="s">
        <v>1378</v>
      </c>
    </row>
    <row r="13" spans="1:4" x14ac:dyDescent="0.25">
      <c r="A13" t="s">
        <v>1379</v>
      </c>
      <c r="B13" t="s">
        <v>1379</v>
      </c>
    </row>
    <row r="14" spans="1:4" x14ac:dyDescent="0.25">
      <c r="A14" t="s">
        <v>1380</v>
      </c>
      <c r="B14" t="s">
        <v>1380</v>
      </c>
    </row>
    <row r="15" spans="1:4" x14ac:dyDescent="0.25">
      <c r="A15" t="s">
        <v>1381</v>
      </c>
      <c r="B15" t="s">
        <v>1381</v>
      </c>
    </row>
    <row r="16" spans="1:4" x14ac:dyDescent="0.25">
      <c r="A16" t="s">
        <v>1382</v>
      </c>
      <c r="B16" t="s">
        <v>1382</v>
      </c>
    </row>
    <row r="17" spans="1:2" x14ac:dyDescent="0.25">
      <c r="A17" t="s">
        <v>1383</v>
      </c>
      <c r="B17" t="s">
        <v>1383</v>
      </c>
    </row>
    <row r="18" spans="1:2" x14ac:dyDescent="0.25">
      <c r="A18" t="s">
        <v>1384</v>
      </c>
      <c r="B18" t="s">
        <v>1384</v>
      </c>
    </row>
    <row r="19" spans="1:2" x14ac:dyDescent="0.25">
      <c r="A19" t="s">
        <v>1385</v>
      </c>
      <c r="B19" t="s">
        <v>1385</v>
      </c>
    </row>
    <row r="20" spans="1:2" x14ac:dyDescent="0.25">
      <c r="A20" t="s">
        <v>1386</v>
      </c>
      <c r="B20" t="s">
        <v>1386</v>
      </c>
    </row>
    <row r="21" spans="1:2" x14ac:dyDescent="0.25">
      <c r="A21" t="s">
        <v>1387</v>
      </c>
      <c r="B21" t="s">
        <v>1387</v>
      </c>
    </row>
    <row r="22" spans="1:2" x14ac:dyDescent="0.25">
      <c r="A22" t="s">
        <v>1388</v>
      </c>
      <c r="B22" t="s">
        <v>1388</v>
      </c>
    </row>
    <row r="23" spans="1:2" x14ac:dyDescent="0.25">
      <c r="A23" t="s">
        <v>1389</v>
      </c>
      <c r="B23" t="s">
        <v>1389</v>
      </c>
    </row>
    <row r="24" spans="1:2" x14ac:dyDescent="0.25">
      <c r="A24" t="s">
        <v>1390</v>
      </c>
      <c r="B24" t="s">
        <v>1390</v>
      </c>
    </row>
    <row r="25" spans="1:2" x14ac:dyDescent="0.25">
      <c r="A25" t="s">
        <v>1391</v>
      </c>
      <c r="B25" t="s">
        <v>1391</v>
      </c>
    </row>
    <row r="26" spans="1:2" x14ac:dyDescent="0.25">
      <c r="A26" t="s">
        <v>1392</v>
      </c>
      <c r="B26" t="s">
        <v>1392</v>
      </c>
    </row>
    <row r="27" spans="1:2" x14ac:dyDescent="0.25">
      <c r="A27" t="s">
        <v>1393</v>
      </c>
      <c r="B27" t="s">
        <v>1393</v>
      </c>
    </row>
    <row r="28" spans="1:2" x14ac:dyDescent="0.25">
      <c r="A28" t="s">
        <v>1394</v>
      </c>
      <c r="B28" t="s">
        <v>1394</v>
      </c>
    </row>
    <row r="29" spans="1:2" x14ac:dyDescent="0.25">
      <c r="A29" t="s">
        <v>1395</v>
      </c>
      <c r="B29" t="s">
        <v>1395</v>
      </c>
    </row>
    <row r="30" spans="1:2" x14ac:dyDescent="0.25">
      <c r="A30" t="s">
        <v>1396</v>
      </c>
      <c r="B30" t="s">
        <v>1396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9.140625" defaultRowHeight="15" x14ac:dyDescent="0.25"/>
  <cols>
    <col min="1" max="1" width="0.7109375" customWidth="1"/>
    <col min="2" max="2" width="14.5703125" bestFit="1" customWidth="1"/>
    <col min="3" max="3" width="11" customWidth="1"/>
    <col min="4" max="5" width="14.5703125" bestFit="1" customWidth="1"/>
    <col min="6" max="6" width="12" hidden="1" customWidth="1"/>
    <col min="7" max="7" width="0" hidden="1" customWidth="1"/>
  </cols>
  <sheetData>
    <row r="1" spans="1:7" x14ac:dyDescent="0.25">
      <c r="A1" t="str">
        <f>_xll.DBSetQuery(A2,"",B1)</f>
        <v xml:space="preserve">Env:Dev, (last result:)Set OLEDB; ListObject to (bgQuery= True, ): SELECT T1.NettingSetId, T1.GroupingId, T4.value CounterpartyLU, T5.value ActiveCSAFlagLU_x000D_
FROM ORE.dbo.NettingSet T1 INNER JOIN _x000D_
ORE.dbo.TypesParties T4 ON T1.Counterparty = T4.value INNER JOIN _x000D_
ORE.dbo.TypesBool T5 ON T1.ActiveCSAFlag = T5.value_x000D_
</v>
      </c>
      <c r="B1" s="2" t="s">
        <v>1237</v>
      </c>
      <c r="C1" s="2" t="s">
        <v>1258</v>
      </c>
      <c r="D1" s="2" t="s">
        <v>1259</v>
      </c>
      <c r="E1" s="2" t="s">
        <v>1260</v>
      </c>
      <c r="F1" s="2" t="s">
        <v>1261</v>
      </c>
      <c r="G1" s="2" t="s">
        <v>1262</v>
      </c>
    </row>
    <row r="2" spans="1:7" x14ac:dyDescent="0.25">
      <c r="A2" s="1" t="s">
        <v>1249</v>
      </c>
      <c r="B2" s="3" t="s">
        <v>1317</v>
      </c>
      <c r="C2" s="3" t="s">
        <v>1397</v>
      </c>
      <c r="D2" s="3" t="s">
        <v>1371</v>
      </c>
      <c r="E2" s="3" t="s">
        <v>1255</v>
      </c>
      <c r="F2" s="3" t="str">
        <f>IF(Tabelle_ExterneDaten_14[[#This Row],[CounterpartyLU]]&lt;&gt;"",VLOOKUP(Tabelle_ExterneDaten_14[[#This Row],[CounterpartyLU]],CounterpartyLookup,2,FALSE),"")</f>
        <v>224</v>
      </c>
      <c r="G2" s="3" t="str">
        <f>IF(Tabelle_ExterneDaten_14[[#This Row],[ActiveCSAFlagLU]]&lt;&gt;"",VLOOKUP(Tabelle_ExterneDaten_14[[#This Row],[ActiveCSAFlagLU]],ActiveCSAFlagLookup,2,FALSE),"")</f>
        <v>TRUE</v>
      </c>
    </row>
    <row r="3" spans="1:7" x14ac:dyDescent="0.25">
      <c r="B3" s="2" t="s">
        <v>1319</v>
      </c>
      <c r="C3" s="2" t="s">
        <v>1397</v>
      </c>
      <c r="D3" s="2" t="s">
        <v>1372</v>
      </c>
      <c r="E3" s="2" t="s">
        <v>1255</v>
      </c>
      <c r="F3" s="2" t="str">
        <f>IF(Tabelle_ExterneDaten_14[[#This Row],[CounterpartyLU]]&lt;&gt;"",VLOOKUP(Tabelle_ExterneDaten_14[[#This Row],[CounterpartyLU]],CounterpartyLookup,2,FALSE),"")</f>
        <v>225</v>
      </c>
      <c r="G3" s="2" t="str">
        <f>IF(Tabelle_ExterneDaten_14[[#This Row],[ActiveCSAFlagLU]]&lt;&gt;"",VLOOKUP(Tabelle_ExterneDaten_14[[#This Row],[ActiveCSAFlagLU]],ActiveCSAFlagLookup,2,FALSE),"")</f>
        <v>TRUE</v>
      </c>
    </row>
    <row r="4" spans="1:7" x14ac:dyDescent="0.25">
      <c r="B4" s="2" t="s">
        <v>1323</v>
      </c>
      <c r="C4" s="2" t="s">
        <v>1397</v>
      </c>
      <c r="D4" s="2" t="s">
        <v>1374</v>
      </c>
      <c r="E4" s="2" t="s">
        <v>1255</v>
      </c>
      <c r="F4" s="2" t="str">
        <f>IF(Tabelle_ExterneDaten_14[[#This Row],[CounterpartyLU]]&lt;&gt;"",VLOOKUP(Tabelle_ExterneDaten_14[[#This Row],[CounterpartyLU]],CounterpartyLookup,2,FALSE),"")</f>
        <v>237</v>
      </c>
      <c r="G4" s="2" t="str">
        <f>IF(Tabelle_ExterneDaten_14[[#This Row],[ActiveCSAFlagLU]]&lt;&gt;"",VLOOKUP(Tabelle_ExterneDaten_14[[#This Row],[ActiveCSAFlagLU]],ActiveCSAFlagLookup,2,FALSE),"")</f>
        <v>TRUE</v>
      </c>
    </row>
    <row r="5" spans="1:7" x14ac:dyDescent="0.25">
      <c r="B5" s="2" t="s">
        <v>1321</v>
      </c>
      <c r="C5" s="2" t="s">
        <v>1397</v>
      </c>
      <c r="D5" s="2" t="s">
        <v>1373</v>
      </c>
      <c r="E5" s="2" t="s">
        <v>1255</v>
      </c>
      <c r="F5" s="2" t="str">
        <f>IF(Tabelle_ExterneDaten_14[[#This Row],[CounterpartyLU]]&lt;&gt;"",VLOOKUP(Tabelle_ExterneDaten_14[[#This Row],[CounterpartyLU]],CounterpartyLookup,2,FALSE),"")</f>
        <v>234</v>
      </c>
      <c r="G5" s="2" t="str">
        <f>IF(Tabelle_ExterneDaten_14[[#This Row],[ActiveCSAFlagLU]]&lt;&gt;"",VLOOKUP(Tabelle_ExterneDaten_14[[#This Row],[ActiveCSAFlagLU]],ActiveCSAFlagLookup,2,FALSE),"")</f>
        <v>TRUE</v>
      </c>
    </row>
    <row r="6" spans="1:7" x14ac:dyDescent="0.25">
      <c r="B6" s="2" t="s">
        <v>1325</v>
      </c>
      <c r="C6" s="2" t="s">
        <v>1397</v>
      </c>
      <c r="D6" s="2" t="s">
        <v>1375</v>
      </c>
      <c r="E6" s="2" t="s">
        <v>1255</v>
      </c>
      <c r="F6" s="2" t="str">
        <f>IF(Tabelle_ExterneDaten_14[[#This Row],[CounterpartyLU]]&lt;&gt;"",VLOOKUP(Tabelle_ExterneDaten_14[[#This Row],[CounterpartyLU]],CounterpartyLookup,2,FALSE),"")</f>
        <v>243</v>
      </c>
      <c r="G6" s="2" t="str">
        <f>IF(Tabelle_ExterneDaten_14[[#This Row],[ActiveCSAFlagLU]]&lt;&gt;"",VLOOKUP(Tabelle_ExterneDaten_14[[#This Row],[ActiveCSAFlagLU]],ActiveCSAFlagLookup,2,FALSE),"")</f>
        <v>TRUE</v>
      </c>
    </row>
    <row r="7" spans="1:7" x14ac:dyDescent="0.25">
      <c r="B7" s="2" t="s">
        <v>1311</v>
      </c>
      <c r="C7" s="2" t="s">
        <v>1397</v>
      </c>
      <c r="D7" s="2" t="s">
        <v>1368</v>
      </c>
      <c r="E7" s="2" t="s">
        <v>1255</v>
      </c>
      <c r="F7" s="2" t="str">
        <f>IF(Tabelle_ExterneDaten_14[[#This Row],[CounterpartyLU]]&lt;&gt;"",VLOOKUP(Tabelle_ExterneDaten_14[[#This Row],[CounterpartyLU]],CounterpartyLookup,2,FALSE),"")</f>
        <v>204</v>
      </c>
      <c r="G7" s="2" t="str">
        <f>IF(Tabelle_ExterneDaten_14[[#This Row],[ActiveCSAFlagLU]]&lt;&gt;"",VLOOKUP(Tabelle_ExterneDaten_14[[#This Row],[ActiveCSAFlagLU]],ActiveCSAFlagLookup,2,FALSE),"")</f>
        <v>TRUE</v>
      </c>
    </row>
    <row r="8" spans="1:7" x14ac:dyDescent="0.25">
      <c r="B8" s="2" t="s">
        <v>1327</v>
      </c>
      <c r="C8" s="2" t="s">
        <v>1397</v>
      </c>
      <c r="D8" s="2" t="s">
        <v>1376</v>
      </c>
      <c r="E8" s="2" t="s">
        <v>1255</v>
      </c>
      <c r="F8" s="2" t="str">
        <f>IF(Tabelle_ExterneDaten_14[[#This Row],[CounterpartyLU]]&lt;&gt;"",VLOOKUP(Tabelle_ExterneDaten_14[[#This Row],[CounterpartyLU]],CounterpartyLookup,2,FALSE),"")</f>
        <v>248</v>
      </c>
      <c r="G8" s="2" t="str">
        <f>IF(Tabelle_ExterneDaten_14[[#This Row],[ActiveCSAFlagLU]]&lt;&gt;"",VLOOKUP(Tabelle_ExterneDaten_14[[#This Row],[ActiveCSAFlagLU]],ActiveCSAFlagLookup,2,FALSE),"")</f>
        <v>TRUE</v>
      </c>
    </row>
    <row r="9" spans="1:7" x14ac:dyDescent="0.25">
      <c r="B9" s="2" t="s">
        <v>1329</v>
      </c>
      <c r="C9" s="2" t="s">
        <v>1397</v>
      </c>
      <c r="D9" s="2" t="s">
        <v>1377</v>
      </c>
      <c r="E9" s="2" t="s">
        <v>1255</v>
      </c>
      <c r="F9" s="2" t="str">
        <f>IF(Tabelle_ExterneDaten_14[[#This Row],[CounterpartyLU]]&lt;&gt;"",VLOOKUP(Tabelle_ExterneDaten_14[[#This Row],[CounterpartyLU]],CounterpartyLookup,2,FALSE),"")</f>
        <v>250</v>
      </c>
      <c r="G9" s="2" t="str">
        <f>IF(Tabelle_ExterneDaten_14[[#This Row],[ActiveCSAFlagLU]]&lt;&gt;"",VLOOKUP(Tabelle_ExterneDaten_14[[#This Row],[ActiveCSAFlagLU]],ActiveCSAFlagLookup,2,FALSE),"")</f>
        <v>TRUE</v>
      </c>
    </row>
    <row r="10" spans="1:7" x14ac:dyDescent="0.25">
      <c r="B10" s="2" t="s">
        <v>1331</v>
      </c>
      <c r="C10" s="2" t="s">
        <v>1397</v>
      </c>
      <c r="D10" s="2" t="s">
        <v>1378</v>
      </c>
      <c r="E10" s="2" t="s">
        <v>1255</v>
      </c>
      <c r="F10" s="2" t="str">
        <f>IF(Tabelle_ExterneDaten_14[[#This Row],[CounterpartyLU]]&lt;&gt;"",VLOOKUP(Tabelle_ExterneDaten_14[[#This Row],[CounterpartyLU]],CounterpartyLookup,2,FALSE),"")</f>
        <v>254</v>
      </c>
      <c r="G10" s="2" t="str">
        <f>IF(Tabelle_ExterneDaten_14[[#This Row],[ActiveCSAFlagLU]]&lt;&gt;"",VLOOKUP(Tabelle_ExterneDaten_14[[#This Row],[ActiveCSAFlagLU]],ActiveCSAFlagLookup,2,FALSE),"")</f>
        <v>TRUE</v>
      </c>
    </row>
    <row r="11" spans="1:7" x14ac:dyDescent="0.25">
      <c r="B11" s="2" t="s">
        <v>1313</v>
      </c>
      <c r="C11" s="2" t="s">
        <v>1397</v>
      </c>
      <c r="D11" s="2" t="s">
        <v>1369</v>
      </c>
      <c r="E11" s="2" t="s">
        <v>1255</v>
      </c>
      <c r="F11" s="2" t="str">
        <f>IF(Tabelle_ExterneDaten_14[[#This Row],[CounterpartyLU]]&lt;&gt;"",VLOOKUP(Tabelle_ExterneDaten_14[[#This Row],[CounterpartyLU]],CounterpartyLookup,2,FALSE),"")</f>
        <v>206</v>
      </c>
      <c r="G11" s="2" t="str">
        <f>IF(Tabelle_ExterneDaten_14[[#This Row],[ActiveCSAFlagLU]]&lt;&gt;"",VLOOKUP(Tabelle_ExterneDaten_14[[#This Row],[ActiveCSAFlagLU]],ActiveCSAFlagLookup,2,FALSE),"")</f>
        <v>TRUE</v>
      </c>
    </row>
    <row r="12" spans="1:7" x14ac:dyDescent="0.25">
      <c r="B12" s="2" t="s">
        <v>1333</v>
      </c>
      <c r="C12" s="2" t="s">
        <v>1397</v>
      </c>
      <c r="D12" s="2" t="s">
        <v>1379</v>
      </c>
      <c r="E12" s="2" t="s">
        <v>1255</v>
      </c>
      <c r="F12" s="2" t="str">
        <f>IF(Tabelle_ExterneDaten_14[[#This Row],[CounterpartyLU]]&lt;&gt;"",VLOOKUP(Tabelle_ExterneDaten_14[[#This Row],[CounterpartyLU]],CounterpartyLookup,2,FALSE),"")</f>
        <v>279</v>
      </c>
      <c r="G12" s="2" t="str">
        <f>IF(Tabelle_ExterneDaten_14[[#This Row],[ActiveCSAFlagLU]]&lt;&gt;"",VLOOKUP(Tabelle_ExterneDaten_14[[#This Row],[ActiveCSAFlagLU]],ActiveCSAFlagLookup,2,FALSE),"")</f>
        <v>TRUE</v>
      </c>
    </row>
    <row r="13" spans="1:7" x14ac:dyDescent="0.25">
      <c r="B13" s="2" t="s">
        <v>1365</v>
      </c>
      <c r="C13" s="2" t="s">
        <v>1397</v>
      </c>
      <c r="D13" s="2" t="s">
        <v>1395</v>
      </c>
      <c r="E13" s="2" t="s">
        <v>1255</v>
      </c>
      <c r="F13" s="2" t="str">
        <f>IF(Tabelle_ExterneDaten_14[[#This Row],[CounterpartyLU]]&lt;&gt;"",VLOOKUP(Tabelle_ExterneDaten_14[[#This Row],[CounterpartyLU]],CounterpartyLookup,2,FALSE),"")</f>
        <v>486</v>
      </c>
      <c r="G13" s="2" t="str">
        <f>IF(Tabelle_ExterneDaten_14[[#This Row],[ActiveCSAFlagLU]]&lt;&gt;"",VLOOKUP(Tabelle_ExterneDaten_14[[#This Row],[ActiveCSAFlagLU]],ActiveCSAFlagLookup,2,FALSE),"")</f>
        <v>TRUE</v>
      </c>
    </row>
    <row r="14" spans="1:7" x14ac:dyDescent="0.25">
      <c r="B14" s="2" t="s">
        <v>1337</v>
      </c>
      <c r="C14" s="2" t="s">
        <v>1397</v>
      </c>
      <c r="D14" s="2" t="s">
        <v>1381</v>
      </c>
      <c r="E14" s="2" t="s">
        <v>1255</v>
      </c>
      <c r="F14" s="2" t="str">
        <f>IF(Tabelle_ExterneDaten_14[[#This Row],[CounterpartyLU]]&lt;&gt;"",VLOOKUP(Tabelle_ExterneDaten_14[[#This Row],[CounterpartyLU]],CounterpartyLookup,2,FALSE),"")</f>
        <v>313</v>
      </c>
      <c r="G14" s="2" t="str">
        <f>IF(Tabelle_ExterneDaten_14[[#This Row],[ActiveCSAFlagLU]]&lt;&gt;"",VLOOKUP(Tabelle_ExterneDaten_14[[#This Row],[ActiveCSAFlagLU]],ActiveCSAFlagLookup,2,FALSE),"")</f>
        <v>TRUE</v>
      </c>
    </row>
    <row r="15" spans="1:7" x14ac:dyDescent="0.25">
      <c r="B15" s="2" t="s">
        <v>1335</v>
      </c>
      <c r="C15" s="2" t="s">
        <v>1397</v>
      </c>
      <c r="D15" s="2" t="s">
        <v>1380</v>
      </c>
      <c r="E15" s="2" t="s">
        <v>1255</v>
      </c>
      <c r="F15" s="2" t="str">
        <f>IF(Tabelle_ExterneDaten_14[[#This Row],[CounterpartyLU]]&lt;&gt;"",VLOOKUP(Tabelle_ExterneDaten_14[[#This Row],[CounterpartyLU]],CounterpartyLookup,2,FALSE),"")</f>
        <v>312</v>
      </c>
      <c r="G15" s="2" t="str">
        <f>IF(Tabelle_ExterneDaten_14[[#This Row],[ActiveCSAFlagLU]]&lt;&gt;"",VLOOKUP(Tabelle_ExterneDaten_14[[#This Row],[ActiveCSAFlagLU]],ActiveCSAFlagLookup,2,FALSE),"")</f>
        <v>TRUE</v>
      </c>
    </row>
    <row r="16" spans="1:7" x14ac:dyDescent="0.25">
      <c r="B16" s="2" t="s">
        <v>1341</v>
      </c>
      <c r="C16" s="2" t="s">
        <v>1397</v>
      </c>
      <c r="D16" s="2" t="s">
        <v>1383</v>
      </c>
      <c r="E16" s="2" t="s">
        <v>1255</v>
      </c>
      <c r="F16" s="2" t="str">
        <f>IF(Tabelle_ExterneDaten_14[[#This Row],[CounterpartyLU]]&lt;&gt;"",VLOOKUP(Tabelle_ExterneDaten_14[[#This Row],[CounterpartyLU]],CounterpartyLookup,2,FALSE),"")</f>
        <v>322</v>
      </c>
      <c r="G16" s="2" t="str">
        <f>IF(Tabelle_ExterneDaten_14[[#This Row],[ActiveCSAFlagLU]]&lt;&gt;"",VLOOKUP(Tabelle_ExterneDaten_14[[#This Row],[ActiveCSAFlagLU]],ActiveCSAFlagLookup,2,FALSE),"")</f>
        <v>TRUE</v>
      </c>
    </row>
    <row r="17" spans="2:7" x14ac:dyDescent="0.25">
      <c r="B17" s="2" t="s">
        <v>1343</v>
      </c>
      <c r="C17" s="2" t="s">
        <v>1397</v>
      </c>
      <c r="D17" s="2" t="s">
        <v>1384</v>
      </c>
      <c r="E17" s="2" t="s">
        <v>1255</v>
      </c>
      <c r="F17" s="2" t="str">
        <f>IF(Tabelle_ExterneDaten_14[[#This Row],[CounterpartyLU]]&lt;&gt;"",VLOOKUP(Tabelle_ExterneDaten_14[[#This Row],[CounterpartyLU]],CounterpartyLookup,2,FALSE),"")</f>
        <v>330</v>
      </c>
      <c r="G17" s="2" t="str">
        <f>IF(Tabelle_ExterneDaten_14[[#This Row],[ActiveCSAFlagLU]]&lt;&gt;"",VLOOKUP(Tabelle_ExterneDaten_14[[#This Row],[ActiveCSAFlagLU]],ActiveCSAFlagLookup,2,FALSE),"")</f>
        <v>TRUE</v>
      </c>
    </row>
    <row r="18" spans="2:7" x14ac:dyDescent="0.25">
      <c r="B18" s="2" t="s">
        <v>1347</v>
      </c>
      <c r="C18" s="2" t="s">
        <v>1397</v>
      </c>
      <c r="D18" s="2" t="s">
        <v>1386</v>
      </c>
      <c r="E18" s="2" t="s">
        <v>1255</v>
      </c>
      <c r="F18" s="2" t="str">
        <f>IF(Tabelle_ExterneDaten_14[[#This Row],[CounterpartyLU]]&lt;&gt;"",VLOOKUP(Tabelle_ExterneDaten_14[[#This Row],[CounterpartyLU]],CounterpartyLookup,2,FALSE),"")</f>
        <v>346</v>
      </c>
      <c r="G18" s="2" t="str">
        <f>IF(Tabelle_ExterneDaten_14[[#This Row],[ActiveCSAFlagLU]]&lt;&gt;"",VLOOKUP(Tabelle_ExterneDaten_14[[#This Row],[ActiveCSAFlagLU]],ActiveCSAFlagLookup,2,FALSE),"")</f>
        <v>TRUE</v>
      </c>
    </row>
    <row r="19" spans="2:7" x14ac:dyDescent="0.25">
      <c r="B19" s="2" t="s">
        <v>1349</v>
      </c>
      <c r="C19" s="2" t="s">
        <v>1397</v>
      </c>
      <c r="D19" s="2" t="s">
        <v>1387</v>
      </c>
      <c r="E19" s="2" t="s">
        <v>1255</v>
      </c>
      <c r="F19" s="2" t="str">
        <f>IF(Tabelle_ExterneDaten_14[[#This Row],[CounterpartyLU]]&lt;&gt;"",VLOOKUP(Tabelle_ExterneDaten_14[[#This Row],[CounterpartyLU]],CounterpartyLookup,2,FALSE),"")</f>
        <v>356</v>
      </c>
      <c r="G19" s="2" t="str">
        <f>IF(Tabelle_ExterneDaten_14[[#This Row],[ActiveCSAFlagLU]]&lt;&gt;"",VLOOKUP(Tabelle_ExterneDaten_14[[#This Row],[ActiveCSAFlagLU]],ActiveCSAFlagLookup,2,FALSE),"")</f>
        <v>TRUE</v>
      </c>
    </row>
    <row r="20" spans="2:7" x14ac:dyDescent="0.25">
      <c r="B20" s="2" t="s">
        <v>1351</v>
      </c>
      <c r="C20" s="2" t="s">
        <v>1397</v>
      </c>
      <c r="D20" s="2" t="s">
        <v>1388</v>
      </c>
      <c r="E20" s="2" t="s">
        <v>1255</v>
      </c>
      <c r="F20" s="2" t="str">
        <f>IF(Tabelle_ExterneDaten_14[[#This Row],[CounterpartyLU]]&lt;&gt;"",VLOOKUP(Tabelle_ExterneDaten_14[[#This Row],[CounterpartyLU]],CounterpartyLookup,2,FALSE),"")</f>
        <v>360</v>
      </c>
      <c r="G20" s="2" t="str">
        <f>IF(Tabelle_ExterneDaten_14[[#This Row],[ActiveCSAFlagLU]]&lt;&gt;"",VLOOKUP(Tabelle_ExterneDaten_14[[#This Row],[ActiveCSAFlagLU]],ActiveCSAFlagLookup,2,FALSE),"")</f>
        <v>TRUE</v>
      </c>
    </row>
    <row r="21" spans="2:7" x14ac:dyDescent="0.25">
      <c r="B21" s="2" t="s">
        <v>1353</v>
      </c>
      <c r="C21" s="2" t="s">
        <v>1397</v>
      </c>
      <c r="D21" s="2" t="s">
        <v>1389</v>
      </c>
      <c r="E21" s="2" t="s">
        <v>1255</v>
      </c>
      <c r="F21" s="2" t="str">
        <f>IF(Tabelle_ExterneDaten_14[[#This Row],[CounterpartyLU]]&lt;&gt;"",VLOOKUP(Tabelle_ExterneDaten_14[[#This Row],[CounterpartyLU]],CounterpartyLookup,2,FALSE),"")</f>
        <v>373</v>
      </c>
      <c r="G21" s="2" t="str">
        <f>IF(Tabelle_ExterneDaten_14[[#This Row],[ActiveCSAFlagLU]]&lt;&gt;"",VLOOKUP(Tabelle_ExterneDaten_14[[#This Row],[ActiveCSAFlagLU]],ActiveCSAFlagLookup,2,FALSE),"")</f>
        <v>TRUE</v>
      </c>
    </row>
    <row r="22" spans="2:7" x14ac:dyDescent="0.25">
      <c r="B22" s="2" t="s">
        <v>1355</v>
      </c>
      <c r="C22" s="2" t="s">
        <v>1397</v>
      </c>
      <c r="D22" s="2" t="s">
        <v>1390</v>
      </c>
      <c r="E22" s="2" t="s">
        <v>1255</v>
      </c>
      <c r="F22" s="2" t="str">
        <f>IF(Tabelle_ExterneDaten_14[[#This Row],[CounterpartyLU]]&lt;&gt;"",VLOOKUP(Tabelle_ExterneDaten_14[[#This Row],[CounterpartyLU]],CounterpartyLookup,2,FALSE),"")</f>
        <v>377</v>
      </c>
      <c r="G22" s="2" t="str">
        <f>IF(Tabelle_ExterneDaten_14[[#This Row],[ActiveCSAFlagLU]]&lt;&gt;"",VLOOKUP(Tabelle_ExterneDaten_14[[#This Row],[ActiveCSAFlagLU]],ActiveCSAFlagLookup,2,FALSE),"")</f>
        <v>TRUE</v>
      </c>
    </row>
    <row r="23" spans="2:7" x14ac:dyDescent="0.25">
      <c r="B23" s="2" t="s">
        <v>1367</v>
      </c>
      <c r="C23" s="2" t="s">
        <v>1397</v>
      </c>
      <c r="D23" s="2" t="s">
        <v>1396</v>
      </c>
      <c r="E23" s="2" t="s">
        <v>1255</v>
      </c>
      <c r="F23" s="2" t="str">
        <f>IF(Tabelle_ExterneDaten_14[[#This Row],[CounterpartyLU]]&lt;&gt;"",VLOOKUP(Tabelle_ExterneDaten_14[[#This Row],[CounterpartyLU]],CounterpartyLookup,2,FALSE),"")</f>
        <v>637</v>
      </c>
      <c r="G23" s="2" t="str">
        <f>IF(Tabelle_ExterneDaten_14[[#This Row],[ActiveCSAFlagLU]]&lt;&gt;"",VLOOKUP(Tabelle_ExterneDaten_14[[#This Row],[ActiveCSAFlagLU]],ActiveCSAFlagLookup,2,FALSE),"")</f>
        <v>TRUE</v>
      </c>
    </row>
    <row r="24" spans="2:7" x14ac:dyDescent="0.25">
      <c r="B24" s="2" t="s">
        <v>1357</v>
      </c>
      <c r="C24" s="2" t="s">
        <v>1397</v>
      </c>
      <c r="D24" s="2" t="s">
        <v>1391</v>
      </c>
      <c r="E24" s="2" t="s">
        <v>1255</v>
      </c>
      <c r="F24" s="2" t="str">
        <f>IF(Tabelle_ExterneDaten_14[[#This Row],[CounterpartyLU]]&lt;&gt;"",VLOOKUP(Tabelle_ExterneDaten_14[[#This Row],[CounterpartyLU]],CounterpartyLookup,2,FALSE),"")</f>
        <v>422</v>
      </c>
      <c r="G24" s="2" t="str">
        <f>IF(Tabelle_ExterneDaten_14[[#This Row],[ActiveCSAFlagLU]]&lt;&gt;"",VLOOKUP(Tabelle_ExterneDaten_14[[#This Row],[ActiveCSAFlagLU]],ActiveCSAFlagLookup,2,FALSE),"")</f>
        <v>TRUE</v>
      </c>
    </row>
    <row r="25" spans="2:7" x14ac:dyDescent="0.25">
      <c r="B25" s="2" t="s">
        <v>1359</v>
      </c>
      <c r="C25" s="2" t="s">
        <v>1397</v>
      </c>
      <c r="D25" s="2" t="s">
        <v>1392</v>
      </c>
      <c r="E25" s="2" t="s">
        <v>1255</v>
      </c>
      <c r="F25" s="2" t="str">
        <f>IF(Tabelle_ExterneDaten_14[[#This Row],[CounterpartyLU]]&lt;&gt;"",VLOOKUP(Tabelle_ExterneDaten_14[[#This Row],[CounterpartyLU]],CounterpartyLookup,2,FALSE),"")</f>
        <v>423</v>
      </c>
      <c r="G25" s="2" t="str">
        <f>IF(Tabelle_ExterneDaten_14[[#This Row],[ActiveCSAFlagLU]]&lt;&gt;"",VLOOKUP(Tabelle_ExterneDaten_14[[#This Row],[ActiveCSAFlagLU]],ActiveCSAFlagLookup,2,FALSE),"")</f>
        <v>TRUE</v>
      </c>
    </row>
    <row r="26" spans="2:7" x14ac:dyDescent="0.25">
      <c r="B26" s="2" t="s">
        <v>1361</v>
      </c>
      <c r="C26" s="2" t="s">
        <v>1397</v>
      </c>
      <c r="D26" s="2" t="s">
        <v>1393</v>
      </c>
      <c r="E26" s="2" t="s">
        <v>1255</v>
      </c>
      <c r="F26" s="2" t="str">
        <f>IF(Tabelle_ExterneDaten_14[[#This Row],[CounterpartyLU]]&lt;&gt;"",VLOOKUP(Tabelle_ExterneDaten_14[[#This Row],[CounterpartyLU]],CounterpartyLookup,2,FALSE),"")</f>
        <v>438</v>
      </c>
      <c r="G26" s="2" t="str">
        <f>IF(Tabelle_ExterneDaten_14[[#This Row],[ActiveCSAFlagLU]]&lt;&gt;"",VLOOKUP(Tabelle_ExterneDaten_14[[#This Row],[ActiveCSAFlagLU]],ActiveCSAFlagLookup,2,FALSE),"")</f>
        <v>TRUE</v>
      </c>
    </row>
    <row r="27" spans="2:7" x14ac:dyDescent="0.25">
      <c r="B27" s="2" t="s">
        <v>1315</v>
      </c>
      <c r="C27" s="2" t="s">
        <v>1397</v>
      </c>
      <c r="D27" s="2" t="s">
        <v>1370</v>
      </c>
      <c r="E27" s="2" t="s">
        <v>1255</v>
      </c>
      <c r="F27" s="2" t="str">
        <f>IF(Tabelle_ExterneDaten_14[[#This Row],[CounterpartyLU]]&lt;&gt;"",VLOOKUP(Tabelle_ExterneDaten_14[[#This Row],[CounterpartyLU]],CounterpartyLookup,2,FALSE),"")</f>
        <v>208</v>
      </c>
      <c r="G27" s="2" t="str">
        <f>IF(Tabelle_ExterneDaten_14[[#This Row],[ActiveCSAFlagLU]]&lt;&gt;"",VLOOKUP(Tabelle_ExterneDaten_14[[#This Row],[ActiveCSAFlagLU]],ActiveCSAFlagLookup,2,FALSE),"")</f>
        <v>TRUE</v>
      </c>
    </row>
    <row r="28" spans="2:7" x14ac:dyDescent="0.25">
      <c r="B28" s="2" t="s">
        <v>1363</v>
      </c>
      <c r="C28" s="2" t="s">
        <v>1397</v>
      </c>
      <c r="D28" s="2" t="s">
        <v>1394</v>
      </c>
      <c r="E28" s="2" t="s">
        <v>1255</v>
      </c>
      <c r="F28" s="2" t="str">
        <f>IF(Tabelle_ExterneDaten_14[[#This Row],[CounterpartyLU]]&lt;&gt;"",VLOOKUP(Tabelle_ExterneDaten_14[[#This Row],[CounterpartyLU]],CounterpartyLookup,2,FALSE),"")</f>
        <v>449</v>
      </c>
      <c r="G28" s="2" t="str">
        <f>IF(Tabelle_ExterneDaten_14[[#This Row],[ActiveCSAFlagLU]]&lt;&gt;"",VLOOKUP(Tabelle_ExterneDaten_14[[#This Row],[ActiveCSAFlagLU]],ActiveCSAFlagLookup,2,FALSE),"")</f>
        <v>TRUE</v>
      </c>
    </row>
    <row r="29" spans="2:7" x14ac:dyDescent="0.25">
      <c r="B29" s="2" t="s">
        <v>1339</v>
      </c>
      <c r="C29" s="2" t="s">
        <v>1397</v>
      </c>
      <c r="D29" s="2" t="s">
        <v>1382</v>
      </c>
      <c r="E29" s="2" t="s">
        <v>1255</v>
      </c>
      <c r="F29" s="2" t="str">
        <f>IF(Tabelle_ExterneDaten_14[[#This Row],[CounterpartyLU]]&lt;&gt;"",VLOOKUP(Tabelle_ExterneDaten_14[[#This Row],[CounterpartyLU]],CounterpartyLookup,2,FALSE),"")</f>
        <v>318</v>
      </c>
      <c r="G29" s="2" t="str">
        <f>IF(Tabelle_ExterneDaten_14[[#This Row],[ActiveCSAFlagLU]]&lt;&gt;"",VLOOKUP(Tabelle_ExterneDaten_14[[#This Row],[ActiveCSAFlagLU]],ActiveCSAFlagLookup,2,FALSE),"")</f>
        <v>TRUE</v>
      </c>
    </row>
    <row r="30" spans="2:7" x14ac:dyDescent="0.25">
      <c r="B30" s="2" t="s">
        <v>1345</v>
      </c>
      <c r="C30" s="2" t="s">
        <v>1397</v>
      </c>
      <c r="D30" s="2" t="s">
        <v>1385</v>
      </c>
      <c r="E30" s="2" t="s">
        <v>1255</v>
      </c>
      <c r="F30" s="2" t="str">
        <f>IF(Tabelle_ExterneDaten_14[[#This Row],[CounterpartyLU]]&lt;&gt;"",VLOOKUP(Tabelle_ExterneDaten_14[[#This Row],[CounterpartyLU]],CounterpartyLookup,2,FALSE),"")</f>
        <v>340</v>
      </c>
      <c r="G30" s="2" t="str">
        <f>IF(Tabelle_ExterneDaten_14[[#This Row],[ActiveCSAFlagLU]]&lt;&gt;"",VLOOKUP(Tabelle_ExterneDaten_14[[#This Row],[ActiveCSAFlagLU]],ActiveCSAFlagLookup,2,FALSE),"")</f>
        <v>TRUE</v>
      </c>
    </row>
  </sheetData>
  <dataValidations count="2">
    <dataValidation type="list" allowBlank="1" showInputMessage="1" showErrorMessage="1" sqref="D2:D30">
      <formula1>OFFSET(CounterpartyLookup,0,0,,1)</formula1>
    </dataValidation>
    <dataValidation type="list" allowBlank="1" showInputMessage="1" showErrorMessage="1" sqref="E2:E30">
      <formula1>OFFSET(ActiveCSAFlagLookup,0,0,,1)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DBMapper Name="NettingCSADetails">
    <execOnSave>True</execOnSave>
    <askBeforeExecute>True</askBeforeExecute>
    <env>0</env>
    <database>ORE</database>
    <tableName>NettingCSADetails</tableName>
    <primKeysStr>1</primKeysStr>
    <insertIfMissing>True</insertIfMissing>
    <executeAdditionalProc/>
    <ignoreColumns>NettingSetIdLU,BilateralLU,CSACurrencyLU,IndexNameLU,IndependentAmountTypeLU,CallFrequencyLU,PostFrequencyLU</ignoreColumns>
    <CUDFlags>True</CUDFlags>
    <IgnoreDataErrors>False</IgnoreDataErrors>
    <confirmText/>
  </DBMapper>
  <DBMapper Name="NettingEligibleCollateralsCurrencies">
    <execOnSave>True</execOnSave>
    <askBeforeExecute>True</askBeforeExecute>
    <env>0</env>
    <database>ORE</database>
    <tableName>NettingEligibleCollateralsCurrencies</tableName>
    <primKeysStr>1</primKeysStr>
    <insertIfMissing>True</insertIfMissing>
    <executeAdditionalProc/>
    <ignoreColumns>NettingSetIdLU,CurrencyLU</ignoreColumns>
    <CUDFlags>True</CUDFlags>
    <IgnoreDataErrors>False</IgnoreDataErrors>
    <confirmText/>
  </DBMapper>
  <DBMapper Name="NettingSet">
    <execOnSave>True</execOnSave>
    <askBeforeExecute>True</askBeforeExecute>
    <env>0</env>
    <database>ORE</database>
    <tableName>NettingSet</tableName>
    <primKeysStr>1</primKeysStr>
    <insertIfMissing>True</insertIfMissing>
    <executeAdditionalProc/>
    <ignoreColumns>CounterpartyLU,ActiveCSAFlagLU</ignoreColumns>
    <CUDFlags>True</CUDFlags>
    <IgnoreDataErrors>False</IgnoreDataErrors>
    <confirmText/>
  </DBMapper>
</root>
</file>

<file path=customXml/itemProps1.xml><?xml version="1.0" encoding="utf-8"?>
<ds:datastoreItem xmlns:ds="http://schemas.openxmlformats.org/officeDocument/2006/customXml" ds:itemID="{42069BED-4328-4A04-99ED-F00BE797F726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13</vt:i4>
      </vt:variant>
    </vt:vector>
  </HeadingPairs>
  <TitlesOfParts>
    <vt:vector size="19" baseType="lpstr">
      <vt:lpstr>LSNettingCSADetails</vt:lpstr>
      <vt:lpstr>NettingCSADetails</vt:lpstr>
      <vt:lpstr>LSNettingEligibleCollateralsCur</vt:lpstr>
      <vt:lpstr>NettingEligibleCollateralsCurre</vt:lpstr>
      <vt:lpstr>LSNettingSet</vt:lpstr>
      <vt:lpstr>NettingSet</vt:lpstr>
      <vt:lpstr>ActiveCSAFlagLookup</vt:lpstr>
      <vt:lpstr>BilateralLookup</vt:lpstr>
      <vt:lpstr>CallFrequencyLookup</vt:lpstr>
      <vt:lpstr>CounterpartyLookup</vt:lpstr>
      <vt:lpstr>CSACurrencyLookup</vt:lpstr>
      <vt:lpstr>CurrencyLookup</vt:lpstr>
      <vt:lpstr>DBMapperNettingCSADetails</vt:lpstr>
      <vt:lpstr>DBMapperNettingEligibleCollateralsCurrencies</vt:lpstr>
      <vt:lpstr>DBMapperNettingSet</vt:lpstr>
      <vt:lpstr>IndependentAmountTypeLookup</vt:lpstr>
      <vt:lpstr>IndexNameLookup</vt:lpstr>
      <vt:lpstr>NettingSetIdLookup</vt:lpstr>
      <vt:lpstr>PostFrequencyLookup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2020-07-06T16:25:38Z</dcterms:modified>
</cp:coreProperties>
</file>